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'2022年办件统计表'!$A$3:$G$56</definedName>
  </definedNames>
  <calcPr calcId="144525"/>
</workbook>
</file>

<file path=xl/sharedStrings.xml><?xml version="1.0" encoding="utf-8"?>
<sst xmlns="http://schemas.openxmlformats.org/spreadsheetml/2006/main" count="50" uniqueCount="49">
  <si>
    <t>石林县政务服务中心窗口（分中心）2023年11月办件情况统计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</si>
  <si>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</si>
  <si>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</si>
  <si>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</si>
  <si>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</si>
  <si>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</si>
  <si>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</si>
  <si>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</si>
  <si>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</si>
  <si>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</si>
  <si>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</si>
  <si>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</si>
  <si>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</si>
  <si>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</si>
  <si>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</si>
  <si>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</si>
  <si>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</si>
  <si>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</si>
  <si>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</si>
  <si>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</si>
  <si>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</si>
  <si>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</si>
  <si>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</si>
  <si>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</si>
  <si>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</si>
  <si>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</si>
  <si>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</si>
  <si>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深燃巨鹏天然气有限公司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</si>
  <si>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</si>
  <si>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</si>
  <si>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</si>
  <si>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</si>
  <si>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</si>
  <si>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</si>
  <si>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</si>
  <si>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</si>
  <si>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</si>
  <si>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2023年总计</t>
  </si>
  <si>
    <t>日期</t>
  </si>
  <si>
    <t>行政权力事项</t>
  </si>
  <si>
    <t>公共服务事项</t>
  </si>
  <si>
    <t>办结</t>
  </si>
  <si>
    <t>咨询件</t>
  </si>
  <si>
    <t>合计</t>
  </si>
  <si>
    <t>省内跨县通办办结件数</t>
  </si>
  <si>
    <t>跨省通办
办结件数</t>
  </si>
  <si>
    <t>1-9月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</si>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</sst>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 tint="0.0499893185216834"/>
      <name val="宋体"/>
      <charset val="134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57" fontId="9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8"/>
  <sheetViews>
    <sheetView tabSelected="1" workbookViewId="0">
      <pane ySplit="3" topLeftCell="A42" activePane="bottomLeft" state="frozen"/>
      <selection/>
      <selection pane="bottomLeft" activeCell="G21" sqref="G21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" style="7" customWidth="1"/>
    <col min="9" max="9" width="9.75" style="7" customWidth="1"/>
    <col min="10" max="43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7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</row>
    <row r="3" ht="24" customHeight="1" spans="1:7">
      <c r="A3" s="9"/>
      <c r="B3" s="12"/>
      <c r="C3" s="12"/>
      <c r="D3" s="9"/>
      <c r="E3" s="9"/>
      <c r="F3" s="9"/>
      <c r="G3" s="9"/>
    </row>
    <row r="4" s="1" customFormat="1" ht="24" customHeight="1" spans="1:43">
      <c r="A4" s="9" t="s">
        <v>8</v>
      </c>
      <c r="B4" s="13">
        <v>52</v>
      </c>
      <c r="C4" s="13">
        <v>0</v>
      </c>
      <c r="D4" s="13">
        <f>B4+C4</f>
        <v>52</v>
      </c>
      <c r="E4" s="13">
        <v>3</v>
      </c>
      <c r="F4" s="13">
        <f>SUM(D4:E4)</f>
        <v>55</v>
      </c>
      <c r="G4" s="14">
        <v>1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="2" customFormat="1" ht="26.45" customHeight="1" spans="1:43">
      <c r="A5" s="9" t="s">
        <v>9</v>
      </c>
      <c r="B5" s="16">
        <f>918+278+2146</f>
        <v>3342</v>
      </c>
      <c r="C5" s="16">
        <f>60+821</f>
        <v>881</v>
      </c>
      <c r="D5" s="13">
        <f>B5+C5</f>
        <v>4223</v>
      </c>
      <c r="E5" s="16">
        <f>165+161+570</f>
        <v>896</v>
      </c>
      <c r="F5" s="13">
        <f t="shared" ref="F5:F31" si="0">SUM(D5:E5)</f>
        <v>5119</v>
      </c>
      <c r="G5" s="14">
        <v>1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s="1" customFormat="1" ht="26.45" customHeight="1" spans="1:43">
      <c r="A6" s="11" t="s">
        <v>10</v>
      </c>
      <c r="B6" s="16">
        <v>24</v>
      </c>
      <c r="C6" s="16">
        <v>129</v>
      </c>
      <c r="D6" s="13">
        <f>B6+C6</f>
        <v>153</v>
      </c>
      <c r="E6" s="16">
        <v>43</v>
      </c>
      <c r="F6" s="13">
        <f t="shared" si="0"/>
        <v>196</v>
      </c>
      <c r="G6" s="14">
        <v>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</row>
    <row r="7" s="1" customFormat="1" ht="26.45" customHeight="1" spans="1:43">
      <c r="A7" s="9" t="s">
        <v>11</v>
      </c>
      <c r="B7" s="16">
        <v>0</v>
      </c>
      <c r="C7" s="16">
        <v>0</v>
      </c>
      <c r="D7" s="13">
        <f>B7+C7</f>
        <v>0</v>
      </c>
      <c r="E7" s="16">
        <v>58</v>
      </c>
      <c r="F7" s="13">
        <f t="shared" si="0"/>
        <v>58</v>
      </c>
      <c r="G7" s="14">
        <v>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</row>
    <row r="8" s="1" customFormat="1" ht="24" customHeight="1" spans="1:43">
      <c r="A8" s="9" t="s">
        <v>12</v>
      </c>
      <c r="B8" s="13">
        <v>0</v>
      </c>
      <c r="C8" s="13">
        <v>0</v>
      </c>
      <c r="D8" s="13">
        <f t="shared" ref="D8:D31" si="1">B8+C8</f>
        <v>0</v>
      </c>
      <c r="E8" s="13">
        <v>15</v>
      </c>
      <c r="F8" s="13">
        <f t="shared" si="0"/>
        <v>15</v>
      </c>
      <c r="G8" s="14">
        <v>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</row>
    <row r="9" s="1" customFormat="1" ht="24" customHeight="1" spans="1:43">
      <c r="A9" s="9" t="s">
        <v>13</v>
      </c>
      <c r="B9" s="18">
        <v>0</v>
      </c>
      <c r="C9" s="16">
        <v>7</v>
      </c>
      <c r="D9" s="13">
        <f t="shared" si="1"/>
        <v>7</v>
      </c>
      <c r="E9" s="16">
        <v>0</v>
      </c>
      <c r="F9" s="13">
        <f t="shared" si="0"/>
        <v>7</v>
      </c>
      <c r="G9" s="14">
        <v>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</row>
    <row r="10" s="1" customFormat="1" ht="24" customHeight="1" spans="1:43">
      <c r="A10" s="9" t="s">
        <v>14</v>
      </c>
      <c r="B10" s="16">
        <v>163</v>
      </c>
      <c r="C10" s="16">
        <v>0</v>
      </c>
      <c r="D10" s="13">
        <f t="shared" si="1"/>
        <v>163</v>
      </c>
      <c r="E10" s="16">
        <v>39</v>
      </c>
      <c r="F10" s="13">
        <f t="shared" si="0"/>
        <v>202</v>
      </c>
      <c r="G10" s="14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</row>
    <row r="11" s="1" customFormat="1" ht="24" customHeight="1" spans="1:43">
      <c r="A11" s="19" t="s">
        <v>15</v>
      </c>
      <c r="B11" s="16">
        <v>0</v>
      </c>
      <c r="C11" s="16">
        <v>6</v>
      </c>
      <c r="D11" s="13">
        <f t="shared" si="1"/>
        <v>6</v>
      </c>
      <c r="E11" s="16">
        <v>11</v>
      </c>
      <c r="F11" s="13">
        <f t="shared" si="0"/>
        <v>17</v>
      </c>
      <c r="G11" s="14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</row>
    <row r="12" s="1" customFormat="1" ht="24" customHeight="1" spans="1:43">
      <c r="A12" s="19" t="s">
        <v>16</v>
      </c>
      <c r="B12" s="13">
        <v>1</v>
      </c>
      <c r="C12" s="13">
        <v>0</v>
      </c>
      <c r="D12" s="13">
        <f t="shared" si="1"/>
        <v>1</v>
      </c>
      <c r="E12" s="13">
        <v>15</v>
      </c>
      <c r="F12" s="13">
        <f t="shared" si="0"/>
        <v>16</v>
      </c>
      <c r="G12" s="14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</row>
    <row r="13" s="1" customFormat="1" ht="24" customHeight="1" spans="1:43">
      <c r="A13" s="19" t="s">
        <v>17</v>
      </c>
      <c r="B13" s="16">
        <v>3</v>
      </c>
      <c r="C13" s="16">
        <v>1</v>
      </c>
      <c r="D13" s="13">
        <f t="shared" si="1"/>
        <v>4</v>
      </c>
      <c r="E13" s="16">
        <v>27</v>
      </c>
      <c r="F13" s="13">
        <f t="shared" si="0"/>
        <v>31</v>
      </c>
      <c r="G13" s="14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</row>
    <row r="14" s="1" customFormat="1" ht="28" customHeight="1" spans="1:43">
      <c r="A14" s="11" t="s">
        <v>18</v>
      </c>
      <c r="B14" s="16">
        <v>0</v>
      </c>
      <c r="C14" s="16">
        <v>0</v>
      </c>
      <c r="D14" s="13">
        <f t="shared" si="1"/>
        <v>0</v>
      </c>
      <c r="E14" s="16">
        <v>0</v>
      </c>
      <c r="F14" s="13">
        <f t="shared" si="0"/>
        <v>0</v>
      </c>
      <c r="G14" s="14">
        <v>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</row>
    <row r="15" s="1" customFormat="1" ht="24" customHeight="1" spans="1:43">
      <c r="A15" s="11" t="s">
        <v>19</v>
      </c>
      <c r="B15" s="16">
        <v>730</v>
      </c>
      <c r="C15" s="16">
        <v>0</v>
      </c>
      <c r="D15" s="13">
        <f t="shared" si="1"/>
        <v>730</v>
      </c>
      <c r="E15" s="16">
        <v>1181</v>
      </c>
      <c r="F15" s="13">
        <f t="shared" si="0"/>
        <v>1911</v>
      </c>
      <c r="G15" s="14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</row>
    <row r="16" s="1" customFormat="1" ht="26" customHeight="1" spans="1:43">
      <c r="A16" s="20" t="s">
        <v>20</v>
      </c>
      <c r="B16" s="16">
        <v>116</v>
      </c>
      <c r="C16" s="16">
        <v>21</v>
      </c>
      <c r="D16" s="13">
        <f t="shared" si="1"/>
        <v>137</v>
      </c>
      <c r="E16" s="16">
        <v>2</v>
      </c>
      <c r="F16" s="13">
        <f t="shared" si="0"/>
        <v>139</v>
      </c>
      <c r="G16" s="14">
        <v>1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</row>
    <row r="17" s="1" customFormat="1" ht="24" customHeight="1" spans="1:43">
      <c r="A17" s="9" t="s">
        <v>21</v>
      </c>
      <c r="B17" s="16">
        <v>11</v>
      </c>
      <c r="C17" s="16">
        <v>0</v>
      </c>
      <c r="D17" s="13">
        <f t="shared" si="1"/>
        <v>11</v>
      </c>
      <c r="E17" s="16">
        <v>17</v>
      </c>
      <c r="F17" s="13">
        <f t="shared" si="0"/>
        <v>28</v>
      </c>
      <c r="G17" s="14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</row>
    <row r="18" s="1" customFormat="1" ht="24" customHeight="1" spans="1:43">
      <c r="A18" s="9" t="s">
        <v>22</v>
      </c>
      <c r="B18" s="16">
        <v>4</v>
      </c>
      <c r="C18" s="16">
        <v>0</v>
      </c>
      <c r="D18" s="13">
        <f t="shared" si="1"/>
        <v>4</v>
      </c>
      <c r="E18" s="16">
        <v>14</v>
      </c>
      <c r="F18" s="13">
        <f t="shared" si="0"/>
        <v>18</v>
      </c>
      <c r="G18" s="14">
        <v>1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="1" customFormat="1" ht="24" customHeight="1" spans="1:43">
      <c r="A19" s="21" t="s">
        <v>23</v>
      </c>
      <c r="B19" s="13">
        <f>7+440</f>
        <v>447</v>
      </c>
      <c r="C19" s="13">
        <f>5</f>
        <v>5</v>
      </c>
      <c r="D19" s="13">
        <f t="shared" si="1"/>
        <v>452</v>
      </c>
      <c r="E19" s="13">
        <v>60</v>
      </c>
      <c r="F19" s="13">
        <f t="shared" si="0"/>
        <v>512</v>
      </c>
      <c r="G19" s="14">
        <v>1</v>
      </c>
      <c r="H19" s="22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</row>
    <row r="20" s="1" customFormat="1" ht="24" customHeight="1" spans="1:43">
      <c r="A20" s="9" t="s">
        <v>24</v>
      </c>
      <c r="B20" s="13">
        <v>0</v>
      </c>
      <c r="C20" s="13">
        <v>26</v>
      </c>
      <c r="D20" s="13">
        <f t="shared" si="1"/>
        <v>26</v>
      </c>
      <c r="E20" s="13">
        <v>57</v>
      </c>
      <c r="F20" s="13">
        <f t="shared" si="0"/>
        <v>83</v>
      </c>
      <c r="G20" s="14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</row>
    <row r="21" s="1" customFormat="1" ht="24" customHeight="1" spans="1:43">
      <c r="A21" s="11" t="s">
        <v>25</v>
      </c>
      <c r="B21" s="13">
        <v>0</v>
      </c>
      <c r="C21" s="13">
        <v>81</v>
      </c>
      <c r="D21" s="13">
        <f t="shared" si="1"/>
        <v>81</v>
      </c>
      <c r="E21" s="13">
        <v>92</v>
      </c>
      <c r="F21" s="13">
        <f t="shared" si="0"/>
        <v>173</v>
      </c>
      <c r="G21" s="14">
        <v>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</row>
    <row r="22" s="1" customFormat="1" ht="24.6" customHeight="1" spans="1:43">
      <c r="A22" s="9" t="s">
        <v>26</v>
      </c>
      <c r="B22" s="16">
        <v>0</v>
      </c>
      <c r="C22" s="16">
        <v>12</v>
      </c>
      <c r="D22" s="13">
        <f t="shared" si="1"/>
        <v>12</v>
      </c>
      <c r="E22" s="16">
        <v>22</v>
      </c>
      <c r="F22" s="13">
        <f t="shared" si="0"/>
        <v>34</v>
      </c>
      <c r="G22" s="14">
        <v>1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</row>
    <row r="23" s="1" customFormat="1" ht="24.6" customHeight="1" spans="1:43">
      <c r="A23" s="9" t="s">
        <v>27</v>
      </c>
      <c r="B23" s="16">
        <v>0</v>
      </c>
      <c r="C23" s="16">
        <v>558</v>
      </c>
      <c r="D23" s="13">
        <f t="shared" si="1"/>
        <v>558</v>
      </c>
      <c r="E23" s="16">
        <v>121</v>
      </c>
      <c r="F23" s="13">
        <f t="shared" si="0"/>
        <v>679</v>
      </c>
      <c r="G23" s="14">
        <v>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</row>
    <row r="24" s="1" customFormat="1" ht="24" customHeight="1" spans="1:43">
      <c r="A24" s="9" t="s">
        <v>28</v>
      </c>
      <c r="B24" s="16">
        <v>0</v>
      </c>
      <c r="C24" s="16">
        <v>86</v>
      </c>
      <c r="D24" s="13">
        <f t="shared" si="1"/>
        <v>86</v>
      </c>
      <c r="E24" s="16">
        <v>119</v>
      </c>
      <c r="F24" s="13">
        <f t="shared" si="0"/>
        <v>205</v>
      </c>
      <c r="G24" s="14">
        <v>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</row>
    <row r="25" s="1" customFormat="1" ht="24" customHeight="1" spans="1:43">
      <c r="A25" s="9" t="s">
        <v>29</v>
      </c>
      <c r="B25" s="13">
        <v>165</v>
      </c>
      <c r="C25" s="13">
        <v>0</v>
      </c>
      <c r="D25" s="13">
        <f t="shared" si="1"/>
        <v>165</v>
      </c>
      <c r="E25" s="13">
        <v>193</v>
      </c>
      <c r="F25" s="13">
        <f t="shared" si="0"/>
        <v>358</v>
      </c>
      <c r="G25" s="14">
        <v>1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</row>
    <row r="26" s="1" customFormat="1" ht="26" customHeight="1" spans="1:43">
      <c r="A26" s="11" t="s">
        <v>30</v>
      </c>
      <c r="B26" s="13">
        <v>45</v>
      </c>
      <c r="C26" s="13">
        <v>15433</v>
      </c>
      <c r="D26" s="13">
        <f t="shared" si="1"/>
        <v>15478</v>
      </c>
      <c r="E26" s="13">
        <v>1348</v>
      </c>
      <c r="F26" s="13">
        <f t="shared" si="0"/>
        <v>16826</v>
      </c>
      <c r="G26" s="14">
        <v>1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</row>
    <row r="27" s="1" customFormat="1" ht="24" customHeight="1" spans="1:43">
      <c r="A27" s="11" t="s">
        <v>31</v>
      </c>
      <c r="B27" s="13">
        <v>0</v>
      </c>
      <c r="C27" s="13">
        <v>22</v>
      </c>
      <c r="D27" s="13">
        <f t="shared" si="1"/>
        <v>22</v>
      </c>
      <c r="E27" s="13">
        <v>3</v>
      </c>
      <c r="F27" s="13">
        <f t="shared" si="0"/>
        <v>25</v>
      </c>
      <c r="G27" s="14">
        <v>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</row>
    <row r="28" s="1" customFormat="1" ht="24" customHeight="1" spans="1:43">
      <c r="A28" s="9" t="s">
        <v>32</v>
      </c>
      <c r="B28" s="13">
        <v>444</v>
      </c>
      <c r="C28" s="13">
        <v>20766</v>
      </c>
      <c r="D28" s="13">
        <f t="shared" si="1"/>
        <v>21210</v>
      </c>
      <c r="E28" s="13">
        <v>1181</v>
      </c>
      <c r="F28" s="13">
        <f t="shared" si="0"/>
        <v>22391</v>
      </c>
      <c r="G28" s="14">
        <v>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</row>
    <row r="29" s="3" customFormat="1" ht="26.1" customHeight="1" spans="1:43">
      <c r="A29" s="19" t="s">
        <v>33</v>
      </c>
      <c r="B29" s="13"/>
      <c r="C29" s="13"/>
      <c r="D29" s="13">
        <f t="shared" si="1"/>
        <v>0</v>
      </c>
      <c r="E29" s="13"/>
      <c r="F29" s="13">
        <f t="shared" si="0"/>
        <v>0</v>
      </c>
      <c r="G29" s="14">
        <v>1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</row>
    <row r="30" s="3" customFormat="1" ht="24" customHeight="1" spans="1:43">
      <c r="A30" s="9" t="s">
        <v>34</v>
      </c>
      <c r="B30" s="13">
        <v>838</v>
      </c>
      <c r="C30" s="13">
        <v>1607</v>
      </c>
      <c r="D30" s="13">
        <f t="shared" si="1"/>
        <v>2445</v>
      </c>
      <c r="E30" s="13">
        <v>141</v>
      </c>
      <c r="F30" s="13">
        <f t="shared" si="0"/>
        <v>2586</v>
      </c>
      <c r="G30" s="14">
        <v>1</v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</row>
    <row r="31" s="3" customFormat="1" ht="24" customHeight="1" spans="1:43">
      <c r="A31" s="9" t="s">
        <v>35</v>
      </c>
      <c r="B31" s="13">
        <v>1500</v>
      </c>
      <c r="C31" s="13">
        <v>0</v>
      </c>
      <c r="D31" s="13">
        <f t="shared" si="1"/>
        <v>1500</v>
      </c>
      <c r="E31" s="13">
        <v>80</v>
      </c>
      <c r="F31" s="13">
        <f t="shared" si="0"/>
        <v>1580</v>
      </c>
      <c r="G31" s="14">
        <v>1</v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</row>
    <row r="32" s="3" customFormat="1" ht="21" customHeight="1" spans="1:43">
      <c r="A32" s="19" t="s">
        <v>36</v>
      </c>
      <c r="B32" s="9">
        <f>SUM(B4:B31)</f>
        <v>7885</v>
      </c>
      <c r="C32" s="9">
        <f>SUM(C4:C31)</f>
        <v>39641</v>
      </c>
      <c r="D32" s="23">
        <f>SUM(D4:D31)</f>
        <v>47526</v>
      </c>
      <c r="E32" s="9">
        <f>SUM(E4:E31)</f>
        <v>5738</v>
      </c>
      <c r="F32" s="9">
        <f>SUM(F4:F31)</f>
        <v>53264</v>
      </c>
      <c r="G32" s="14">
        <v>1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</row>
    <row r="33" ht="24" customHeight="1" spans="1:7">
      <c r="A33" s="24"/>
      <c r="B33" s="25"/>
      <c r="C33" s="25"/>
      <c r="D33" s="25"/>
      <c r="E33" s="25"/>
      <c r="F33" s="25"/>
      <c r="G33" s="26"/>
    </row>
    <row r="34" ht="26.25" hidden="1" customHeight="1" spans="1:7">
      <c r="A34" s="24"/>
      <c r="B34" s="25"/>
      <c r="C34" s="25"/>
      <c r="D34" s="25">
        <f>SUM(D32)</f>
        <v>47526</v>
      </c>
      <c r="E34" s="25"/>
      <c r="F34" s="25"/>
      <c r="G34" s="26">
        <v>1</v>
      </c>
    </row>
    <row r="35" ht="15" hidden="1" customHeight="1" spans="1:7">
      <c r="A35" s="24"/>
      <c r="B35" s="25"/>
      <c r="C35" s="25"/>
      <c r="D35" s="25"/>
      <c r="E35" s="25"/>
      <c r="F35" s="25"/>
      <c r="G35" s="26">
        <v>1</v>
      </c>
    </row>
    <row r="36" ht="15" hidden="1" customHeight="1" spans="1:7">
      <c r="A36" s="24"/>
      <c r="B36" s="25"/>
      <c r="C36" s="25"/>
      <c r="D36" s="25"/>
      <c r="E36" s="25"/>
      <c r="F36" s="25"/>
      <c r="G36" s="26">
        <v>1</v>
      </c>
    </row>
    <row r="37" ht="17.25" hidden="1" customHeight="1" spans="1:7">
      <c r="A37" s="24"/>
      <c r="B37" s="25"/>
      <c r="C37" s="25"/>
      <c r="D37" s="25"/>
      <c r="E37" s="25"/>
      <c r="F37" s="25"/>
      <c r="G37" s="26">
        <v>1</v>
      </c>
    </row>
    <row r="38" hidden="1" spans="1:7">
      <c r="A38" s="24"/>
      <c r="B38" s="25"/>
      <c r="C38" s="25"/>
      <c r="D38" s="25"/>
      <c r="E38" s="25"/>
      <c r="F38" s="25"/>
      <c r="G38" s="26">
        <v>1</v>
      </c>
    </row>
    <row r="39" hidden="1" spans="1:7">
      <c r="A39" s="24"/>
      <c r="B39" s="25"/>
      <c r="C39" s="25"/>
      <c r="D39" s="25"/>
      <c r="E39" s="25"/>
      <c r="F39" s="25"/>
      <c r="G39" s="26">
        <v>1</v>
      </c>
    </row>
    <row r="40" hidden="1" spans="1:7">
      <c r="A40" s="24"/>
      <c r="B40" s="25"/>
      <c r="C40" s="25"/>
      <c r="D40" s="25"/>
      <c r="E40" s="25"/>
      <c r="F40" s="25"/>
      <c r="G40" s="27"/>
    </row>
    <row r="41" ht="25.15" customHeight="1" spans="1:7">
      <c r="A41" s="28" t="s">
        <v>37</v>
      </c>
      <c r="B41" s="29"/>
      <c r="C41" s="29"/>
      <c r="D41" s="29"/>
      <c r="E41" s="29"/>
      <c r="F41" s="29"/>
      <c r="G41" s="29"/>
    </row>
    <row r="42" ht="42" customHeight="1" spans="1:9">
      <c r="A42" s="30" t="s">
        <v>38</v>
      </c>
      <c r="B42" s="30" t="s">
        <v>39</v>
      </c>
      <c r="C42" s="30" t="s">
        <v>40</v>
      </c>
      <c r="D42" s="30" t="s">
        <v>41</v>
      </c>
      <c r="E42" s="30" t="s">
        <v>42</v>
      </c>
      <c r="F42" s="30" t="s">
        <v>43</v>
      </c>
      <c r="G42" s="30" t="s">
        <v>7</v>
      </c>
      <c r="H42" s="31" t="s">
        <v>44</v>
      </c>
      <c r="I42" s="31" t="s">
        <v>45</v>
      </c>
    </row>
    <row r="43" ht="21.6" customHeight="1" spans="1:7">
      <c r="A43" s="32">
        <v>44927</v>
      </c>
      <c r="B43" s="9">
        <v>16015</v>
      </c>
      <c r="C43" s="9">
        <v>36077</v>
      </c>
      <c r="D43" s="9">
        <v>52092</v>
      </c>
      <c r="E43" s="9">
        <v>5486</v>
      </c>
      <c r="F43" s="9">
        <v>57578</v>
      </c>
      <c r="G43" s="26">
        <v>1</v>
      </c>
    </row>
    <row r="44" ht="21.6" customHeight="1" spans="1:7">
      <c r="A44" s="32">
        <v>44958</v>
      </c>
      <c r="B44" s="9">
        <v>8293</v>
      </c>
      <c r="C44" s="9">
        <v>32063</v>
      </c>
      <c r="D44" s="9">
        <v>40356</v>
      </c>
      <c r="E44" s="9">
        <v>9015</v>
      </c>
      <c r="F44" s="9">
        <v>49371</v>
      </c>
      <c r="G44" s="26">
        <v>1</v>
      </c>
    </row>
    <row r="45" s="4" customFormat="1" ht="21" customHeight="1" spans="1:43">
      <c r="A45" s="32">
        <v>44986</v>
      </c>
      <c r="B45" s="9">
        <v>7814</v>
      </c>
      <c r="C45" s="9">
        <v>36421</v>
      </c>
      <c r="D45" s="9">
        <v>44235</v>
      </c>
      <c r="E45" s="9">
        <v>8837</v>
      </c>
      <c r="F45" s="9">
        <v>53072</v>
      </c>
      <c r="G45" s="26">
        <v>1</v>
      </c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</row>
    <row r="46" ht="21.6" customHeight="1" spans="1:7">
      <c r="A46" s="32">
        <v>45017</v>
      </c>
      <c r="B46" s="9">
        <v>11434</v>
      </c>
      <c r="C46" s="9">
        <v>42729</v>
      </c>
      <c r="D46" s="9">
        <v>54163</v>
      </c>
      <c r="E46" s="9">
        <v>9003</v>
      </c>
      <c r="F46" s="9">
        <v>63166</v>
      </c>
      <c r="G46" s="26">
        <v>1</v>
      </c>
    </row>
    <row r="47" ht="21.6" customHeight="1" spans="1:7">
      <c r="A47" s="32">
        <v>45047</v>
      </c>
      <c r="B47" s="9">
        <v>8895</v>
      </c>
      <c r="C47" s="9">
        <v>35184</v>
      </c>
      <c r="D47" s="9">
        <v>44079</v>
      </c>
      <c r="E47" s="9">
        <v>6101</v>
      </c>
      <c r="F47" s="9">
        <v>50180</v>
      </c>
      <c r="G47" s="26">
        <v>1</v>
      </c>
    </row>
    <row r="48" ht="21.6" customHeight="1" spans="1:7">
      <c r="A48" s="32">
        <v>45078</v>
      </c>
      <c r="B48" s="34">
        <v>12010</v>
      </c>
      <c r="C48" s="34">
        <v>51017</v>
      </c>
      <c r="D48" s="35">
        <v>63027</v>
      </c>
      <c r="E48" s="34">
        <v>6978</v>
      </c>
      <c r="F48" s="35">
        <v>70005</v>
      </c>
      <c r="G48" s="26">
        <v>1</v>
      </c>
    </row>
    <row r="49" ht="21.6" customHeight="1" spans="1:7">
      <c r="A49" s="32">
        <v>45108</v>
      </c>
      <c r="B49" s="34">
        <v>12042</v>
      </c>
      <c r="C49" s="34">
        <v>37634</v>
      </c>
      <c r="D49" s="35">
        <v>49676</v>
      </c>
      <c r="E49" s="34">
        <v>7393</v>
      </c>
      <c r="F49" s="35">
        <v>57069</v>
      </c>
      <c r="G49" s="26">
        <v>1</v>
      </c>
    </row>
    <row r="50" ht="21.6" customHeight="1" spans="1:7">
      <c r="A50" s="36">
        <v>45139</v>
      </c>
      <c r="B50" s="34">
        <v>10383</v>
      </c>
      <c r="C50" s="34">
        <v>34895</v>
      </c>
      <c r="D50" s="35">
        <v>45278</v>
      </c>
      <c r="E50" s="34">
        <v>7737</v>
      </c>
      <c r="F50" s="35">
        <v>53015</v>
      </c>
      <c r="G50" s="14">
        <v>1</v>
      </c>
    </row>
    <row r="51" ht="21.6" customHeight="1" spans="1:10">
      <c r="A51" s="36">
        <v>45170</v>
      </c>
      <c r="B51" s="9">
        <v>7926</v>
      </c>
      <c r="C51" s="9">
        <v>42396</v>
      </c>
      <c r="D51" s="23">
        <v>50322</v>
      </c>
      <c r="E51" s="9">
        <v>7120</v>
      </c>
      <c r="F51" s="9">
        <v>57442</v>
      </c>
      <c r="G51" s="14">
        <v>1</v>
      </c>
      <c r="H51" s="33">
        <f>469+1345+3</f>
        <v>1817</v>
      </c>
      <c r="I51" s="33">
        <v>2192</v>
      </c>
      <c r="J51" s="7" t="s">
        <v>46</v>
      </c>
    </row>
    <row r="52" ht="21.6" customHeight="1" spans="1:9">
      <c r="A52" s="36">
        <v>45200</v>
      </c>
      <c r="B52" s="34">
        <v>5209</v>
      </c>
      <c r="C52" s="34">
        <v>53484</v>
      </c>
      <c r="D52" s="35">
        <v>58693</v>
      </c>
      <c r="E52" s="34">
        <v>6457</v>
      </c>
      <c r="F52" s="35">
        <v>65150</v>
      </c>
      <c r="G52" s="14">
        <v>1</v>
      </c>
      <c r="H52" s="33">
        <f>280+330+1075+3</f>
        <v>1688</v>
      </c>
      <c r="I52" s="33">
        <f>206+35+2+5</f>
        <v>248</v>
      </c>
    </row>
    <row r="53" s="4" customFormat="1" ht="21.6" customHeight="1" spans="1:43">
      <c r="A53" s="36">
        <v>45231</v>
      </c>
      <c r="B53" s="34"/>
      <c r="C53" s="34"/>
      <c r="D53" s="35"/>
      <c r="E53" s="34"/>
      <c r="F53" s="35"/>
      <c r="G53" s="14">
        <v>1</v>
      </c>
      <c r="H53" s="33">
        <f>168+7+438+2086</f>
        <v>2699</v>
      </c>
      <c r="I53" s="33">
        <f>143+10+59+2</f>
        <v>214</v>
      </c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</row>
    <row r="54" ht="21.6" customHeight="1" spans="1:9">
      <c r="A54" s="36">
        <v>45261</v>
      </c>
      <c r="B54" s="30"/>
      <c r="C54" s="30"/>
      <c r="D54" s="37"/>
      <c r="E54" s="30"/>
      <c r="F54" s="37"/>
      <c r="G54" s="14">
        <v>1</v>
      </c>
      <c r="H54" s="33"/>
      <c r="I54" s="33"/>
    </row>
    <row r="55" ht="21.6" customHeight="1" spans="1:9">
      <c r="A55" s="9" t="s">
        <v>47</v>
      </c>
      <c r="B55" s="9">
        <f>SUM(B43:B54)</f>
        <v>100021</v>
      </c>
      <c r="C55" s="9">
        <f>SUM(C43:C54)</f>
        <v>401900</v>
      </c>
      <c r="D55" s="9">
        <f>SUM(D43:D54)</f>
        <v>501921</v>
      </c>
      <c r="E55" s="9">
        <f>SUM(E43:E54)</f>
        <v>74127</v>
      </c>
      <c r="F55" s="9">
        <f>SUM(F43:F54)</f>
        <v>576048</v>
      </c>
      <c r="G55" s="14">
        <v>1</v>
      </c>
      <c r="H55" s="33">
        <f>SUM(H43:H54)</f>
        <v>6204</v>
      </c>
      <c r="I55" s="33">
        <f>SUM(I43:I54)</f>
        <v>2654</v>
      </c>
    </row>
    <row r="56" ht="20.1" customHeight="1" spans="1:6">
      <c r="A56" s="38" t="s">
        <v>48</v>
      </c>
      <c r="B56" s="4"/>
      <c r="C56" s="4"/>
      <c r="D56" s="4"/>
      <c r="E56" s="4"/>
      <c r="F56" s="39"/>
    </row>
    <row r="57" spans="1:6">
      <c r="A57" s="38"/>
      <c r="B57" s="4"/>
      <c r="C57" s="4"/>
      <c r="D57" s="4"/>
      <c r="E57" s="4"/>
      <c r="F57" s="39"/>
    </row>
    <row r="58" spans="1:6">
      <c r="A58" s="38"/>
      <c r="B58" s="4"/>
      <c r="C58" s="4"/>
      <c r="D58" s="4"/>
      <c r="E58" s="4"/>
      <c r="F58" s="39"/>
    </row>
  </sheetData>
  <mergeCells count="9">
    <mergeCell ref="A1:G1"/>
    <mergeCell ref="A41:G41"/>
    <mergeCell ref="A2:A3"/>
    <mergeCell ref="B2:B3"/>
    <mergeCell ref="C2:C3"/>
    <mergeCell ref="D2:D3"/>
    <mergeCell ref="E2:E3"/>
    <mergeCell ref="F2:F3"/>
    <mergeCell ref="G2:G3"/>
  </mergeCells>
  <conditionalFormatting sqref="A3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{0ed2a1eb-c208-4c2b-9691-ee6463967244}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d2a1eb-c208-4c2b-9691-ee6463967244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2023-12-01T02:46:26Z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