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<sst xmlns="http://schemas.openxmlformats.org/spreadsheetml/2006/main" count="560">
  <si>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</si>
  <si>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</si>
  <si>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</si>
  <si>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</si>
  <si>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</si>
  <si>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</si>
  <si>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</si>
  <si>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</si>
  <si>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</si>
  <si>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</si>
  <si>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</si>
  <si>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</si>
  <si>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</si>
  <si>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</si>
  <si>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</si>
  <si>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</si>
  <si>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</si>
  <si>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</si>
  <si>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</si>
  <si>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</si>
  <si>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</si>
  <si>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</si>
  <si>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</si>
  <si>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</si>
  <si>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</si>
  <si>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</si>
  <si>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</si>
  <si>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</si>
  <si>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</si>
  <si>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</si>
  <si>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</si>
  <si>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</si>
  <si>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</si>
  <si>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</si>
  <si>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</si>
  <si>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</si>
  <si>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</si>
  <si>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</si>
  <si>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</si>
  <si>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</si>
  <si>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</si>
  <si>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</si>
  <si>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</si>
  <si>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</si>
  <si>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</si>
  <si>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</si>
  <si>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</si>
  <si>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</si>
  <si>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</si>
  <si>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</si>
  <si>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</si>
  <si>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</si>
  <si>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</si>
  <si>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</si>
  <si>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</si>
  <si>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</si>
  <si>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</si>
  <si>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</si>
  <si>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</si>
  <si>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</si>
  <si>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</si>
  <si>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</si>
  <si>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</si>
  <si>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</si>
  <si>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</si>
  <si>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</si>
  <si>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</si>
  <si>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</si>
  <si>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</si>
  <si>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105017</t>
  </si>
  <si>
    <t>石林彝族自治县鹿阜中学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</si>
  <si>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</si>
  <si>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</si>
  <si>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</si>
  <si>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</si>
  <si>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</si>
  <si>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</si>
  <si>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</si>
  <si>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</si>
  <si>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</si>
  <si>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</si>
  <si>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</si>
  <si>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</si>
  <si>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</si>
  <si>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</si>
  <si>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</si>
  <si>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</si>
  <si>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</si>
  <si>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</si>
  <si>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</si>
  <si>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</si>
  <si>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</si>
  <si>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</si>
  <si>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</si>
  <si>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</si>
  <si>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</si>
  <si>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</si>
  <si>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</si>
  <si>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</si>
  <si>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</si>
  <si>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</si>
  <si>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</si>
  <si>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</si>
  <si>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</si>
  <si>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</si>
  <si>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</si>
  <si>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</si>
  <si>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</si>
  <si>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</si>
  <si>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</si>
  <si>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</si>
  <si>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</si>
  <si>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</si>
  <si>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</si>
  <si>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</si>
  <si>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</si>
  <si>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</si>
  <si>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</si>
  <si>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</si>
  <si>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</si>
  <si>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</si>
  <si>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</si>
  <si>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</si>
  <si>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</si>
  <si>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</si>
  <si>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</si>
  <si>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</si>
  <si>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</si>
  <si>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</si>
  <si>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</si>
  <si>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</si>
  <si>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</si>
  <si>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</si>
  <si>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</si>
  <si>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</si>
  <si>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</si>
  <si>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</si>
  <si>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</si>
  <si>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</si>
  <si>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</si>
  <si>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</si>
  <si>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</si>
  <si>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</si>
  <si>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</si>
  <si>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</si>
  <si>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</si>
  <si>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</si>
  <si>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</si>
  <si>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</si>
  <si>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</si>
  <si>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</si>
  <si>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</si>
  <si>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</si>
  <si>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</si>
  <si>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</si>
  <si>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</si>
  <si>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</si>
  <si>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</si>
  <si>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</si>
  <si>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</si>
  <si>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</si>
  <si>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</si>
  <si>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</si>
  <si>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</si>
  <si>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</si>
  <si>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</si>
  <si>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</si>
  <si>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</si>
  <si>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</si>
  <si>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</si>
  <si>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</si>
  <si>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</si>
  <si>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</si>
  <si>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</si>
  <si>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</si>
  <si>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</si>
  <si>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</si>
  <si>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</si>
  <si>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</si>
  <si>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</si>
  <si>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</si>
  <si>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</si>
  <si>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</si>
  <si>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</si>
  <si>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</si>
  <si>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</si>
  <si>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</si>
  <si>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</si>
  <si>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</si>
  <si>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</si>
  <si>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</si>
  <si>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</si>
  <si>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</si>
  <si>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</si>
  <si>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</si>
  <si>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</si>
  <si>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</si>
  <si>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</si>
  <si>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</si>
  <si>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</si>
  <si>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</si>
  <si>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</si>
  <si>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</si>
  <si>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</si>
  <si>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</si>
  <si>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</si>
  <si>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</si>
  <si>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</si>
  <si>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</si>
  <si>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530126210000000002515</t>
  </si>
  <si>
    <t>事业人员支出工资</t>
  </si>
  <si>
    <t>30101</t>
  </si>
  <si>
    <t>基本工资</t>
  </si>
  <si>
    <t>30102</t>
  </si>
  <si>
    <t>津贴补贴</t>
  </si>
  <si>
    <t>30103</t>
  </si>
  <si>
    <t>奖金</t>
  </si>
  <si>
    <t>30107</t>
  </si>
  <si>
    <t>绩效工资</t>
  </si>
  <si>
    <t>530126210000000002523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</si>
  <si>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</si>
  <si>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</si>
  <si>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</si>
  <si>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</si>
  <si>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</si>
  <si>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</si>
  <si>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</si>
  <si>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</si>
  <si>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</si>
  <si>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</si>
  <si>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</si>
  <si>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530126210000000002524</t>
  </si>
  <si>
    <t>30113</t>
  </si>
  <si>
    <t>530126210000000002527</t>
  </si>
  <si>
    <t>工会经费</t>
  </si>
  <si>
    <t>30228</t>
  </si>
  <si>
    <t>530126210000000002528</t>
  </si>
  <si>
    <t>一般公用经费</t>
  </si>
  <si>
    <t>30299</t>
  </si>
  <si>
    <t>其他商品和服务支出</t>
  </si>
  <si>
    <t>530126231100001581107</t>
  </si>
  <si>
    <t>辅助用工及劳务派遣经费</t>
  </si>
  <si>
    <t>30226</t>
  </si>
  <si>
    <t>劳务费</t>
  </si>
  <si>
    <t>530126231100001581369</t>
  </si>
  <si>
    <t>离退休人员支出</t>
  </si>
  <si>
    <t>30305</t>
  </si>
  <si>
    <t>生活补助</t>
  </si>
  <si>
    <t>530126231100001581370</t>
  </si>
  <si>
    <t>编外人员工资支出</t>
  </si>
  <si>
    <t>30199</t>
  </si>
  <si>
    <t>其他工资福利支出</t>
  </si>
  <si>
    <t>预算05-1表</t>
  </si>
  <si>
    <t>项目分类</t>
  </si>
  <si>
    <t>项目单位</t>
  </si>
  <si>
    <t>经济科目编码</t>
  </si>
  <si>
    <t>经济科目名称</t>
  </si>
  <si>
    <t>本年拨款</t>
  </si>
  <si>
    <t>其中：本次下达</t>
  </si>
  <si>
    <t>专项业务类</t>
  </si>
  <si>
    <t>530126261100005131076</t>
  </si>
  <si>
    <t>2026年单位预算自有资金</t>
  </si>
  <si>
    <t>30201</t>
  </si>
  <si>
    <t>办公费</t>
  </si>
  <si>
    <t>39999</t>
  </si>
  <si>
    <t>民生类</t>
  </si>
  <si>
    <t>530126261100005143934</t>
  </si>
  <si>
    <t>遗属生活补助资金</t>
  </si>
  <si>
    <t>530126261100005151688</t>
  </si>
  <si>
    <t>义务教育保障金公用经费县级配套（小学教育）专项资金</t>
  </si>
  <si>
    <t>530126261100005151756</t>
  </si>
  <si>
    <t>义务教育保障金公用经费县级配套（初中教育）专项资金</t>
  </si>
  <si>
    <t>530126261100005151778</t>
  </si>
  <si>
    <t>特殊教育公用经费县级配套（小学教育）专项资金</t>
  </si>
  <si>
    <t>530126261100005151806</t>
  </si>
  <si>
    <t>特殊教育公用经费县级配套（初中教育）专项资金</t>
  </si>
  <si>
    <t>530126261100005151810</t>
  </si>
  <si>
    <t>保安服务经费</t>
  </si>
  <si>
    <t>530126261100005151835</t>
  </si>
  <si>
    <t>营养餐食堂人员服务经费</t>
  </si>
  <si>
    <t>530126261100005151862</t>
  </si>
  <si>
    <t>农村义务教育营养改善计划（小学）县级配套资金</t>
  </si>
  <si>
    <t>30308</t>
  </si>
  <si>
    <t>助学金</t>
  </si>
  <si>
    <t>530126261100005151863</t>
  </si>
  <si>
    <t>农村义务教育营养改善计划（初中）县级配套资金</t>
  </si>
  <si>
    <t>530126261100005151883</t>
  </si>
  <si>
    <t>义务教育阶段家庭经济困难学生生活费补助县级配套（小学教育）资金</t>
  </si>
  <si>
    <t>530126261100005151894</t>
  </si>
  <si>
    <t>义务教育阶段家庭经济困难学生生活费补助县级配套（初中教育）资金</t>
  </si>
  <si>
    <t>事业发展类</t>
  </si>
  <si>
    <t>530126261100005144568</t>
  </si>
  <si>
    <t>生均公用经费</t>
  </si>
  <si>
    <t>预算05-2表</t>
  </si>
  <si>
    <t>项目年度绩效目标</t>
  </si>
  <si>
    <t>一级指标</t>
  </si>
  <si>
    <t>二级指标</t>
  </si>
  <si>
    <t>三级指标</t>
  </si>
  <si>
    <t>指标性质</t>
  </si>
  <si>
    <t>指标值</t>
  </si>
  <si>
    <t>度量单位</t>
  </si>
  <si>
    <t>指标属性</t>
  </si>
  <si>
    <t>指标内容</t>
  </si>
  <si>
    <t>更好地实施农村义务教育学生营养改善计划，落实《昆明市农村义务教育学生营养改善计划实施方案》（昆政发【201206号）的要求，避免因营养改善计划补助资金下达不足导致学校实施营养改善计划出现资金短缺。</t>
  </si>
  <si>
    <t>产出指标</t>
  </si>
  <si>
    <t>数量指标</t>
  </si>
  <si>
    <t>补助人数覆盖率</t>
  </si>
  <si>
    <t>=</t>
  </si>
  <si>
    <t>100</t>
  </si>
  <si>
    <t>%</t>
  </si>
  <si>
    <t>定量指标</t>
  </si>
  <si>
    <t>质量指标</t>
  </si>
  <si>
    <t>补助标准达标率</t>
  </si>
  <si>
    <t>时效指标</t>
  </si>
  <si>
    <t>补助资金到位率</t>
  </si>
  <si>
    <t>效益指标</t>
  </si>
  <si>
    <t>社会效益</t>
  </si>
  <si>
    <t>资金使用规范率</t>
  </si>
  <si>
    <t>&gt;=</t>
  </si>
  <si>
    <t>95</t>
  </si>
  <si>
    <t>食品安全达标率</t>
  </si>
  <si>
    <t>义务教育学生身体素质</t>
  </si>
  <si>
    <t>不断提升</t>
  </si>
  <si>
    <t>年</t>
  </si>
  <si>
    <t>补助对象对政策的知晓度</t>
  </si>
  <si>
    <t>满意度指标</t>
  </si>
  <si>
    <t>服务对象满意度</t>
  </si>
  <si>
    <t>学生及家长满意度</t>
  </si>
  <si>
    <t>90</t>
  </si>
  <si>
    <t>巩固城乡义务教育经费保障机制，对城乡义务教育困难学生提供生活补助，帮助家庭经济困难学生顺利就学，提升义务教育巩固率</t>
  </si>
  <si>
    <t>家庭经济困难学生覆盖率</t>
  </si>
  <si>
    <t>补助资金当年到位率</t>
  </si>
  <si>
    <t>九年义务教育巩固率</t>
  </si>
  <si>
    <t>补助对象政策的知晓度</t>
  </si>
  <si>
    <t>家长和学生的满意度</t>
  </si>
  <si>
    <t>成本指标</t>
  </si>
  <si>
    <t>经济成本指标</t>
  </si>
  <si>
    <t>中学寄宿生人均补助标准</t>
  </si>
  <si>
    <t>1500</t>
  </si>
  <si>
    <t>元/人年</t>
  </si>
  <si>
    <t>小学寄宿生人均补助标准</t>
  </si>
  <si>
    <t>社会成本指标</t>
  </si>
  <si>
    <t>中学非寄宿生人均补助标准</t>
  </si>
  <si>
    <t>750</t>
  </si>
  <si>
    <t>小学非寄宿生人均补助标准</t>
  </si>
  <si>
    <t>做好学校食堂营养改善计划实施的编外人员经费保障，保证学校正常有序运转。</t>
  </si>
  <si>
    <t>经费保障人数</t>
  </si>
  <si>
    <t>37</t>
  </si>
  <si>
    <t>人</t>
  </si>
  <si>
    <t>反映经费保障部门（单位）正常运转的在职人数情况。</t>
  </si>
  <si>
    <t>部门运转</t>
  </si>
  <si>
    <t>正常运转</t>
  </si>
  <si>
    <t>反映部门（单位）正常运转情况。</t>
  </si>
  <si>
    <t>单位人员满意度</t>
  </si>
  <si>
    <t>反映部门（单位）人员对经费保障的满意程度。</t>
  </si>
  <si>
    <t>做好本部门人员、公用经费保障，按规定落实干部职工各项待遇，支持部门正常履职。</t>
  </si>
  <si>
    <t>遗属补助人数</t>
  </si>
  <si>
    <t>反映财政供养部门（单位）遗属补助人员数量。</t>
  </si>
  <si>
    <t>反映部门（单位）运转情况。</t>
  </si>
  <si>
    <t>反映部门（单位）人员对工资福利发放的满意程度。</t>
  </si>
  <si>
    <t>社会公众满意度</t>
  </si>
  <si>
    <t>反映社会公众对部门（单位）履职情况的满意程度。</t>
  </si>
  <si>
    <t>公用经费保障人数</t>
  </si>
  <si>
    <t>4103</t>
  </si>
  <si>
    <t>反映公用经费保障部门（单位）正常运转的在职人数情况。在职人数主要指办公、会议、培训、差旅、水费、电费等公用经费中服务保障的人数。</t>
  </si>
  <si>
    <t>定性指标</t>
  </si>
  <si>
    <t>单位人员对公用经费保障的满意程度。</t>
  </si>
  <si>
    <t>保障学校相关工作正常开展</t>
  </si>
  <si>
    <t>服务师生人数占总人数比率</t>
  </si>
  <si>
    <t>学校工作开展</t>
  </si>
  <si>
    <t>正常开展</t>
  </si>
  <si>
    <t>政策知晓度</t>
  </si>
  <si>
    <t>85</t>
  </si>
  <si>
    <t>学生家长及职工满意度</t>
  </si>
  <si>
    <t>1250</t>
  </si>
  <si>
    <t>625</t>
  </si>
  <si>
    <t>做好本部门保安人员经费保障，保证学校安全以及正常运转。</t>
  </si>
  <si>
    <t>17</t>
  </si>
  <si>
    <t>全面完成2026年特殊教育公用经费县级配套分配工作，经费的使用为学校的发展提供可持续发展的动力，公用经费按标准进行资金拨付，确保公用经费的使用符合公用经费使用规范</t>
  </si>
  <si>
    <t>获补助残疾学生人数</t>
  </si>
  <si>
    <t>补助范围占特殊教育学生数比例</t>
  </si>
  <si>
    <t>教师培训费占学校年度公用经费的比例</t>
  </si>
  <si>
    <t>93</t>
  </si>
  <si>
    <t>可持续影响</t>
  </si>
  <si>
    <t>义务教育免费年限</t>
  </si>
  <si>
    <t>家长和学生满意度</t>
  </si>
  <si>
    <t>特殊教育公用经费补助标准</t>
  </si>
  <si>
    <t>7000</t>
  </si>
  <si>
    <t>全面完成2026年义务教育公用经费保障金公用经费、义务教育寄宿生公用经费保障金公用经费县级资金分配工作，经费的使用为学校的发展提供可持续发展的动力，公用经费按标准进行资金拨付，确保公用经费的使用符合公用经费使用规范</t>
  </si>
  <si>
    <t>补助范围占应补助学生人数比例</t>
  </si>
  <si>
    <t>中学公用经费人均补助标准</t>
  </si>
  <si>
    <t>940</t>
  </si>
  <si>
    <t>小学公用经费人均补助标准</t>
  </si>
  <si>
    <t>寄宿生公用经费在基础标准上人均增加额度</t>
  </si>
  <si>
    <t>300</t>
  </si>
  <si>
    <t xml:space="preserve">全面完成2026年义务教育公用经费保障金公用经费、义务教育寄宿生公用经费保障金公用经费县级资金分配工作，经费的使用为学校的发展提供可持续发展的动力，公用经费按标准进行资金拨付，确保公用经费的使用符合公用经费使用规范  </t>
  </si>
  <si>
    <t>720</t>
  </si>
  <si>
    <t>预算06表</t>
  </si>
  <si>
    <t>政府性基金预算支出预算表</t>
  </si>
  <si>
    <t>单位名称：昆明市发展和改革委员会</t>
  </si>
  <si>
    <t>政府性基金预算支出</t>
  </si>
  <si>
    <t>注：石林彝族自治县鹿阜中学无政府性基金预算支出预算，此表无数据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</si>
  <si>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</si>
  <si>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</si>
  <si>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</si>
  <si>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</si>
  <si>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</si>
  <si>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</si>
  <si>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</si>
  <si>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</si>
  <si>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</si>
  <si>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</si>
  <si>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</si>
  <si>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石林彝族自治县公办校园食堂食材（含营养改善计划）采购项目</t>
  </si>
  <si>
    <t>其他食品、饮料和烟草原料</t>
  </si>
  <si>
    <t>项</t>
  </si>
  <si>
    <t xml:space="preserve">石林彝族自治县公办校园食堂食材（含营养改善计划）采购项目 </t>
  </si>
  <si>
    <t>石林彝族自治县鹿阜中学2026年-2028年安保服务采购项目</t>
  </si>
  <si>
    <t>保安服务</t>
  </si>
  <si>
    <t>石林鹿阜中学2025年至2027年食堂餐饮服务采购项目</t>
  </si>
  <si>
    <t>餐饮服务</t>
  </si>
  <si>
    <t>石林县公办校园食堂食材（含营养采购计划）采购项目</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</si>
  <si>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</si>
  <si>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</si>
  <si>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</si>
  <si>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</si>
  <si>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</si>
  <si>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</si>
  <si>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</si>
  <si>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</si>
  <si>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注：石林彝族自治县鹿阜中学无政府购买服务预算，此表无数据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</si>
  <si>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</si>
  <si>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</si>
  <si>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</si>
  <si>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</si>
  <si>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</si>
  <si>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</si>
  <si>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</si>
  <si>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</si>
  <si>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</si>
  <si>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</si>
  <si>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</si>
  <si>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</si>
  <si>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</si>
  <si>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</si>
  <si>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</si>
  <si>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</si>
  <si>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</si>
  <si>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</si>
  <si>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</si>
  <si>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</si>
  <si>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</si>
  <si>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</si>
  <si>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</si>
  <si>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注：石林彝族自治县鹿阜中学无对下转移支付预算，此表无数据</t>
  </si>
  <si>
    <t>预算09-2表</t>
  </si>
  <si>
    <t>注：石林彝族自治县鹿阜中学无对下转移支付绩效目标，此表无数据</t>
  </si>
  <si>
    <t>预算10表</t>
  </si>
  <si>
    <t>资产类别</t>
  </si>
  <si>
    <t>资产分类代码.名称</t>
  </si>
  <si>
    <t>资产名称</t>
  </si>
  <si>
    <t>计量单位</t>
  </si>
  <si>
    <t>财政部门批复数（元）</t>
  </si>
  <si>
    <t>单价</t>
  </si>
  <si>
    <t>金额</t>
  </si>
  <si>
    <t>注：石林彝族自治县鹿阜中学无新增资产配置预算，此表无数据</t>
  </si>
  <si>
    <t>预算11表</t>
  </si>
  <si>
    <t>上级补助</t>
  </si>
  <si>
    <t>注：石林彝族自治县鹿阜中学无上级补助项目支出预算，此表无数据</t>
  </si>
  <si>
    <t>预算12表</t>
  </si>
  <si>
    <t>项目级次</t>
  </si>
  <si>
    <t>2026年</t>
  </si>
  <si>
    <t>2027年</t>
  </si>
  <si>
    <t>2028年</t>
  </si>
  <si>
    <t>312 民生类</t>
  </si>
  <si>
    <t>本级</t>
  </si>
  <si>
    <t>313 事业发展类</t>
  </si>
  <si>
    <t>预算13表</t>
  </si>
  <si>
    <t>部门编码</t>
  </si>
  <si>
    <t>部门名称</t>
  </si>
  <si>
    <t>内容</t>
  </si>
  <si>
    <t>说明</t>
  </si>
  <si>
    <t>部门总体目标</t>
  </si>
  <si>
    <t>部门职责</t>
  </si>
  <si>
    <t>面贯彻党的教育方针，以保障学生平等权益、促进学生全面发展、引领教师专业进步、提升教育教学水平、营造和谐美丽环境、建设现代学校制度着力点，以“和乐上善、上美鹿中”为办学理念，以“县内领先、省市一流、国内知名”为办学目标，逐步形成“标准引领、管理规范、内涵发展、富有特色”的良好局面，全面提高义务教育质量，着力促进教育公平，助力教育现代化。</t>
  </si>
  <si>
    <t>根据三定方案归纳</t>
  </si>
  <si>
    <t>1、质量、特色、内涵并重，坚持“县内领先、省市一流、国内知名”的学校发展总目标。2、秉持“重点突破，提升影响，跻身一流”管理方略，全面推动学校高位、内涵、精致发展。3、以队伍建设为抓手，特色教育为举措，后勤服务为保障，促进教学质量稳中有进。</t>
  </si>
  <si>
    <t>根据部门职责，中长期规划，各级党委，各级政府要求归纳</t>
  </si>
  <si>
    <t>部门年度目标</t>
  </si>
  <si>
    <t>1、“抓质量”以“通慧课堂”为抓手，抓实教学工作，以校本教研为主，积极探究“大单元课堂教学模式”，推进数字校园建设，人工智能赋能教学，提升教学质量。2、“创特色”抓好“和乐德育”、课后服务、上美课程、传统体育特色、科普创新等活动。3、“保安全”学校加强三防建设，排查化解安全隐患，常态化安全宣传教育，常态化传染病防控措施,加强校园食品安全工作，提升后勤服务质量，强化以值周值班制度为核心的全员、全面、全程“三全”安全管理体制。</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</si>
  <si>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</si>
  <si>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</si>
  <si>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</si>
  <si>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</si>
  <si>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</si>
  <si>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</si>
  <si>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</si>
  <si>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</si>
  <si>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</si>
  <si>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实施中小学义务教育，促进基础教育发展，承担中小学学历教育及相关社会服务。</t>
  </si>
  <si>
    <t>三、部门整体支出绩效指标</t>
  </si>
  <si>
    <t>绩效指标</t>
  </si>
  <si>
    <t>评（扣）分标准</t>
  </si>
  <si>
    <t>绩效指标设定依据及指标值数据来源</t>
  </si>
  <si>
    <t xml:space="preserve">二级指标 </t>
  </si>
  <si>
    <r>
      <rPr>
        <sz val="11"/>
        <rFont val="宋体"/>
        <charset val="134"/>
      </rPr>
      <t>2024学年-2025学年完成计划招生数总</t>
    </r>
    <r>
      <rPr>
        <sz val="9"/>
        <rFont val="宋体"/>
        <charset val="134"/>
      </rPr>
      <t>计1045人。</t>
    </r>
  </si>
  <si>
    <t>1045</t>
  </si>
  <si>
    <t>实际招生人数与预算人数比，完成10分。</t>
  </si>
  <si>
    <t>招生人数</t>
  </si>
  <si>
    <t>招生计划表</t>
  </si>
  <si>
    <t>教学班级总计88个班</t>
  </si>
  <si>
    <t>88</t>
  </si>
  <si>
    <t>班</t>
  </si>
  <si>
    <t>教学班级低于年初预算数按照比重扣减，共计10分。</t>
  </si>
  <si>
    <t>班级数</t>
  </si>
  <si>
    <t>教务处统计班级数</t>
  </si>
  <si>
    <t>在校学生数总数4106人</t>
  </si>
  <si>
    <t>4106</t>
  </si>
  <si>
    <t>在校学生达到计划数完成，共计10分</t>
  </si>
  <si>
    <t>在校学生数</t>
  </si>
  <si>
    <t>在校学生数统计</t>
  </si>
  <si>
    <t>教育教学质量达到全县中小学前列</t>
  </si>
  <si>
    <t>名次</t>
  </si>
  <si>
    <t>教育成绩与上年相比增加1%按照10分加成</t>
  </si>
  <si>
    <t>通过各种培训学习及教师研讨使得教学质量不断提高，改进教学方法。</t>
  </si>
  <si>
    <t>教务处教育目标管理</t>
  </si>
  <si>
    <t>完成教育局下达的各项目标任务.</t>
  </si>
  <si>
    <t>各项任务均完成10分</t>
  </si>
  <si>
    <t>鹿阜中学管理规定</t>
  </si>
  <si>
    <t>日常工作要求</t>
  </si>
  <si>
    <t>2025年度完成上级部门下达的各项目标任务</t>
  </si>
  <si>
    <t>&lt;=</t>
  </si>
  <si>
    <t>截止完成时间前</t>
  </si>
  <si>
    <t>天</t>
  </si>
  <si>
    <t>截止时间前上报材料按10分</t>
  </si>
  <si>
    <t>各项工作材料上报时间</t>
  </si>
  <si>
    <t>2025年度完成学校各项工作计划和目标</t>
  </si>
  <si>
    <t>截止时间前完成任务按10分</t>
  </si>
  <si>
    <t>任务完成时间</t>
  </si>
  <si>
    <t>部门目标任务要求</t>
  </si>
  <si>
    <t>厉行节约，严格控制支出，确保“三公”经费与上年相比明显减少。</t>
  </si>
  <si>
    <t>减少5%，共计10分</t>
  </si>
  <si>
    <t>三公经费管理要求</t>
  </si>
  <si>
    <t/>
  </si>
  <si>
    <t>加强师资队伍建设</t>
  </si>
  <si>
    <t>提升教师教育教学水平，共计5分</t>
  </si>
  <si>
    <t>加强师资队伍建设，引领教师专业进步，强化专业培训；提高师训经费支出比例，提升教师整体素质，提高教育教学质量。</t>
  </si>
  <si>
    <t>鹿阜中学职能职责及目标</t>
  </si>
  <si>
    <t>保障学生权益，促进学生身心发展</t>
  </si>
  <si>
    <t>保障学生权益5分</t>
  </si>
  <si>
    <t>保障学生平等权益，建立控辍保学工作机制；满足需要关注学生需求,关心、关爱学困生，增进学生身心健康。</t>
  </si>
  <si>
    <t>教育教学方案及目标</t>
  </si>
  <si>
    <t>可持续影响指标</t>
  </si>
  <si>
    <t>促进学校可持续发展</t>
  </si>
  <si>
    <t>教育教学持续发展5分</t>
  </si>
  <si>
    <t>建设现代化学校制度，提升依法办学科学管理能力。依法治教，依法治校。贯彻《关于加强中小学校党的建设工作的意见》 ，成立家长委员会和家长学校，开展“家长开放日”活动，听取学生、教职工、和家长的意见和建议引导学生自我管理或参与学校管理。</t>
  </si>
  <si>
    <t>教育职能职责及目标</t>
  </si>
  <si>
    <t>服务对象满意度指标</t>
  </si>
  <si>
    <t>教育教学质量稳步发展，提升家长及教职工对学校的满意度，做好与学生的沟通工作，激发学生的学习动力，提升学生对学校、教师的满意度</t>
  </si>
  <si>
    <t>各类人员满意度95%以上，5分</t>
  </si>
</sst>
</file>

<file path=xl/styles.xml><?xml version="1.0" encoding="utf-8"?>
<styleSheet xmlns="http://schemas.openxmlformats.org/spreadsheetml/2006/main">
  <numFmts count="9">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yyyy\-mm\-dd"/>
    <numFmt numFmtId="177" formatCode="yyyy\-mm\-dd\ hh:mm:ss"/>
    <numFmt numFmtId="178" formatCode="#,##0.00;\-#,##0.00;;@"/>
    <numFmt numFmtId="179" formatCode="hh:mm:ss"/>
    <numFmt numFmtId="180" formatCode="#,##0;\-#,##0;;@"/>
  </numFmts>
  <fonts count="45">
    <font>
      <sz val="11"/>
      <color theme="1"/>
      <name val="宋体"/>
      <charset val="134"/>
      <scheme val="minor"/>
    </font>
    <font>
      <sz val="1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1"/>
      <name val="宋体"/>
      <charset val="134"/>
    </font>
    <font>
      <sz val="12"/>
      <color rgb="FF000000"/>
      <name val="宋体"/>
      <charset val="134"/>
    </font>
    <font>
      <sz val="9"/>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26" fillId="27" borderId="0" applyNumberFormat="0" applyBorder="0" applyAlignment="0" applyProtection="0">
      <alignment vertical="center"/>
    </xf>
    <xf numFmtId="0" fontId="41" fillId="24"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0" fillId="0" borderId="1">
      <alignment horizontal="right" vertical="center"/>
    </xf>
    <xf numFmtId="0" fontId="26" fillId="11" borderId="0" applyNumberFormat="0" applyBorder="0" applyAlignment="0" applyProtection="0">
      <alignment vertical="center"/>
    </xf>
    <xf numFmtId="0" fontId="30" fillId="7" borderId="0" applyNumberFormat="0" applyBorder="0" applyAlignment="0" applyProtection="0">
      <alignment vertical="center"/>
    </xf>
    <xf numFmtId="43" fontId="0" fillId="0" borderId="0" applyFont="0" applyFill="0" applyBorder="0" applyAlignment="0" applyProtection="0">
      <alignment vertical="center"/>
    </xf>
    <xf numFmtId="0" fontId="34" fillId="30"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0" fillId="0" borderId="1">
      <alignment horizontal="right" vertical="center"/>
    </xf>
    <xf numFmtId="0" fontId="29" fillId="0" borderId="0" applyNumberFormat="0" applyFill="0" applyBorder="0" applyAlignment="0" applyProtection="0">
      <alignment vertical="center"/>
    </xf>
    <xf numFmtId="0" fontId="0" fillId="16" borderId="26" applyNumberFormat="0" applyFont="0" applyAlignment="0" applyProtection="0">
      <alignment vertical="center"/>
    </xf>
    <xf numFmtId="0" fontId="34" fillId="23"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24" applyNumberFormat="0" applyFill="0" applyAlignment="0" applyProtection="0">
      <alignment vertical="center"/>
    </xf>
    <xf numFmtId="0" fontId="32" fillId="0" borderId="24" applyNumberFormat="0" applyFill="0" applyAlignment="0" applyProtection="0">
      <alignment vertical="center"/>
    </xf>
    <xf numFmtId="0" fontId="34" fillId="29" borderId="0" applyNumberFormat="0" applyBorder="0" applyAlignment="0" applyProtection="0">
      <alignment vertical="center"/>
    </xf>
    <xf numFmtId="0" fontId="28" fillId="0" borderId="28" applyNumberFormat="0" applyFill="0" applyAlignment="0" applyProtection="0">
      <alignment vertical="center"/>
    </xf>
    <xf numFmtId="0" fontId="34" fillId="22" borderId="0" applyNumberFormat="0" applyBorder="0" applyAlignment="0" applyProtection="0">
      <alignment vertical="center"/>
    </xf>
    <xf numFmtId="0" fontId="35" fillId="15" borderId="25" applyNumberFormat="0" applyAlignment="0" applyProtection="0">
      <alignment vertical="center"/>
    </xf>
    <xf numFmtId="0" fontId="42" fillId="15" borderId="29" applyNumberFormat="0" applyAlignment="0" applyProtection="0">
      <alignment vertical="center"/>
    </xf>
    <xf numFmtId="0" fontId="31" fillId="10" borderId="23" applyNumberFormat="0" applyAlignment="0" applyProtection="0">
      <alignment vertical="center"/>
    </xf>
    <xf numFmtId="0" fontId="26" fillId="34" borderId="0" applyNumberFormat="0" applyBorder="0" applyAlignment="0" applyProtection="0">
      <alignment vertical="center"/>
    </xf>
    <xf numFmtId="0" fontId="34" fillId="19" borderId="0" applyNumberFormat="0" applyBorder="0" applyAlignment="0" applyProtection="0">
      <alignment vertical="center"/>
    </xf>
    <xf numFmtId="0" fontId="43" fillId="0" borderId="30" applyNumberFormat="0" applyFill="0" applyAlignment="0" applyProtection="0">
      <alignment vertical="center"/>
    </xf>
    <xf numFmtId="0" fontId="37" fillId="0" borderId="27" applyNumberFormat="0" applyFill="0" applyAlignment="0" applyProtection="0">
      <alignment vertical="center"/>
    </xf>
    <xf numFmtId="0" fontId="44" fillId="33" borderId="0" applyNumberFormat="0" applyBorder="0" applyAlignment="0" applyProtection="0">
      <alignment vertical="center"/>
    </xf>
    <xf numFmtId="0" fontId="40" fillId="21" borderId="0" applyNumberFormat="0" applyBorder="0" applyAlignment="0" applyProtection="0">
      <alignment vertical="center"/>
    </xf>
    <xf numFmtId="10" fontId="10" fillId="0" borderId="1">
      <alignment horizontal="right" vertical="center"/>
    </xf>
    <xf numFmtId="0" fontId="26" fillId="26" borderId="0" applyNumberFormat="0" applyBorder="0" applyAlignment="0" applyProtection="0">
      <alignment vertical="center"/>
    </xf>
    <xf numFmtId="0" fontId="34" fillId="14" borderId="0" applyNumberFormat="0" applyBorder="0" applyAlignment="0" applyProtection="0">
      <alignment vertical="center"/>
    </xf>
    <xf numFmtId="0" fontId="26" fillId="25" borderId="0" applyNumberFormat="0" applyBorder="0" applyAlignment="0" applyProtection="0">
      <alignment vertical="center"/>
    </xf>
    <xf numFmtId="0" fontId="26" fillId="9" borderId="0" applyNumberFormat="0" applyBorder="0" applyAlignment="0" applyProtection="0">
      <alignment vertical="center"/>
    </xf>
    <xf numFmtId="0" fontId="26" fillId="32" borderId="0" applyNumberFormat="0" applyBorder="0" applyAlignment="0" applyProtection="0">
      <alignment vertical="center"/>
    </xf>
    <xf numFmtId="0" fontId="26" fillId="6" borderId="0" applyNumberFormat="0" applyBorder="0" applyAlignment="0" applyProtection="0">
      <alignment vertical="center"/>
    </xf>
    <xf numFmtId="0" fontId="34" fillId="13" borderId="0" applyNumberFormat="0" applyBorder="0" applyAlignment="0" applyProtection="0">
      <alignment vertical="center"/>
    </xf>
    <xf numFmtId="0" fontId="34" fillId="18" borderId="0" applyNumberFormat="0" applyBorder="0" applyAlignment="0" applyProtection="0">
      <alignment vertical="center"/>
    </xf>
    <xf numFmtId="0" fontId="26" fillId="31" borderId="0" applyNumberFormat="0" applyBorder="0" applyAlignment="0" applyProtection="0">
      <alignment vertical="center"/>
    </xf>
    <xf numFmtId="0" fontId="26" fillId="5" borderId="0" applyNumberFormat="0" applyBorder="0" applyAlignment="0" applyProtection="0">
      <alignment vertical="center"/>
    </xf>
    <xf numFmtId="0" fontId="34" fillId="12" borderId="0" applyNumberFormat="0" applyBorder="0" applyAlignment="0" applyProtection="0">
      <alignment vertical="center"/>
    </xf>
    <xf numFmtId="0" fontId="26" fillId="8" borderId="0" applyNumberFormat="0" applyBorder="0" applyAlignment="0" applyProtection="0">
      <alignment vertical="center"/>
    </xf>
    <xf numFmtId="0" fontId="34" fillId="28" borderId="0" applyNumberFormat="0" applyBorder="0" applyAlignment="0" applyProtection="0">
      <alignment vertical="center"/>
    </xf>
    <xf numFmtId="0" fontId="34" fillId="17" borderId="0" applyNumberFormat="0" applyBorder="0" applyAlignment="0" applyProtection="0">
      <alignment vertical="center"/>
    </xf>
    <xf numFmtId="0" fontId="26" fillId="4" borderId="0" applyNumberFormat="0" applyBorder="0" applyAlignment="0" applyProtection="0">
      <alignment vertical="center"/>
    </xf>
    <xf numFmtId="0" fontId="34" fillId="20" borderId="0" applyNumberFormat="0" applyBorder="0" applyAlignment="0" applyProtection="0">
      <alignment vertical="center"/>
    </xf>
    <xf numFmtId="178" fontId="10" fillId="0" borderId="1">
      <alignment horizontal="right" vertical="center"/>
    </xf>
    <xf numFmtId="49" fontId="10" fillId="0" borderId="1">
      <alignment horizontal="left" vertical="center" wrapText="1"/>
    </xf>
    <xf numFmtId="178" fontId="10" fillId="0" borderId="1">
      <alignment horizontal="right" vertical="center"/>
    </xf>
    <xf numFmtId="179" fontId="10" fillId="0" borderId="1">
      <alignment horizontal="right" vertical="center"/>
    </xf>
    <xf numFmtId="180" fontId="10" fillId="0" borderId="1">
      <alignment horizontal="right" vertical="center"/>
    </xf>
    <xf numFmtId="0" fontId="8" fillId="0" borderId="0">
      <alignment vertical="center"/>
    </xf>
  </cellStyleXfs>
  <cellXfs count="242">
    <xf numFmtId="0" fontId="0" fillId="0" borderId="0" xfId="0" applyFont="1" applyBorder="1"/>
    <xf numFmtId="0" fontId="1" fillId="0" borderId="0" xfId="0" applyFont="1" applyBorder="1"/>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4" fontId="3" fillId="2" borderId="1" xfId="0" applyNumberFormat="1" applyFont="1" applyFill="1" applyBorder="1" applyAlignment="1" applyProtection="1">
      <alignment horizontal="right" vertical="center"/>
      <protection locked="0"/>
    </xf>
    <xf numFmtId="49" fontId="3" fillId="0" borderId="6"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49" fontId="3" fillId="0" borderId="8"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4" fontId="3" fillId="0" borderId="1" xfId="0" applyNumberFormat="1" applyFont="1" applyBorder="1" applyAlignment="1">
      <alignment horizontal="right" vertical="center"/>
    </xf>
    <xf numFmtId="0" fontId="7" fillId="0" borderId="14" xfId="0" applyFont="1" applyBorder="1" applyAlignment="1">
      <alignment horizontal="left" vertical="center"/>
    </xf>
    <xf numFmtId="0" fontId="7"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9"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Border="1" applyAlignment="1">
      <alignment horizontal="center" vertical="center" wrapText="1"/>
    </xf>
    <xf numFmtId="49" fontId="8" fillId="0" borderId="15" xfId="57" applyNumberFormat="1" applyFont="1" applyBorder="1" applyAlignment="1">
      <alignment horizontal="left" vertical="center" wrapText="1"/>
    </xf>
    <xf numFmtId="49" fontId="8" fillId="0" borderId="15" xfId="57" applyNumberFormat="1" applyFont="1" applyBorder="1" applyAlignment="1">
      <alignment vertical="center" wrapText="1"/>
    </xf>
    <xf numFmtId="49" fontId="10" fillId="0" borderId="15" xfId="57" applyNumberFormat="1" applyFont="1" applyBorder="1" applyAlignment="1">
      <alignment vertical="center" wrapText="1"/>
    </xf>
    <xf numFmtId="0" fontId="3" fillId="2" borderId="0" xfId="0" applyFont="1" applyFill="1" applyBorder="1" applyAlignment="1">
      <alignment horizontal="right" vertical="center" wrapText="1"/>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9" fillId="0" borderId="1" xfId="0" applyNumberFormat="1" applyFont="1" applyBorder="1" applyAlignment="1">
      <alignment horizontal="center" vertical="center"/>
    </xf>
    <xf numFmtId="49" fontId="11" fillId="0" borderId="0" xfId="53" applyNumberFormat="1" applyFont="1" applyBorder="1">
      <alignment horizontal="left" vertical="center" wrapText="1"/>
    </xf>
    <xf numFmtId="49" fontId="12" fillId="0" borderId="0" xfId="0" applyNumberFormat="1" applyFont="1" applyBorder="1" applyAlignment="1">
      <alignment horizontal="right" vertical="center" wrapText="1"/>
    </xf>
    <xf numFmtId="49" fontId="13" fillId="0" borderId="0" xfId="0" applyNumberFormat="1" applyFont="1" applyBorder="1" applyAlignment="1">
      <alignment horizontal="center" vertical="center" wrapText="1"/>
    </xf>
    <xf numFmtId="49" fontId="12" fillId="0" borderId="0" xfId="0" applyNumberFormat="1" applyFont="1" applyBorder="1" applyAlignment="1">
      <alignment horizontal="left" vertical="center" wrapText="1"/>
    </xf>
    <xf numFmtId="49" fontId="12" fillId="0" borderId="1" xfId="53" applyNumberFormat="1" applyFont="1" applyBorder="1" applyAlignment="1">
      <alignment horizontal="center" vertical="center" wrapText="1"/>
    </xf>
    <xf numFmtId="0" fontId="6" fillId="2" borderId="1" xfId="0" applyFont="1" applyFill="1" applyBorder="1" applyAlignment="1" applyProtection="1">
      <alignment horizontal="center" vertical="center"/>
      <protection locked="0"/>
    </xf>
    <xf numFmtId="49" fontId="14" fillId="0" borderId="1" xfId="53" applyNumberFormat="1" applyFont="1" applyBorder="1">
      <alignment horizontal="left" vertical="center" wrapText="1"/>
    </xf>
    <xf numFmtId="178" fontId="15" fillId="0" borderId="1" xfId="54" applyNumberFormat="1" applyFont="1" applyBorder="1">
      <alignment horizontal="right" vertical="center"/>
    </xf>
    <xf numFmtId="49" fontId="14" fillId="0" borderId="1" xfId="53" applyNumberFormat="1" applyFont="1" applyBorder="1" applyAlignment="1">
      <alignment horizontal="center" vertical="center" wrapText="1"/>
    </xf>
    <xf numFmtId="49" fontId="4" fillId="0" borderId="0" xfId="0" applyNumberFormat="1" applyFont="1" applyBorder="1"/>
    <xf numFmtId="0" fontId="1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2" borderId="5" xfId="0" applyFont="1" applyFill="1" applyBorder="1" applyAlignment="1">
      <alignment horizontal="center" vertical="center"/>
    </xf>
    <xf numFmtId="0" fontId="6" fillId="0" borderId="16" xfId="0" applyFont="1" applyBorder="1" applyAlignment="1" applyProtection="1">
      <alignment horizontal="center" vertical="center" wrapText="1"/>
      <protection locked="0"/>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2" borderId="14" xfId="0" applyFont="1" applyFill="1" applyBorder="1" applyAlignment="1" applyProtection="1">
      <alignment horizontal="center" vertical="center" wrapText="1"/>
      <protection locked="0"/>
    </xf>
    <xf numFmtId="0" fontId="6" fillId="0" borderId="14" xfId="0" applyFont="1" applyBorder="1" applyAlignment="1">
      <alignment horizontal="center" vertical="center" wrapText="1"/>
    </xf>
    <xf numFmtId="0" fontId="6" fillId="0" borderId="14" xfId="0" applyFont="1" applyBorder="1" applyAlignment="1">
      <alignment horizontal="center" vertical="center"/>
    </xf>
    <xf numFmtId="0" fontId="4" fillId="0" borderId="1" xfId="0" applyFont="1" applyBorder="1" applyAlignment="1">
      <alignment horizontal="center" vertical="center"/>
    </xf>
    <xf numFmtId="4" fontId="3" fillId="0" borderId="1" xfId="0" applyNumberFormat="1" applyFont="1" applyBorder="1" applyAlignment="1">
      <alignment horizontal="right" vertical="center" wrapText="1"/>
    </xf>
    <xf numFmtId="0" fontId="3" fillId="0" borderId="1" xfId="0" applyFont="1" applyBorder="1" applyAlignment="1" applyProtection="1">
      <alignment horizontal="left" vertical="center" wrapText="1"/>
      <protection locked="0"/>
    </xf>
    <xf numFmtId="4" fontId="3" fillId="0" borderId="1" xfId="0" applyNumberFormat="1" applyFont="1" applyBorder="1" applyAlignment="1" applyProtection="1">
      <alignment horizontal="right" vertical="center" wrapText="1"/>
      <protection locked="0"/>
    </xf>
    <xf numFmtId="0" fontId="4"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right"/>
      <protection locked="0"/>
    </xf>
    <xf numFmtId="0" fontId="4" fillId="0" borderId="1" xfId="0" applyFont="1" applyBorder="1" applyAlignment="1" applyProtection="1">
      <alignment horizontal="center" vertical="center"/>
      <protection locked="0"/>
    </xf>
    <xf numFmtId="4" fontId="14" fillId="0" borderId="1" xfId="54" applyNumberFormat="1" applyFont="1" applyBorder="1">
      <alignment horizontal="right" vertical="center"/>
    </xf>
    <xf numFmtId="0" fontId="3" fillId="2" borderId="0" xfId="0" applyFont="1" applyFill="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18" fillId="2" borderId="0" xfId="0" applyFont="1" applyFill="1" applyBorder="1" applyAlignment="1" applyProtection="1">
      <alignment horizontal="center" vertical="center" wrapText="1"/>
      <protection locked="0"/>
    </xf>
    <xf numFmtId="0" fontId="17" fillId="0" borderId="0" xfId="0" applyFont="1" applyBorder="1" applyProtection="1">
      <protection locked="0"/>
    </xf>
    <xf numFmtId="0" fontId="17" fillId="0" borderId="0" xfId="0" applyFont="1" applyBorder="1"/>
    <xf numFmtId="0" fontId="3" fillId="2"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right" vertical="center"/>
      <protection locked="0"/>
    </xf>
    <xf numFmtId="0" fontId="4" fillId="2" borderId="1" xfId="0" applyFont="1" applyFill="1" applyBorder="1" applyAlignment="1" applyProtection="1">
      <alignment horizontal="right"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3" fontId="3" fillId="2" borderId="1" xfId="0" applyNumberFormat="1" applyFont="1" applyFill="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1" xfId="0" applyFont="1" applyBorder="1" applyAlignment="1">
      <alignment horizontal="center" vertical="center"/>
    </xf>
    <xf numFmtId="0" fontId="3" fillId="0" borderId="1" xfId="0" applyFont="1" applyBorder="1" applyAlignment="1" applyProtection="1">
      <alignment horizontal="left"/>
      <protection locked="0"/>
    </xf>
    <xf numFmtId="0" fontId="3" fillId="0" borderId="1" xfId="0" applyFont="1" applyBorder="1" applyAlignment="1">
      <alignment horizontal="left"/>
    </xf>
    <xf numFmtId="0" fontId="3" fillId="2" borderId="1" xfId="0" applyFont="1" applyFill="1" applyBorder="1" applyAlignment="1">
      <alignment horizontal="right" vertical="center"/>
    </xf>
    <xf numFmtId="0" fontId="17" fillId="0" borderId="0" xfId="0" applyFont="1" applyBorder="1" applyAlignment="1">
      <alignment horizontal="right" vertical="center"/>
    </xf>
    <xf numFmtId="0" fontId="3" fillId="2" borderId="0" xfId="0" applyFont="1" applyFill="1" applyBorder="1" applyAlignment="1" applyProtection="1">
      <alignment horizontal="right" vertical="center" wrapText="1"/>
      <protection locked="0"/>
    </xf>
    <xf numFmtId="0" fontId="19"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3" fillId="0" borderId="1" xfId="0" applyFont="1" applyBorder="1" applyAlignment="1">
      <alignment vertical="center" wrapText="1"/>
    </xf>
    <xf numFmtId="0" fontId="3" fillId="2" borderId="1" xfId="0" applyFont="1" applyFill="1" applyBorder="1" applyAlignment="1" applyProtection="1">
      <alignment horizontal="center" vertical="center"/>
      <protection locked="0"/>
    </xf>
    <xf numFmtId="0" fontId="4" fillId="0" borderId="0" xfId="0" applyFont="1" applyBorder="1" applyAlignment="1">
      <alignment horizontal="right" vertical="center"/>
    </xf>
    <xf numFmtId="0" fontId="19" fillId="0" borderId="0" xfId="0" applyFont="1" applyBorder="1" applyAlignment="1">
      <alignment horizontal="center" vertical="center" wrapText="1"/>
    </xf>
    <xf numFmtId="0" fontId="3" fillId="0" borderId="0" xfId="0" applyFont="1" applyBorder="1" applyAlignment="1">
      <alignment horizontal="left" vertical="center" wrapText="1"/>
    </xf>
    <xf numFmtId="0" fontId="6" fillId="0" borderId="0" xfId="0" applyFont="1" applyBorder="1" applyAlignment="1">
      <alignment wrapText="1"/>
    </xf>
    <xf numFmtId="0" fontId="4" fillId="0" borderId="0" xfId="0" applyFont="1" applyBorder="1" applyAlignment="1">
      <alignment horizontal="right" wrapText="1"/>
    </xf>
    <xf numFmtId="0" fontId="4" fillId="0" borderId="0" xfId="0" applyFont="1" applyBorder="1" applyAlignment="1">
      <alignment wrapText="1"/>
    </xf>
    <xf numFmtId="0" fontId="6" fillId="0" borderId="17" xfId="0" applyFont="1" applyBorder="1" applyAlignment="1">
      <alignment horizontal="center" vertical="center" wrapText="1"/>
    </xf>
    <xf numFmtId="0" fontId="4" fillId="0" borderId="2" xfId="0" applyFont="1" applyBorder="1" applyAlignment="1">
      <alignment horizontal="center" vertical="center"/>
    </xf>
    <xf numFmtId="178" fontId="14" fillId="0" borderId="1" xfId="0" applyNumberFormat="1" applyFont="1" applyBorder="1" applyAlignment="1">
      <alignment horizontal="right"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0" xfId="0" applyFont="1" applyBorder="1" applyProtection="1">
      <protection locked="0"/>
    </xf>
    <xf numFmtId="0" fontId="16" fillId="0" borderId="0" xfId="0" applyFont="1" applyBorder="1" applyAlignment="1">
      <alignment horizontal="center" vertical="center" wrapText="1"/>
    </xf>
    <xf numFmtId="0" fontId="6" fillId="0" borderId="0" xfId="0" applyFont="1" applyBorder="1" applyProtection="1">
      <protection locked="0"/>
    </xf>
    <xf numFmtId="0" fontId="6" fillId="0" borderId="18" xfId="0" applyFont="1" applyBorder="1" applyAlignment="1" applyProtection="1">
      <alignment horizontal="center" vertical="center"/>
      <protection locked="0"/>
    </xf>
    <xf numFmtId="0" fontId="6" fillId="0" borderId="18" xfId="0" applyFont="1" applyBorder="1" applyAlignment="1">
      <alignment horizontal="center" vertical="center" wrapText="1"/>
    </xf>
    <xf numFmtId="0" fontId="6" fillId="0" borderId="19" xfId="0" applyFont="1" applyBorder="1" applyAlignment="1" applyProtection="1">
      <alignment horizontal="center" vertical="center"/>
      <protection locked="0"/>
    </xf>
    <xf numFmtId="0" fontId="6" fillId="0" borderId="19" xfId="0" applyFont="1" applyBorder="1" applyAlignment="1">
      <alignment horizontal="center" vertical="center" wrapText="1"/>
    </xf>
    <xf numFmtId="0" fontId="6" fillId="0" borderId="20" xfId="0" applyFont="1" applyBorder="1" applyAlignment="1" applyProtection="1">
      <alignment horizontal="center" vertical="center"/>
      <protection locked="0"/>
    </xf>
    <xf numFmtId="0" fontId="6" fillId="0" borderId="20" xfId="0" applyFont="1" applyBorder="1" applyAlignment="1">
      <alignment horizontal="center" vertical="center" wrapText="1"/>
    </xf>
    <xf numFmtId="0" fontId="3" fillId="0" borderId="14" xfId="0" applyFont="1" applyBorder="1" applyAlignment="1">
      <alignment horizontal="left" vertical="center" wrapText="1"/>
    </xf>
    <xf numFmtId="0" fontId="3" fillId="0" borderId="20" xfId="0" applyFont="1" applyBorder="1" applyAlignment="1" applyProtection="1">
      <alignment horizontal="left" vertical="center"/>
      <protection locked="0"/>
    </xf>
    <xf numFmtId="0" fontId="3" fillId="0" borderId="20" xfId="0" applyFont="1" applyBorder="1" applyAlignment="1">
      <alignment horizontal="left" vertical="center" wrapText="1"/>
    </xf>
    <xf numFmtId="0" fontId="3" fillId="0" borderId="21" xfId="0" applyFont="1" applyBorder="1" applyAlignment="1">
      <alignment horizontal="center" vertical="center"/>
    </xf>
    <xf numFmtId="0" fontId="3" fillId="0" borderId="22" xfId="0" applyFont="1" applyBorder="1" applyAlignment="1" applyProtection="1">
      <alignment horizontal="left" vertical="center"/>
      <protection locked="0"/>
    </xf>
    <xf numFmtId="0" fontId="3" fillId="0" borderId="22" xfId="0" applyFont="1" applyBorder="1" applyAlignment="1">
      <alignment horizontal="left" vertical="center"/>
    </xf>
    <xf numFmtId="0" fontId="3" fillId="0" borderId="0" xfId="0" applyFont="1" applyBorder="1" applyAlignment="1" applyProtection="1">
      <alignment vertical="top" wrapText="1"/>
      <protection locked="0"/>
    </xf>
    <xf numFmtId="0" fontId="16"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2"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3" fillId="2" borderId="20" xfId="0" applyFont="1" applyFill="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6" fillId="0" borderId="22" xfId="0" applyFont="1" applyBorder="1" applyAlignment="1" applyProtection="1">
      <alignment horizontal="center" vertical="center"/>
      <protection locked="0"/>
    </xf>
    <xf numFmtId="0" fontId="6" fillId="0" borderId="22" xfId="0" applyFont="1" applyBorder="1" applyAlignment="1" applyProtection="1">
      <alignment horizontal="center" vertical="center" wrapText="1"/>
      <protection locked="0"/>
    </xf>
    <xf numFmtId="0" fontId="3" fillId="0" borderId="0" xfId="0" applyFont="1" applyBorder="1" applyAlignment="1">
      <alignment horizontal="left" vertical="center"/>
    </xf>
    <xf numFmtId="180" fontId="14" fillId="0" borderId="1" xfId="56" applyNumberFormat="1" applyFont="1" applyBorder="1" applyAlignment="1">
      <alignment horizontal="center" vertical="center"/>
    </xf>
    <xf numFmtId="180" fontId="14" fillId="0" borderId="1" xfId="0" applyNumberFormat="1" applyFont="1" applyBorder="1" applyAlignment="1">
      <alignment horizontal="center" vertical="center"/>
    </xf>
    <xf numFmtId="3" fontId="3" fillId="0" borderId="20" xfId="0" applyNumberFormat="1" applyFont="1" applyBorder="1" applyAlignment="1">
      <alignment horizontal="right" vertical="center"/>
    </xf>
    <xf numFmtId="0" fontId="3" fillId="2" borderId="20" xfId="0" applyFont="1" applyFill="1" applyBorder="1" applyAlignment="1">
      <alignment horizontal="right" vertical="center"/>
    </xf>
    <xf numFmtId="0" fontId="3" fillId="2" borderId="0" xfId="0" applyFont="1" applyFill="1" applyBorder="1" applyAlignment="1">
      <alignment horizontal="left" vertical="center"/>
    </xf>
    <xf numFmtId="178" fontId="14" fillId="0" borderId="0" xfId="0" applyNumberFormat="1" applyFont="1" applyBorder="1" applyAlignment="1">
      <alignment horizontal="left" vertical="center"/>
    </xf>
    <xf numFmtId="0" fontId="3" fillId="0" borderId="0" xfId="0" applyFont="1" applyBorder="1" applyAlignment="1">
      <alignment horizontal="right"/>
    </xf>
    <xf numFmtId="0" fontId="20" fillId="0" borderId="0" xfId="0" applyFont="1" applyBorder="1" applyAlignment="1" applyProtection="1">
      <alignment horizontal="right"/>
      <protection locked="0"/>
    </xf>
    <xf numFmtId="49" fontId="20" fillId="0" borderId="0" xfId="0" applyNumberFormat="1" applyFont="1" applyBorder="1" applyProtection="1">
      <protection locked="0"/>
    </xf>
    <xf numFmtId="0" fontId="4" fillId="0" borderId="0" xfId="0" applyFont="1" applyBorder="1" applyAlignment="1">
      <alignment horizontal="right"/>
    </xf>
    <xf numFmtId="0" fontId="21" fillId="0" borderId="0"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protection locked="0"/>
    </xf>
    <xf numFmtId="0" fontId="21"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wrapText="1"/>
      <protection locked="0"/>
    </xf>
    <xf numFmtId="0" fontId="6" fillId="0" borderId="5"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4" fillId="0" borderId="0" xfId="0" applyFont="1" applyBorder="1" applyAlignment="1">
      <alignment vertical="top"/>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pplyProtection="1">
      <alignment horizontal="center" vertical="center" wrapText="1"/>
      <protection locked="0"/>
    </xf>
    <xf numFmtId="0" fontId="6" fillId="0" borderId="20" xfId="0" applyFont="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14" xfId="0" applyFont="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3" fillId="0" borderId="0" xfId="0" applyFont="1" applyBorder="1" applyAlignment="1">
      <alignment horizontal="right" vertical="center" wrapText="1"/>
    </xf>
    <xf numFmtId="0" fontId="22" fillId="0" borderId="0" xfId="0" applyFont="1" applyBorder="1" applyAlignment="1">
      <alignment horizontal="center" vertical="center"/>
    </xf>
    <xf numFmtId="0" fontId="4" fillId="2" borderId="0" xfId="0" applyFont="1" applyFill="1" applyBorder="1" applyAlignment="1" applyProtection="1">
      <alignment horizontal="left" vertical="center" wrapText="1"/>
      <protection locked="0"/>
    </xf>
    <xf numFmtId="0" fontId="17"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1" xfId="0" applyFont="1" applyBorder="1" applyAlignment="1">
      <alignment horizontal="left" vertical="center" wrapText="1" indent="2"/>
    </xf>
    <xf numFmtId="0" fontId="4" fillId="0" borderId="4" xfId="0" applyFont="1" applyBorder="1" applyAlignment="1">
      <alignment horizontal="center" vertical="center"/>
    </xf>
    <xf numFmtId="0" fontId="17" fillId="2" borderId="0" xfId="0" applyFont="1" applyFill="1" applyBorder="1" applyAlignment="1">
      <alignment horizontal="left" vertical="center"/>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top" wrapText="1"/>
      <protection locked="0"/>
    </xf>
    <xf numFmtId="0" fontId="3" fillId="0" borderId="1" xfId="0" applyFont="1" applyBorder="1" applyAlignment="1" applyProtection="1">
      <alignment vertical="center" wrapText="1"/>
      <protection locked="0"/>
    </xf>
    <xf numFmtId="0" fontId="24" fillId="0" borderId="1" xfId="0" applyFont="1" applyBorder="1" applyAlignment="1">
      <alignment horizontal="center" vertical="center"/>
    </xf>
    <xf numFmtId="0" fontId="24" fillId="0" borderId="1" xfId="0" applyFont="1" applyBorder="1" applyAlignment="1" applyProtection="1">
      <alignment horizontal="center" vertical="center" wrapText="1"/>
      <protection locked="0"/>
    </xf>
    <xf numFmtId="178" fontId="25" fillId="0" borderId="1" xfId="0" applyNumberFormat="1" applyFont="1" applyBorder="1" applyAlignment="1">
      <alignment horizontal="right" vertical="center"/>
    </xf>
    <xf numFmtId="0" fontId="23" fillId="2" borderId="5" xfId="0" applyFont="1" applyFill="1" applyBorder="1" applyAlignment="1">
      <alignment horizontal="center"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2" borderId="14" xfId="0" applyFont="1" applyFill="1" applyBorder="1" applyAlignment="1" applyProtection="1">
      <alignment horizontal="center" vertical="center" wrapText="1"/>
      <protection locked="0"/>
    </xf>
    <xf numFmtId="0" fontId="23" fillId="0" borderId="14"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1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3" fillId="2" borderId="14" xfId="0" applyFont="1" applyFill="1" applyBorder="1" applyAlignment="1">
      <alignment horizontal="left" vertical="center"/>
    </xf>
    <xf numFmtId="0" fontId="3" fillId="2" borderId="1" xfId="0" applyFont="1" applyFill="1" applyBorder="1" applyAlignment="1">
      <alignment horizontal="center" vertical="center"/>
    </xf>
    <xf numFmtId="0" fontId="17" fillId="0" borderId="1" xfId="0" applyFont="1" applyBorder="1" applyAlignment="1" applyProtection="1">
      <alignment vertical="top" wrapText="1"/>
      <protection locked="0"/>
    </xf>
    <xf numFmtId="0" fontId="4" fillId="0" borderId="4"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protection locked="0"/>
    </xf>
    <xf numFmtId="0" fontId="4" fillId="0" borderId="2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3" fillId="2" borderId="20" xfId="0" applyFont="1" applyFill="1" applyBorder="1" applyAlignment="1" applyProtection="1">
      <alignment horizontal="right" vertical="center"/>
      <protection locked="0"/>
    </xf>
    <xf numFmtId="0" fontId="3" fillId="0" borderId="1" xfId="0" applyFont="1" applyBorder="1" applyAlignment="1" applyProtection="1">
      <alignment vertical="center"/>
      <protection locked="0"/>
    </xf>
    <xf numFmtId="0" fontId="3"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3"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6"/>
  <sheetViews>
    <sheetView showGridLines="0" showZeros="0" topLeftCell="A3" workbookViewId="0">
      <selection activeCell="B6" sqref="B6"/>
    </sheetView>
  </sheetViews>
  <sheetFormatPr defaultColWidth="8.575" defaultRowHeight="12.75" customHeight="1" outlineLevelCol="3"/>
  <cols>
    <col min="1" max="4" width="41" customWidth="1"/>
  </cols>
  <sheetData>
    <row r="1" ht="15" customHeight="1" spans="1:4">
      <c r="A1" s="97"/>
      <c r="B1" s="97"/>
      <c r="C1" s="97"/>
      <c r="D1" s="113" t="s">
        <v>0</v>
      </c>
    </row>
    <row r="2" ht="41.25" customHeight="1" spans="1:1">
      <c r="A2" s="92" t="str">
        <f>"2026"&amp;"年部门财务收支预算总表"</f>
        <v>2026年部门财务收支预算总表</v>
      </c>
    </row>
    <row r="3" ht="17.25" customHeight="1" spans="1:4">
      <c r="A3" s="95" t="str">
        <f>"单位名称："&amp;"石林彝族自治县鹿阜中学"</f>
        <v>单位名称：石林彝族自治县鹿阜中学</v>
      </c>
      <c r="B3" s="207"/>
      <c r="D3" s="187" t="s">
        <v>1</v>
      </c>
    </row>
    <row r="4" ht="23.25" customHeight="1" spans="1:4">
      <c r="A4" s="208" t="s">
        <v>2</v>
      </c>
      <c r="B4" s="209"/>
      <c r="C4" s="208" t="s">
        <v>3</v>
      </c>
      <c r="D4" s="209"/>
    </row>
    <row r="5" ht="24" customHeight="1" spans="1:4">
      <c r="A5" s="208" t="s">
        <v>4</v>
      </c>
      <c r="B5" s="208" t="s">
        <v>5</v>
      </c>
      <c r="C5" s="208" t="s">
        <v>6</v>
      </c>
      <c r="D5" s="208" t="s">
        <v>5</v>
      </c>
    </row>
    <row r="6" ht="17.25" customHeight="1" spans="1:4">
      <c r="A6" s="210" t="s">
        <v>7</v>
      </c>
      <c r="B6" s="127">
        <v>61087810.68</v>
      </c>
      <c r="C6" s="210" t="s">
        <v>8</v>
      </c>
      <c r="D6" s="127"/>
    </row>
    <row r="7" ht="17.25" customHeight="1" spans="1:4">
      <c r="A7" s="210" t="s">
        <v>9</v>
      </c>
      <c r="B7" s="127"/>
      <c r="C7" s="210" t="s">
        <v>10</v>
      </c>
      <c r="D7" s="127"/>
    </row>
    <row r="8" ht="17.25" customHeight="1" spans="1:4">
      <c r="A8" s="210" t="s">
        <v>11</v>
      </c>
      <c r="B8" s="127"/>
      <c r="C8" s="241" t="s">
        <v>12</v>
      </c>
      <c r="D8" s="127"/>
    </row>
    <row r="9" ht="17.25" customHeight="1" spans="1:4">
      <c r="A9" s="210" t="s">
        <v>13</v>
      </c>
      <c r="B9" s="127"/>
      <c r="C9" s="241" t="s">
        <v>14</v>
      </c>
      <c r="D9" s="127"/>
    </row>
    <row r="10" ht="17.25" customHeight="1" spans="1:4">
      <c r="A10" s="210" t="s">
        <v>15</v>
      </c>
      <c r="B10" s="127">
        <v>11590000</v>
      </c>
      <c r="C10" s="241" t="s">
        <v>16</v>
      </c>
      <c r="D10" s="127">
        <v>54680966.68</v>
      </c>
    </row>
    <row r="11" ht="17.25" customHeight="1" spans="1:4">
      <c r="A11" s="210" t="s">
        <v>17</v>
      </c>
      <c r="B11" s="127"/>
      <c r="C11" s="241" t="s">
        <v>18</v>
      </c>
      <c r="D11" s="127"/>
    </row>
    <row r="12" ht="17.25" customHeight="1" spans="1:4">
      <c r="A12" s="210" t="s">
        <v>19</v>
      </c>
      <c r="B12" s="127"/>
      <c r="C12" s="80" t="s">
        <v>20</v>
      </c>
      <c r="D12" s="127"/>
    </row>
    <row r="13" ht="17.25" customHeight="1" spans="1:4">
      <c r="A13" s="210" t="s">
        <v>21</v>
      </c>
      <c r="B13" s="127"/>
      <c r="C13" s="80" t="s">
        <v>22</v>
      </c>
      <c r="D13" s="127">
        <v>8825314</v>
      </c>
    </row>
    <row r="14" ht="17.25" customHeight="1" spans="1:4">
      <c r="A14" s="210" t="s">
        <v>23</v>
      </c>
      <c r="B14" s="127"/>
      <c r="C14" s="80" t="s">
        <v>24</v>
      </c>
      <c r="D14" s="127">
        <v>4839250</v>
      </c>
    </row>
    <row r="15" ht="17.25" customHeight="1" spans="1:4">
      <c r="A15" s="210" t="s">
        <v>25</v>
      </c>
      <c r="B15" s="127">
        <v>11590000</v>
      </c>
      <c r="C15" s="80" t="s">
        <v>26</v>
      </c>
      <c r="D15" s="127"/>
    </row>
    <row r="16" ht="17.25" customHeight="1" spans="1:4">
      <c r="A16" s="23"/>
      <c r="B16" s="127"/>
      <c r="C16" s="80" t="s">
        <v>27</v>
      </c>
      <c r="D16" s="127"/>
    </row>
    <row r="17" ht="17.25" customHeight="1" spans="1:4">
      <c r="A17" s="211"/>
      <c r="B17" s="127"/>
      <c r="C17" s="80" t="s">
        <v>28</v>
      </c>
      <c r="D17" s="127"/>
    </row>
    <row r="18" ht="17.25" customHeight="1" spans="1:4">
      <c r="A18" s="211"/>
      <c r="B18" s="127"/>
      <c r="C18" s="80" t="s">
        <v>29</v>
      </c>
      <c r="D18" s="127"/>
    </row>
    <row r="19" ht="17.25" customHeight="1" spans="1:4">
      <c r="A19" s="211"/>
      <c r="B19" s="127"/>
      <c r="C19" s="80" t="s">
        <v>30</v>
      </c>
      <c r="D19" s="127"/>
    </row>
    <row r="20" ht="17.25" customHeight="1" spans="1:4">
      <c r="A20" s="211"/>
      <c r="B20" s="127"/>
      <c r="C20" s="80" t="s">
        <v>31</v>
      </c>
      <c r="D20" s="127"/>
    </row>
    <row r="21" ht="17.25" customHeight="1" spans="1:4">
      <c r="A21" s="211"/>
      <c r="B21" s="127"/>
      <c r="C21" s="80" t="s">
        <v>32</v>
      </c>
      <c r="D21" s="127"/>
    </row>
    <row r="22" ht="17.25" customHeight="1" spans="1:4">
      <c r="A22" s="211"/>
      <c r="B22" s="127"/>
      <c r="C22" s="80" t="s">
        <v>33</v>
      </c>
      <c r="D22" s="127"/>
    </row>
    <row r="23" ht="17.25" customHeight="1" spans="1:4">
      <c r="A23" s="211"/>
      <c r="B23" s="127"/>
      <c r="C23" s="80" t="s">
        <v>34</v>
      </c>
      <c r="D23" s="127"/>
    </row>
    <row r="24" ht="17.25" customHeight="1" spans="1:4">
      <c r="A24" s="211"/>
      <c r="B24" s="127"/>
      <c r="C24" s="80" t="s">
        <v>35</v>
      </c>
      <c r="D24" s="127">
        <v>4332280</v>
      </c>
    </row>
    <row r="25" ht="17.25" customHeight="1" spans="1:4">
      <c r="A25" s="211"/>
      <c r="B25" s="127"/>
      <c r="C25" s="80" t="s">
        <v>36</v>
      </c>
      <c r="D25" s="127"/>
    </row>
    <row r="26" ht="17.25" customHeight="1" spans="1:4">
      <c r="A26" s="211"/>
      <c r="B26" s="127"/>
      <c r="C26" s="23" t="s">
        <v>37</v>
      </c>
      <c r="D26" s="127"/>
    </row>
    <row r="27" ht="17.25" customHeight="1" spans="1:4">
      <c r="A27" s="211"/>
      <c r="B27" s="127"/>
      <c r="C27" s="80" t="s">
        <v>38</v>
      </c>
      <c r="D27" s="127"/>
    </row>
    <row r="28" ht="16.5" customHeight="1" spans="1:4">
      <c r="A28" s="211"/>
      <c r="B28" s="127"/>
      <c r="C28" s="80" t="s">
        <v>39</v>
      </c>
      <c r="D28" s="127"/>
    </row>
    <row r="29" ht="16.5" customHeight="1" spans="1:4">
      <c r="A29" s="211"/>
      <c r="B29" s="127"/>
      <c r="C29" s="23" t="s">
        <v>40</v>
      </c>
      <c r="D29" s="127"/>
    </row>
    <row r="30" ht="17.25" customHeight="1" spans="1:4">
      <c r="A30" s="211"/>
      <c r="B30" s="127"/>
      <c r="C30" s="23" t="s">
        <v>41</v>
      </c>
      <c r="D30" s="127"/>
    </row>
    <row r="31" ht="17.25" customHeight="1" spans="1:4">
      <c r="A31" s="211"/>
      <c r="B31" s="127"/>
      <c r="C31" s="80" t="s">
        <v>42</v>
      </c>
      <c r="D31" s="127"/>
    </row>
    <row r="32" ht="16.5" customHeight="1" spans="1:4">
      <c r="A32" s="211" t="s">
        <v>43</v>
      </c>
      <c r="B32" s="127">
        <v>72677810.68</v>
      </c>
      <c r="C32" s="211" t="s">
        <v>44</v>
      </c>
      <c r="D32" s="127">
        <v>72677810.68</v>
      </c>
    </row>
    <row r="33" ht="16.5" customHeight="1" spans="1:4">
      <c r="A33" s="23" t="s">
        <v>45</v>
      </c>
      <c r="B33" s="127"/>
      <c r="C33" s="23" t="s">
        <v>46</v>
      </c>
      <c r="D33" s="127"/>
    </row>
    <row r="34" ht="16.5" customHeight="1" spans="1:4">
      <c r="A34" s="80" t="s">
        <v>47</v>
      </c>
      <c r="B34" s="127"/>
      <c r="C34" s="80" t="s">
        <v>47</v>
      </c>
      <c r="D34" s="127"/>
    </row>
    <row r="35" ht="16.5" customHeight="1" spans="1:4">
      <c r="A35" s="80" t="s">
        <v>48</v>
      </c>
      <c r="B35" s="127"/>
      <c r="C35" s="80" t="s">
        <v>49</v>
      </c>
      <c r="D35" s="127"/>
    </row>
    <row r="36" ht="16.5" customHeight="1" spans="1:4">
      <c r="A36" s="212" t="s">
        <v>50</v>
      </c>
      <c r="B36" s="127">
        <v>72677810.68</v>
      </c>
      <c r="C36" s="212" t="s">
        <v>51</v>
      </c>
      <c r="D36" s="127">
        <v>72677810.68</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12"/>
  <sheetViews>
    <sheetView showZeros="0" workbookViewId="0">
      <selection activeCell="A17" sqref="A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66">
        <v>1</v>
      </c>
      <c r="B1" s="167">
        <v>0</v>
      </c>
      <c r="C1" s="166">
        <v>1</v>
      </c>
      <c r="D1" s="168"/>
      <c r="E1" s="168"/>
      <c r="F1" s="165" t="s">
        <v>397</v>
      </c>
    </row>
    <row r="2" ht="42" customHeight="1" spans="1:6">
      <c r="A2" s="169" t="str">
        <f>"2026"&amp;"年部门政府性基金预算支出预算表"</f>
        <v>2026年部门政府性基金预算支出预算表</v>
      </c>
      <c r="B2" s="169" t="s">
        <v>398</v>
      </c>
      <c r="C2" s="170"/>
      <c r="D2" s="171"/>
      <c r="E2" s="171"/>
      <c r="F2" s="171"/>
    </row>
    <row r="3" ht="13.5" customHeight="1" spans="1:6">
      <c r="A3" s="66" t="str">
        <f>"单位名称："&amp;"石林彝族自治县鹿阜中学"</f>
        <v>单位名称：石林彝族自治县鹿阜中学</v>
      </c>
      <c r="B3" s="66" t="s">
        <v>399</v>
      </c>
      <c r="C3" s="166"/>
      <c r="D3" s="168"/>
      <c r="E3" s="168"/>
      <c r="F3" s="165" t="s">
        <v>1</v>
      </c>
    </row>
    <row r="4" ht="19.5" customHeight="1" spans="1:6">
      <c r="A4" s="172" t="s">
        <v>191</v>
      </c>
      <c r="B4" s="173" t="s">
        <v>72</v>
      </c>
      <c r="C4" s="172" t="s">
        <v>73</v>
      </c>
      <c r="D4" s="13" t="s">
        <v>400</v>
      </c>
      <c r="E4" s="14"/>
      <c r="F4" s="50"/>
    </row>
    <row r="5" ht="18.75" customHeight="1" spans="1:6">
      <c r="A5" s="174"/>
      <c r="B5" s="175"/>
      <c r="C5" s="174"/>
      <c r="D5" s="176" t="s">
        <v>55</v>
      </c>
      <c r="E5" s="13" t="s">
        <v>75</v>
      </c>
      <c r="F5" s="176" t="s">
        <v>76</v>
      </c>
    </row>
    <row r="6" ht="18.75" customHeight="1" spans="1:6">
      <c r="A6" s="116">
        <v>1</v>
      </c>
      <c r="B6" s="177" t="s">
        <v>83</v>
      </c>
      <c r="C6" s="116">
        <v>3</v>
      </c>
      <c r="D6" s="15">
        <v>4</v>
      </c>
      <c r="E6" s="15">
        <v>5</v>
      </c>
      <c r="F6" s="15">
        <v>6</v>
      </c>
    </row>
    <row r="7" ht="21" customHeight="1" spans="1:6">
      <c r="A7" s="44"/>
      <c r="B7" s="44"/>
      <c r="C7" s="44"/>
      <c r="D7" s="127"/>
      <c r="E7" s="127"/>
      <c r="F7" s="127"/>
    </row>
    <row r="8" ht="21" customHeight="1" spans="1:6">
      <c r="A8" s="44"/>
      <c r="B8" s="44"/>
      <c r="C8" s="44"/>
      <c r="D8" s="127"/>
      <c r="E8" s="127"/>
      <c r="F8" s="127"/>
    </row>
    <row r="9" ht="18.75" customHeight="1" spans="1:6">
      <c r="A9" s="178" t="s">
        <v>181</v>
      </c>
      <c r="B9" s="178" t="s">
        <v>181</v>
      </c>
      <c r="C9" s="179" t="s">
        <v>181</v>
      </c>
      <c r="D9" s="127"/>
      <c r="E9" s="127"/>
      <c r="F9" s="127"/>
    </row>
    <row r="12" customHeight="1" spans="1:1">
      <c r="A12" t="s">
        <v>401</v>
      </c>
    </row>
  </sheetData>
  <mergeCells count="7">
    <mergeCell ref="A2:F2"/>
    <mergeCell ref="A3:C3"/>
    <mergeCell ref="D4:F4"/>
    <mergeCell ref="A9:C9"/>
    <mergeCell ref="A4:A5"/>
    <mergeCell ref="B4:B5"/>
    <mergeCell ref="C4:C5"/>
  </mergeCells>
  <printOptions horizontalCentered="1"/>
  <pageMargins left="0.36875" right="0.36875" top="0.559027777777778" bottom="0.559027777777778" header="0.479166666666667" footer="0.479166666666667"/>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15"/>
  <sheetViews>
    <sheetView showZeros="0" topLeftCell="E1" workbookViewId="0">
      <selection activeCell="K25" sqref="K2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31"/>
      <c r="C1" s="131"/>
      <c r="R1" s="85"/>
      <c r="S1" s="85" t="s">
        <v>402</v>
      </c>
    </row>
    <row r="2" ht="41.25" customHeight="1" spans="1:19">
      <c r="A2" s="120" t="str">
        <f>"2026"&amp;"年部门政府采购预算表"</f>
        <v>2026年部门政府采购预算表</v>
      </c>
      <c r="B2" s="115"/>
      <c r="C2" s="115"/>
      <c r="D2" s="65"/>
      <c r="E2" s="65"/>
      <c r="F2" s="65"/>
      <c r="G2" s="65"/>
      <c r="H2" s="65"/>
      <c r="I2" s="65"/>
      <c r="J2" s="65"/>
      <c r="K2" s="65"/>
      <c r="L2" s="65"/>
      <c r="M2" s="115"/>
      <c r="N2" s="65"/>
      <c r="O2" s="65"/>
      <c r="P2" s="115"/>
      <c r="Q2" s="65"/>
      <c r="R2" s="115"/>
      <c r="S2" s="115"/>
    </row>
    <row r="3" ht="18.75" customHeight="1" spans="1:19">
      <c r="A3" s="158" t="str">
        <f>"单位名称："&amp;"石林彝族自治县鹿阜中学"</f>
        <v>单位名称：石林彝族自治县鹿阜中学</v>
      </c>
      <c r="B3" s="133"/>
      <c r="C3" s="133"/>
      <c r="D3" s="68"/>
      <c r="E3" s="68"/>
      <c r="F3" s="68"/>
      <c r="G3" s="68"/>
      <c r="H3" s="68"/>
      <c r="I3" s="68"/>
      <c r="J3" s="68"/>
      <c r="K3" s="68"/>
      <c r="L3" s="68"/>
      <c r="R3" s="86"/>
      <c r="S3" s="165" t="s">
        <v>1</v>
      </c>
    </row>
    <row r="4" ht="15.75" customHeight="1" spans="1:19">
      <c r="A4" s="70" t="s">
        <v>190</v>
      </c>
      <c r="B4" s="134" t="s">
        <v>191</v>
      </c>
      <c r="C4" s="134" t="s">
        <v>403</v>
      </c>
      <c r="D4" s="135" t="s">
        <v>404</v>
      </c>
      <c r="E4" s="135" t="s">
        <v>405</v>
      </c>
      <c r="F4" s="135" t="s">
        <v>406</v>
      </c>
      <c r="G4" s="135" t="s">
        <v>407</v>
      </c>
      <c r="H4" s="135" t="s">
        <v>408</v>
      </c>
      <c r="I4" s="148" t="s">
        <v>198</v>
      </c>
      <c r="J4" s="148"/>
      <c r="K4" s="148"/>
      <c r="L4" s="148"/>
      <c r="M4" s="149"/>
      <c r="N4" s="148"/>
      <c r="O4" s="148"/>
      <c r="P4" s="128"/>
      <c r="Q4" s="148"/>
      <c r="R4" s="149"/>
      <c r="S4" s="129"/>
    </row>
    <row r="5" ht="17.25" customHeight="1" spans="1:19">
      <c r="A5" s="73"/>
      <c r="B5" s="136"/>
      <c r="C5" s="136"/>
      <c r="D5" s="137"/>
      <c r="E5" s="137"/>
      <c r="F5" s="137"/>
      <c r="G5" s="137"/>
      <c r="H5" s="137"/>
      <c r="I5" s="137" t="s">
        <v>55</v>
      </c>
      <c r="J5" s="137" t="s">
        <v>58</v>
      </c>
      <c r="K5" s="137" t="s">
        <v>409</v>
      </c>
      <c r="L5" s="137" t="s">
        <v>410</v>
      </c>
      <c r="M5" s="150" t="s">
        <v>411</v>
      </c>
      <c r="N5" s="151" t="s">
        <v>412</v>
      </c>
      <c r="O5" s="151"/>
      <c r="P5" s="156"/>
      <c r="Q5" s="151"/>
      <c r="R5" s="157"/>
      <c r="S5" s="138"/>
    </row>
    <row r="6" ht="54" customHeight="1" spans="1:19">
      <c r="A6" s="76"/>
      <c r="B6" s="138"/>
      <c r="C6" s="138"/>
      <c r="D6" s="139"/>
      <c r="E6" s="139"/>
      <c r="F6" s="139"/>
      <c r="G6" s="139"/>
      <c r="H6" s="139"/>
      <c r="I6" s="139"/>
      <c r="J6" s="139" t="s">
        <v>57</v>
      </c>
      <c r="K6" s="139"/>
      <c r="L6" s="139"/>
      <c r="M6" s="152"/>
      <c r="N6" s="139" t="s">
        <v>57</v>
      </c>
      <c r="O6" s="139" t="s">
        <v>64</v>
      </c>
      <c r="P6" s="138" t="s">
        <v>65</v>
      </c>
      <c r="Q6" s="139" t="s">
        <v>66</v>
      </c>
      <c r="R6" s="152" t="s">
        <v>67</v>
      </c>
      <c r="S6" s="138" t="s">
        <v>68</v>
      </c>
    </row>
    <row r="7" ht="18" customHeight="1" spans="1:19">
      <c r="A7" s="159">
        <v>1</v>
      </c>
      <c r="B7" s="159" t="s">
        <v>83</v>
      </c>
      <c r="C7" s="160">
        <v>3</v>
      </c>
      <c r="D7" s="160">
        <v>4</v>
      </c>
      <c r="E7" s="159">
        <v>5</v>
      </c>
      <c r="F7" s="159">
        <v>6</v>
      </c>
      <c r="G7" s="159">
        <v>7</v>
      </c>
      <c r="H7" s="159">
        <v>8</v>
      </c>
      <c r="I7" s="159">
        <v>9</v>
      </c>
      <c r="J7" s="159">
        <v>10</v>
      </c>
      <c r="K7" s="159">
        <v>11</v>
      </c>
      <c r="L7" s="159">
        <v>12</v>
      </c>
      <c r="M7" s="159">
        <v>13</v>
      </c>
      <c r="N7" s="159">
        <v>14</v>
      </c>
      <c r="O7" s="159">
        <v>15</v>
      </c>
      <c r="P7" s="159">
        <v>16</v>
      </c>
      <c r="Q7" s="159">
        <v>17</v>
      </c>
      <c r="R7" s="159">
        <v>18</v>
      </c>
      <c r="S7" s="159">
        <v>19</v>
      </c>
    </row>
    <row r="8" ht="21" customHeight="1" spans="1:19">
      <c r="A8" s="140" t="s">
        <v>208</v>
      </c>
      <c r="B8" s="141" t="s">
        <v>70</v>
      </c>
      <c r="C8" s="141" t="s">
        <v>261</v>
      </c>
      <c r="D8" s="142" t="s">
        <v>413</v>
      </c>
      <c r="E8" s="142" t="s">
        <v>414</v>
      </c>
      <c r="F8" s="142" t="s">
        <v>415</v>
      </c>
      <c r="G8" s="161">
        <v>1</v>
      </c>
      <c r="H8" s="127"/>
      <c r="I8" s="127">
        <v>3340000</v>
      </c>
      <c r="J8" s="127"/>
      <c r="K8" s="127"/>
      <c r="L8" s="127"/>
      <c r="M8" s="127"/>
      <c r="N8" s="127">
        <v>3340000</v>
      </c>
      <c r="O8" s="127"/>
      <c r="P8" s="127"/>
      <c r="Q8" s="127"/>
      <c r="R8" s="127"/>
      <c r="S8" s="127">
        <v>3340000</v>
      </c>
    </row>
    <row r="9" ht="21" customHeight="1" spans="1:19">
      <c r="A9" s="140" t="s">
        <v>208</v>
      </c>
      <c r="B9" s="141" t="s">
        <v>70</v>
      </c>
      <c r="C9" s="141" t="s">
        <v>261</v>
      </c>
      <c r="D9" s="142" t="s">
        <v>416</v>
      </c>
      <c r="E9" s="142" t="s">
        <v>414</v>
      </c>
      <c r="F9" s="142" t="s">
        <v>415</v>
      </c>
      <c r="G9" s="161">
        <v>1</v>
      </c>
      <c r="H9" s="127"/>
      <c r="I9" s="127">
        <v>1660000</v>
      </c>
      <c r="J9" s="127"/>
      <c r="K9" s="127"/>
      <c r="L9" s="127"/>
      <c r="M9" s="127"/>
      <c r="N9" s="127">
        <v>1660000</v>
      </c>
      <c r="O9" s="127"/>
      <c r="P9" s="127"/>
      <c r="Q9" s="127"/>
      <c r="R9" s="127"/>
      <c r="S9" s="127">
        <v>1660000</v>
      </c>
    </row>
    <row r="10" ht="21" customHeight="1" spans="1:19">
      <c r="A10" s="140" t="s">
        <v>208</v>
      </c>
      <c r="B10" s="141" t="s">
        <v>70</v>
      </c>
      <c r="C10" s="141" t="s">
        <v>277</v>
      </c>
      <c r="D10" s="142" t="s">
        <v>417</v>
      </c>
      <c r="E10" s="142" t="s">
        <v>418</v>
      </c>
      <c r="F10" s="142" t="s">
        <v>415</v>
      </c>
      <c r="G10" s="161">
        <v>1</v>
      </c>
      <c r="H10" s="127">
        <v>840072</v>
      </c>
      <c r="I10" s="127">
        <v>840072</v>
      </c>
      <c r="J10" s="127">
        <v>840072</v>
      </c>
      <c r="K10" s="127"/>
      <c r="L10" s="127"/>
      <c r="M10" s="127"/>
      <c r="N10" s="127"/>
      <c r="O10" s="127"/>
      <c r="P10" s="127"/>
      <c r="Q10" s="127"/>
      <c r="R10" s="127"/>
      <c r="S10" s="127"/>
    </row>
    <row r="11" ht="21" customHeight="1" spans="1:19">
      <c r="A11" s="140" t="s">
        <v>208</v>
      </c>
      <c r="B11" s="141" t="s">
        <v>70</v>
      </c>
      <c r="C11" s="141" t="s">
        <v>279</v>
      </c>
      <c r="D11" s="142" t="s">
        <v>419</v>
      </c>
      <c r="E11" s="142" t="s">
        <v>420</v>
      </c>
      <c r="F11" s="142" t="s">
        <v>415</v>
      </c>
      <c r="G11" s="161">
        <v>1</v>
      </c>
      <c r="H11" s="127">
        <v>1649016</v>
      </c>
      <c r="I11" s="127">
        <v>1649016</v>
      </c>
      <c r="J11" s="127">
        <v>1649016</v>
      </c>
      <c r="K11" s="127"/>
      <c r="L11" s="127"/>
      <c r="M11" s="127"/>
      <c r="N11" s="127"/>
      <c r="O11" s="127"/>
      <c r="P11" s="127"/>
      <c r="Q11" s="127"/>
      <c r="R11" s="127"/>
      <c r="S11" s="127"/>
    </row>
    <row r="12" ht="21" customHeight="1" spans="1:19">
      <c r="A12" s="140" t="s">
        <v>208</v>
      </c>
      <c r="B12" s="141" t="s">
        <v>70</v>
      </c>
      <c r="C12" s="141" t="s">
        <v>281</v>
      </c>
      <c r="D12" s="142" t="s">
        <v>421</v>
      </c>
      <c r="E12" s="142" t="s">
        <v>414</v>
      </c>
      <c r="F12" s="142" t="s">
        <v>415</v>
      </c>
      <c r="G12" s="161">
        <v>1</v>
      </c>
      <c r="H12" s="127"/>
      <c r="I12" s="127">
        <v>132160</v>
      </c>
      <c r="J12" s="127">
        <v>132160</v>
      </c>
      <c r="K12" s="127"/>
      <c r="L12" s="127"/>
      <c r="M12" s="127"/>
      <c r="N12" s="127"/>
      <c r="O12" s="127"/>
      <c r="P12" s="127"/>
      <c r="Q12" s="127"/>
      <c r="R12" s="127"/>
      <c r="S12" s="127"/>
    </row>
    <row r="13" ht="21" customHeight="1" spans="1:19">
      <c r="A13" s="140" t="s">
        <v>208</v>
      </c>
      <c r="B13" s="141" t="s">
        <v>70</v>
      </c>
      <c r="C13" s="141" t="s">
        <v>285</v>
      </c>
      <c r="D13" s="142" t="s">
        <v>421</v>
      </c>
      <c r="E13" s="142" t="s">
        <v>414</v>
      </c>
      <c r="F13" s="142" t="s">
        <v>415</v>
      </c>
      <c r="G13" s="161">
        <v>1</v>
      </c>
      <c r="H13" s="127"/>
      <c r="I13" s="127">
        <v>133568</v>
      </c>
      <c r="J13" s="127">
        <v>133568</v>
      </c>
      <c r="K13" s="127"/>
      <c r="L13" s="127"/>
      <c r="M13" s="127"/>
      <c r="N13" s="127"/>
      <c r="O13" s="127"/>
      <c r="P13" s="127"/>
      <c r="Q13" s="127"/>
      <c r="R13" s="127"/>
      <c r="S13" s="127"/>
    </row>
    <row r="14" ht="21" customHeight="1" spans="1:19">
      <c r="A14" s="143" t="s">
        <v>181</v>
      </c>
      <c r="B14" s="144"/>
      <c r="C14" s="144"/>
      <c r="D14" s="145"/>
      <c r="E14" s="145"/>
      <c r="F14" s="145"/>
      <c r="G14" s="162"/>
      <c r="H14" s="127">
        <v>2489088</v>
      </c>
      <c r="I14" s="127">
        <v>7754816</v>
      </c>
      <c r="J14" s="127">
        <v>2754816</v>
      </c>
      <c r="K14" s="127"/>
      <c r="L14" s="127"/>
      <c r="M14" s="127"/>
      <c r="N14" s="127">
        <v>5000000</v>
      </c>
      <c r="O14" s="127"/>
      <c r="P14" s="127"/>
      <c r="Q14" s="127"/>
      <c r="R14" s="127"/>
      <c r="S14" s="127">
        <v>5000000</v>
      </c>
    </row>
    <row r="15" ht="21" customHeight="1" spans="1:19">
      <c r="A15" s="158" t="s">
        <v>422</v>
      </c>
      <c r="B15" s="66"/>
      <c r="C15" s="66"/>
      <c r="D15" s="158"/>
      <c r="E15" s="158"/>
      <c r="F15" s="158"/>
      <c r="G15" s="163"/>
      <c r="H15" s="164"/>
      <c r="I15" s="164"/>
      <c r="J15" s="164"/>
      <c r="K15" s="164"/>
      <c r="L15" s="164"/>
      <c r="M15" s="164"/>
      <c r="N15" s="164"/>
      <c r="O15" s="164"/>
      <c r="P15" s="164"/>
      <c r="Q15" s="164"/>
      <c r="R15" s="164"/>
      <c r="S15" s="164"/>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027777777778" right="0.959027777777778" top="0.71875" bottom="0.718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T11"/>
  <sheetViews>
    <sheetView showZeros="0" workbookViewId="0">
      <selection activeCell="D18" sqref="D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24"/>
      <c r="B1" s="131"/>
      <c r="C1" s="131"/>
      <c r="D1" s="131"/>
      <c r="E1" s="131"/>
      <c r="F1" s="131"/>
      <c r="G1" s="131"/>
      <c r="H1" s="124"/>
      <c r="I1" s="124"/>
      <c r="J1" s="124"/>
      <c r="K1" s="124"/>
      <c r="L1" s="124"/>
      <c r="M1" s="124"/>
      <c r="N1" s="146"/>
      <c r="O1" s="124"/>
      <c r="P1" s="124"/>
      <c r="Q1" s="131"/>
      <c r="R1" s="124"/>
      <c r="S1" s="154"/>
      <c r="T1" s="154" t="s">
        <v>423</v>
      </c>
    </row>
    <row r="2" ht="41.25" customHeight="1" spans="1:20">
      <c r="A2" s="120" t="str">
        <f>"2026"&amp;"年部门政府购买服务预算表"</f>
        <v>2026年部门政府购买服务预算表</v>
      </c>
      <c r="B2" s="115"/>
      <c r="C2" s="115"/>
      <c r="D2" s="115"/>
      <c r="E2" s="115"/>
      <c r="F2" s="115"/>
      <c r="G2" s="115"/>
      <c r="H2" s="132"/>
      <c r="I2" s="132"/>
      <c r="J2" s="132"/>
      <c r="K2" s="132"/>
      <c r="L2" s="132"/>
      <c r="M2" s="132"/>
      <c r="N2" s="147"/>
      <c r="O2" s="132"/>
      <c r="P2" s="132"/>
      <c r="Q2" s="115"/>
      <c r="R2" s="132"/>
      <c r="S2" s="147"/>
      <c r="T2" s="115"/>
    </row>
    <row r="3" ht="22.5" customHeight="1" spans="1:20">
      <c r="A3" s="121" t="str">
        <f>"单位名称："&amp;"石林彝族自治县鹿阜中学"</f>
        <v>单位名称：石林彝族自治县鹿阜中学</v>
      </c>
      <c r="B3" s="133"/>
      <c r="C3" s="133"/>
      <c r="D3" s="133"/>
      <c r="E3" s="133"/>
      <c r="F3" s="133"/>
      <c r="G3" s="133"/>
      <c r="H3" s="122"/>
      <c r="I3" s="122"/>
      <c r="J3" s="122"/>
      <c r="K3" s="122"/>
      <c r="L3" s="122"/>
      <c r="M3" s="122"/>
      <c r="N3" s="146"/>
      <c r="O3" s="124"/>
      <c r="P3" s="124"/>
      <c r="Q3" s="131"/>
      <c r="R3" s="124"/>
      <c r="S3" s="155"/>
      <c r="T3" s="154" t="s">
        <v>1</v>
      </c>
    </row>
    <row r="4" ht="24" customHeight="1" spans="1:20">
      <c r="A4" s="70" t="s">
        <v>190</v>
      </c>
      <c r="B4" s="134" t="s">
        <v>191</v>
      </c>
      <c r="C4" s="134" t="s">
        <v>403</v>
      </c>
      <c r="D4" s="134" t="s">
        <v>424</v>
      </c>
      <c r="E4" s="134" t="s">
        <v>425</v>
      </c>
      <c r="F4" s="134" t="s">
        <v>426</v>
      </c>
      <c r="G4" s="134" t="s">
        <v>427</v>
      </c>
      <c r="H4" s="135" t="s">
        <v>428</v>
      </c>
      <c r="I4" s="135" t="s">
        <v>429</v>
      </c>
      <c r="J4" s="148" t="s">
        <v>198</v>
      </c>
      <c r="K4" s="148"/>
      <c r="L4" s="148"/>
      <c r="M4" s="148"/>
      <c r="N4" s="149"/>
      <c r="O4" s="148"/>
      <c r="P4" s="148"/>
      <c r="Q4" s="128"/>
      <c r="R4" s="148"/>
      <c r="S4" s="149"/>
      <c r="T4" s="129"/>
    </row>
    <row r="5" ht="24" customHeight="1" spans="1:20">
      <c r="A5" s="73"/>
      <c r="B5" s="136"/>
      <c r="C5" s="136"/>
      <c r="D5" s="136"/>
      <c r="E5" s="136"/>
      <c r="F5" s="136"/>
      <c r="G5" s="136"/>
      <c r="H5" s="137"/>
      <c r="I5" s="137"/>
      <c r="J5" s="137" t="s">
        <v>55</v>
      </c>
      <c r="K5" s="137" t="s">
        <v>58</v>
      </c>
      <c r="L5" s="137" t="s">
        <v>409</v>
      </c>
      <c r="M5" s="137" t="s">
        <v>410</v>
      </c>
      <c r="N5" s="150" t="s">
        <v>411</v>
      </c>
      <c r="O5" s="151" t="s">
        <v>412</v>
      </c>
      <c r="P5" s="151"/>
      <c r="Q5" s="156"/>
      <c r="R5" s="151"/>
      <c r="S5" s="157"/>
      <c r="T5" s="138"/>
    </row>
    <row r="6" ht="54" customHeight="1" spans="1:20">
      <c r="A6" s="76"/>
      <c r="B6" s="138"/>
      <c r="C6" s="138"/>
      <c r="D6" s="138"/>
      <c r="E6" s="138"/>
      <c r="F6" s="138"/>
      <c r="G6" s="138"/>
      <c r="H6" s="139"/>
      <c r="I6" s="139"/>
      <c r="J6" s="139"/>
      <c r="K6" s="139" t="s">
        <v>57</v>
      </c>
      <c r="L6" s="139"/>
      <c r="M6" s="139"/>
      <c r="N6" s="152"/>
      <c r="O6" s="139" t="s">
        <v>57</v>
      </c>
      <c r="P6" s="139" t="s">
        <v>64</v>
      </c>
      <c r="Q6" s="138" t="s">
        <v>65</v>
      </c>
      <c r="R6" s="139" t="s">
        <v>66</v>
      </c>
      <c r="S6" s="152" t="s">
        <v>67</v>
      </c>
      <c r="T6" s="138" t="s">
        <v>68</v>
      </c>
    </row>
    <row r="7" ht="17.25" customHeight="1" spans="1:20">
      <c r="A7" s="77">
        <v>1</v>
      </c>
      <c r="B7" s="138">
        <v>2</v>
      </c>
      <c r="C7" s="77">
        <v>3</v>
      </c>
      <c r="D7" s="77">
        <v>4</v>
      </c>
      <c r="E7" s="138">
        <v>5</v>
      </c>
      <c r="F7" s="77">
        <v>6</v>
      </c>
      <c r="G7" s="77">
        <v>7</v>
      </c>
      <c r="H7" s="138">
        <v>8</v>
      </c>
      <c r="I7" s="77">
        <v>9</v>
      </c>
      <c r="J7" s="77">
        <v>10</v>
      </c>
      <c r="K7" s="138">
        <v>11</v>
      </c>
      <c r="L7" s="77">
        <v>12</v>
      </c>
      <c r="M7" s="77">
        <v>13</v>
      </c>
      <c r="N7" s="138">
        <v>14</v>
      </c>
      <c r="O7" s="77">
        <v>15</v>
      </c>
      <c r="P7" s="77">
        <v>16</v>
      </c>
      <c r="Q7" s="138">
        <v>17</v>
      </c>
      <c r="R7" s="77">
        <v>18</v>
      </c>
      <c r="S7" s="77">
        <v>19</v>
      </c>
      <c r="T7" s="77">
        <v>20</v>
      </c>
    </row>
    <row r="8" ht="21" customHeight="1" spans="1:20">
      <c r="A8" s="140"/>
      <c r="B8" s="141"/>
      <c r="C8" s="141"/>
      <c r="D8" s="141"/>
      <c r="E8" s="141"/>
      <c r="F8" s="141"/>
      <c r="G8" s="141"/>
      <c r="H8" s="142"/>
      <c r="I8" s="142"/>
      <c r="J8" s="127"/>
      <c r="K8" s="127"/>
      <c r="L8" s="127"/>
      <c r="M8" s="127"/>
      <c r="N8" s="127"/>
      <c r="O8" s="127"/>
      <c r="P8" s="127"/>
      <c r="Q8" s="127"/>
      <c r="R8" s="127"/>
      <c r="S8" s="127"/>
      <c r="T8" s="127"/>
    </row>
    <row r="9" ht="21" customHeight="1" spans="1:20">
      <c r="A9" s="143" t="s">
        <v>181</v>
      </c>
      <c r="B9" s="144"/>
      <c r="C9" s="144"/>
      <c r="D9" s="144"/>
      <c r="E9" s="144"/>
      <c r="F9" s="144"/>
      <c r="G9" s="144"/>
      <c r="H9" s="145"/>
      <c r="I9" s="153"/>
      <c r="J9" s="127"/>
      <c r="K9" s="127"/>
      <c r="L9" s="127"/>
      <c r="M9" s="127"/>
      <c r="N9" s="127"/>
      <c r="O9" s="127"/>
      <c r="P9" s="127"/>
      <c r="Q9" s="127"/>
      <c r="R9" s="127"/>
      <c r="S9" s="127"/>
      <c r="T9" s="127"/>
    </row>
    <row r="11" customHeight="1" spans="1:1">
      <c r="A11" t="s">
        <v>430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027777777778" right="0.959027777777778" top="0.71875" bottom="0.718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X10"/>
  <sheetViews>
    <sheetView showZeros="0" workbookViewId="0">
      <selection activeCell="B16" sqref="B16"/>
    </sheetView>
  </sheetViews>
  <sheetFormatPr defaultColWidth="9.14166666666667" defaultRowHeight="14.25" customHeight="1"/>
  <cols>
    <col min="1" max="1" width="37.7083333333333" customWidth="1"/>
    <col min="2" max="24" width="20" customWidth="1"/>
  </cols>
  <sheetData>
    <row r="1" ht="17.25" customHeight="1" spans="4:24">
      <c r="D1" s="119"/>
      <c r="W1" s="85"/>
      <c r="X1" s="85" t="s">
        <v>431</v>
      </c>
    </row>
    <row r="2" ht="41.25" customHeight="1" spans="1:24">
      <c r="A2" s="120" t="str">
        <f>"2026"&amp;"年对下转移支付预算表"</f>
        <v>2026年对下转移支付预算表</v>
      </c>
      <c r="B2" s="65"/>
      <c r="C2" s="65"/>
      <c r="D2" s="65"/>
      <c r="E2" s="65"/>
      <c r="F2" s="65"/>
      <c r="G2" s="65"/>
      <c r="H2" s="65"/>
      <c r="I2" s="65"/>
      <c r="J2" s="65"/>
      <c r="K2" s="65"/>
      <c r="L2" s="65"/>
      <c r="M2" s="65"/>
      <c r="N2" s="65"/>
      <c r="O2" s="65"/>
      <c r="P2" s="65"/>
      <c r="Q2" s="65"/>
      <c r="R2" s="65"/>
      <c r="S2" s="65"/>
      <c r="T2" s="65"/>
      <c r="U2" s="65"/>
      <c r="V2" s="65"/>
      <c r="W2" s="115"/>
      <c r="X2" s="115"/>
    </row>
    <row r="3" ht="18" customHeight="1" spans="1:24">
      <c r="A3" s="121" t="str">
        <f>"单位名称："&amp;"石林彝族自治县鹿阜中学"</f>
        <v>单位名称：石林彝族自治县鹿阜中学</v>
      </c>
      <c r="B3" s="122"/>
      <c r="C3" s="122"/>
      <c r="D3" s="123"/>
      <c r="E3" s="124"/>
      <c r="F3" s="124"/>
      <c r="G3" s="124"/>
      <c r="H3" s="124"/>
      <c r="I3" s="124"/>
      <c r="W3" s="86"/>
      <c r="X3" s="86" t="s">
        <v>1</v>
      </c>
    </row>
    <row r="4" ht="19.5" customHeight="1" spans="1:24">
      <c r="A4" s="71" t="s">
        <v>432</v>
      </c>
      <c r="B4" s="13" t="s">
        <v>198</v>
      </c>
      <c r="C4" s="14"/>
      <c r="D4" s="14"/>
      <c r="E4" s="13" t="s">
        <v>433</v>
      </c>
      <c r="F4" s="14"/>
      <c r="G4" s="14"/>
      <c r="H4" s="14"/>
      <c r="I4" s="14"/>
      <c r="J4" s="14"/>
      <c r="K4" s="14"/>
      <c r="L4" s="14"/>
      <c r="M4" s="14"/>
      <c r="N4" s="14"/>
      <c r="O4" s="14"/>
      <c r="P4" s="14"/>
      <c r="Q4" s="14"/>
      <c r="R4" s="14"/>
      <c r="S4" s="14"/>
      <c r="T4" s="14"/>
      <c r="U4" s="14"/>
      <c r="V4" s="14"/>
      <c r="W4" s="128"/>
      <c r="X4" s="129"/>
    </row>
    <row r="5" ht="40.5" customHeight="1" spans="1:24">
      <c r="A5" s="77"/>
      <c r="B5" s="74" t="s">
        <v>55</v>
      </c>
      <c r="C5" s="70" t="s">
        <v>58</v>
      </c>
      <c r="D5" s="125" t="s">
        <v>409</v>
      </c>
      <c r="E5" s="99" t="s">
        <v>434</v>
      </c>
      <c r="F5" s="99" t="s">
        <v>435</v>
      </c>
      <c r="G5" s="99" t="s">
        <v>436</v>
      </c>
      <c r="H5" s="99" t="s">
        <v>437</v>
      </c>
      <c r="I5" s="99" t="s">
        <v>438</v>
      </c>
      <c r="J5" s="99" t="s">
        <v>439</v>
      </c>
      <c r="K5" s="99" t="s">
        <v>440</v>
      </c>
      <c r="L5" s="99" t="s">
        <v>441</v>
      </c>
      <c r="M5" s="99" t="s">
        <v>442</v>
      </c>
      <c r="N5" s="99" t="s">
        <v>443</v>
      </c>
      <c r="O5" s="99" t="s">
        <v>444</v>
      </c>
      <c r="P5" s="99" t="s">
        <v>445</v>
      </c>
      <c r="Q5" s="99" t="s">
        <v>446</v>
      </c>
      <c r="R5" s="99" t="s">
        <v>447</v>
      </c>
      <c r="S5" s="99" t="s">
        <v>448</v>
      </c>
      <c r="T5" s="99" t="s">
        <v>449</v>
      </c>
      <c r="U5" s="99" t="s">
        <v>450</v>
      </c>
      <c r="V5" s="99" t="s">
        <v>451</v>
      </c>
      <c r="W5" s="99" t="s">
        <v>452</v>
      </c>
      <c r="X5" s="130" t="s">
        <v>453</v>
      </c>
    </row>
    <row r="6" ht="19.5" customHeight="1" spans="1:24">
      <c r="A6" s="78">
        <v>1</v>
      </c>
      <c r="B6" s="78">
        <v>2</v>
      </c>
      <c r="C6" s="78">
        <v>3</v>
      </c>
      <c r="D6" s="126">
        <v>4</v>
      </c>
      <c r="E6" s="87">
        <v>5</v>
      </c>
      <c r="F6" s="78">
        <v>6</v>
      </c>
      <c r="G6" s="78">
        <v>7</v>
      </c>
      <c r="H6" s="126">
        <v>8</v>
      </c>
      <c r="I6" s="78">
        <v>9</v>
      </c>
      <c r="J6" s="78">
        <v>10</v>
      </c>
      <c r="K6" s="78">
        <v>11</v>
      </c>
      <c r="L6" s="126">
        <v>12</v>
      </c>
      <c r="M6" s="78">
        <v>13</v>
      </c>
      <c r="N6" s="78">
        <v>14</v>
      </c>
      <c r="O6" s="78">
        <v>15</v>
      </c>
      <c r="P6" s="126">
        <v>16</v>
      </c>
      <c r="Q6" s="78">
        <v>17</v>
      </c>
      <c r="R6" s="78">
        <v>18</v>
      </c>
      <c r="S6" s="78">
        <v>19</v>
      </c>
      <c r="T6" s="126">
        <v>20</v>
      </c>
      <c r="U6" s="126">
        <v>21</v>
      </c>
      <c r="V6" s="126">
        <v>22</v>
      </c>
      <c r="W6" s="87">
        <v>23</v>
      </c>
      <c r="X6" s="87">
        <v>24</v>
      </c>
    </row>
    <row r="7" ht="19.5" customHeight="1" spans="1:24">
      <c r="A7" s="19"/>
      <c r="B7" s="127"/>
      <c r="C7" s="127"/>
      <c r="D7" s="127"/>
      <c r="E7" s="127"/>
      <c r="F7" s="127"/>
      <c r="G7" s="127"/>
      <c r="H7" s="127"/>
      <c r="I7" s="127"/>
      <c r="J7" s="127"/>
      <c r="K7" s="127"/>
      <c r="L7" s="127"/>
      <c r="M7" s="127"/>
      <c r="N7" s="127"/>
      <c r="O7" s="127"/>
      <c r="P7" s="127"/>
      <c r="Q7" s="127"/>
      <c r="R7" s="127"/>
      <c r="S7" s="127"/>
      <c r="T7" s="127"/>
      <c r="U7" s="127"/>
      <c r="V7" s="127"/>
      <c r="W7" s="127"/>
      <c r="X7" s="127"/>
    </row>
    <row r="8" ht="19.5" customHeight="1" spans="1:24">
      <c r="A8" s="117"/>
      <c r="B8" s="127"/>
      <c r="C8" s="127"/>
      <c r="D8" s="127"/>
      <c r="E8" s="127"/>
      <c r="F8" s="127"/>
      <c r="G8" s="127"/>
      <c r="H8" s="127"/>
      <c r="I8" s="127"/>
      <c r="J8" s="127"/>
      <c r="K8" s="127"/>
      <c r="L8" s="127"/>
      <c r="M8" s="127"/>
      <c r="N8" s="127"/>
      <c r="O8" s="127"/>
      <c r="P8" s="127"/>
      <c r="Q8" s="127"/>
      <c r="R8" s="127"/>
      <c r="S8" s="127"/>
      <c r="T8" s="127"/>
      <c r="U8" s="127"/>
      <c r="V8" s="127"/>
      <c r="W8" s="127"/>
      <c r="X8" s="127"/>
    </row>
    <row r="10" customHeight="1" spans="1:1">
      <c r="A10" t="s">
        <v>454</v>
      </c>
    </row>
  </sheetData>
  <mergeCells count="5">
    <mergeCell ref="A2:X2"/>
    <mergeCell ref="A3:I3"/>
    <mergeCell ref="B4:D4"/>
    <mergeCell ref="E4:X4"/>
    <mergeCell ref="A4:A5"/>
  </mergeCells>
  <printOptions horizontalCentered="1"/>
  <pageMargins left="0.959027777777778" right="0.959027777777778" top="0.71875" bottom="0.71875"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9"/>
  <sheetViews>
    <sheetView showZeros="0" workbookViewId="0">
      <selection activeCell="B21" sqref="B2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85" t="s">
        <v>455</v>
      </c>
    </row>
    <row r="2" ht="41.25" customHeight="1" spans="1:10">
      <c r="A2" s="114" t="str">
        <f>"2026"&amp;"年对下转移支付绩效目标表"</f>
        <v>2026年对下转移支付绩效目标表</v>
      </c>
      <c r="B2" s="65"/>
      <c r="C2" s="65"/>
      <c r="D2" s="65"/>
      <c r="E2" s="65"/>
      <c r="F2" s="115"/>
      <c r="G2" s="65"/>
      <c r="H2" s="115"/>
      <c r="I2" s="115"/>
      <c r="J2" s="65"/>
    </row>
    <row r="3" ht="17.25" customHeight="1" spans="1:1">
      <c r="A3" s="66" t="str">
        <f>"单位名称："&amp;"石林彝族自治县鹿阜中学"</f>
        <v>单位名称：石林彝族自治县鹿阜中学</v>
      </c>
    </row>
    <row r="4" ht="44.25" customHeight="1" spans="1:10">
      <c r="A4" s="18" t="s">
        <v>432</v>
      </c>
      <c r="B4" s="18" t="s">
        <v>294</v>
      </c>
      <c r="C4" s="18" t="s">
        <v>295</v>
      </c>
      <c r="D4" s="18" t="s">
        <v>296</v>
      </c>
      <c r="E4" s="18" t="s">
        <v>297</v>
      </c>
      <c r="F4" s="116" t="s">
        <v>298</v>
      </c>
      <c r="G4" s="18" t="s">
        <v>299</v>
      </c>
      <c r="H4" s="116" t="s">
        <v>300</v>
      </c>
      <c r="I4" s="116" t="s">
        <v>301</v>
      </c>
      <c r="J4" s="18" t="s">
        <v>302</v>
      </c>
    </row>
    <row r="5" ht="14.25" customHeight="1" spans="1:10">
      <c r="A5" s="18">
        <v>1</v>
      </c>
      <c r="B5" s="18">
        <v>2</v>
      </c>
      <c r="C5" s="18">
        <v>3</v>
      </c>
      <c r="D5" s="18">
        <v>4</v>
      </c>
      <c r="E5" s="18">
        <v>5</v>
      </c>
      <c r="F5" s="116">
        <v>6</v>
      </c>
      <c r="G5" s="18">
        <v>7</v>
      </c>
      <c r="H5" s="116">
        <v>8</v>
      </c>
      <c r="I5" s="116">
        <v>9</v>
      </c>
      <c r="J5" s="18">
        <v>10</v>
      </c>
    </row>
    <row r="6" ht="42" customHeight="1" spans="1:10">
      <c r="A6" s="19"/>
      <c r="B6" s="117"/>
      <c r="C6" s="117"/>
      <c r="D6" s="117"/>
      <c r="E6" s="45"/>
      <c r="F6" s="118"/>
      <c r="G6" s="45"/>
      <c r="H6" s="118"/>
      <c r="I6" s="118"/>
      <c r="J6" s="45"/>
    </row>
    <row r="7" ht="42" customHeight="1" spans="1:10">
      <c r="A7" s="19"/>
      <c r="B7" s="44"/>
      <c r="C7" s="44"/>
      <c r="D7" s="44"/>
      <c r="E7" s="19"/>
      <c r="F7" s="44"/>
      <c r="G7" s="19"/>
      <c r="H7" s="44"/>
      <c r="I7" s="44"/>
      <c r="J7" s="19"/>
    </row>
    <row r="9" customHeight="1" spans="1:1">
      <c r="A9" t="s">
        <v>456</v>
      </c>
    </row>
  </sheetData>
  <mergeCells count="2">
    <mergeCell ref="A2:J2"/>
    <mergeCell ref="A3:H3"/>
  </mergeCells>
  <printOptions horizontalCentered="1"/>
  <pageMargins left="0.959027777777778" right="0.959027777777778" top="0.71875" bottom="0.718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I10"/>
  <sheetViews>
    <sheetView showZeros="0" workbookViewId="0">
      <selection activeCell="C22" sqref="C2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9"/>
      <c r="B1" s="90"/>
      <c r="C1" s="90"/>
      <c r="D1" s="91"/>
      <c r="E1" s="91"/>
      <c r="F1" s="91"/>
      <c r="G1" s="90"/>
      <c r="H1" s="90"/>
      <c r="I1" s="112" t="s">
        <v>457</v>
      </c>
    </row>
    <row r="2" ht="41.25" customHeight="1" spans="1:9">
      <c r="A2" s="92" t="str">
        <f>"2026"&amp;"年新增资产配置预算表"</f>
        <v>2026年新增资产配置预算表</v>
      </c>
      <c r="B2" s="93"/>
      <c r="C2" s="93"/>
      <c r="D2" s="94"/>
      <c r="E2" s="94"/>
      <c r="F2" s="94"/>
      <c r="G2" s="93"/>
      <c r="H2" s="93"/>
      <c r="I2" s="94"/>
    </row>
    <row r="3" customHeight="1" spans="1:9">
      <c r="A3" s="95" t="str">
        <f>"单位名称："&amp;"石林彝族自治县鹿阜中学"</f>
        <v>单位名称：石林彝族自治县鹿阜中学</v>
      </c>
      <c r="B3" s="96"/>
      <c r="C3" s="96"/>
      <c r="D3" s="97"/>
      <c r="F3" s="94"/>
      <c r="G3" s="93"/>
      <c r="H3" s="93"/>
      <c r="I3" s="113" t="s">
        <v>1</v>
      </c>
    </row>
    <row r="4" ht="28.5" customHeight="1" spans="1:9">
      <c r="A4" s="98" t="s">
        <v>190</v>
      </c>
      <c r="B4" s="99" t="s">
        <v>191</v>
      </c>
      <c r="C4" s="100" t="s">
        <v>458</v>
      </c>
      <c r="D4" s="98" t="s">
        <v>459</v>
      </c>
      <c r="E4" s="98" t="s">
        <v>460</v>
      </c>
      <c r="F4" s="98" t="s">
        <v>461</v>
      </c>
      <c r="G4" s="99" t="s">
        <v>462</v>
      </c>
      <c r="H4" s="87"/>
      <c r="I4" s="98"/>
    </row>
    <row r="5" ht="21" customHeight="1" spans="1:9">
      <c r="A5" s="100"/>
      <c r="B5" s="101"/>
      <c r="C5" s="101"/>
      <c r="D5" s="102"/>
      <c r="E5" s="101"/>
      <c r="F5" s="101"/>
      <c r="G5" s="99" t="s">
        <v>407</v>
      </c>
      <c r="H5" s="99" t="s">
        <v>463</v>
      </c>
      <c r="I5" s="99" t="s">
        <v>464</v>
      </c>
    </row>
    <row r="6" ht="17.25" customHeight="1" spans="1:9">
      <c r="A6" s="103" t="s">
        <v>82</v>
      </c>
      <c r="B6" s="43" t="s">
        <v>83</v>
      </c>
      <c r="C6" s="103" t="s">
        <v>84</v>
      </c>
      <c r="D6" s="45" t="s">
        <v>85</v>
      </c>
      <c r="E6" s="103" t="s">
        <v>86</v>
      </c>
      <c r="F6" s="43" t="s">
        <v>87</v>
      </c>
      <c r="G6" s="104" t="s">
        <v>88</v>
      </c>
      <c r="H6" s="45" t="s">
        <v>89</v>
      </c>
      <c r="I6" s="45">
        <v>9</v>
      </c>
    </row>
    <row r="7" ht="19.5" customHeight="1" spans="1:9">
      <c r="A7" s="105"/>
      <c r="B7" s="80"/>
      <c r="C7" s="80"/>
      <c r="D7" s="19"/>
      <c r="E7" s="44"/>
      <c r="F7" s="104"/>
      <c r="G7" s="106"/>
      <c r="H7" s="107"/>
      <c r="I7" s="107"/>
    </row>
    <row r="8" ht="19.5" customHeight="1" spans="1:9">
      <c r="A8" s="108" t="s">
        <v>55</v>
      </c>
      <c r="B8" s="109"/>
      <c r="C8" s="109"/>
      <c r="D8" s="110"/>
      <c r="E8" s="111"/>
      <c r="F8" s="111"/>
      <c r="G8" s="106"/>
      <c r="H8" s="107"/>
      <c r="I8" s="107"/>
    </row>
    <row r="10" customHeight="1" spans="1:1">
      <c r="A10" t="s">
        <v>465</v>
      </c>
    </row>
  </sheetData>
  <mergeCells count="10">
    <mergeCell ref="A2:I2"/>
    <mergeCell ref="A3:C3"/>
    <mergeCell ref="G4:I4"/>
    <mergeCell ref="A8:F8"/>
    <mergeCell ref="A4:A5"/>
    <mergeCell ref="B4:B5"/>
    <mergeCell ref="C4:C5"/>
    <mergeCell ref="D4:D5"/>
    <mergeCell ref="E4:E5"/>
    <mergeCell ref="F4:F5"/>
  </mergeCells>
  <pageMargins left="0.669444444444445" right="0.669444444444445" top="0.71875" bottom="0.71875" header="0.279166666666667" footer="0.279166666666667"/>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12"/>
  <sheetViews>
    <sheetView showZeros="0" workbookViewId="0">
      <selection activeCell="C20" sqref="C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64"/>
      <c r="E1" s="64"/>
      <c r="F1" s="64"/>
      <c r="G1" s="64"/>
      <c r="K1" s="85" t="s">
        <v>466</v>
      </c>
    </row>
    <row r="2" ht="41.25" customHeight="1" spans="1:11">
      <c r="A2" s="65" t="str">
        <f>"2026"&amp;"年上级转移支付补助项目支出预算表"</f>
        <v>2026年上级转移支付补助项目支出预算表</v>
      </c>
      <c r="B2" s="65"/>
      <c r="C2" s="65"/>
      <c r="D2" s="65"/>
      <c r="E2" s="65"/>
      <c r="F2" s="65"/>
      <c r="G2" s="65"/>
      <c r="H2" s="65"/>
      <c r="I2" s="65"/>
      <c r="J2" s="65"/>
      <c r="K2" s="65"/>
    </row>
    <row r="3" ht="13.5" customHeight="1" spans="1:11">
      <c r="A3" s="66" t="str">
        <f>"单位名称："&amp;"石林彝族自治县鹿阜中学"</f>
        <v>单位名称：石林彝族自治县鹿阜中学</v>
      </c>
      <c r="B3" s="67"/>
      <c r="C3" s="67"/>
      <c r="D3" s="67"/>
      <c r="E3" s="67"/>
      <c r="F3" s="67"/>
      <c r="G3" s="67"/>
      <c r="H3" s="68"/>
      <c r="I3" s="68"/>
      <c r="J3" s="68"/>
      <c r="K3" s="86" t="s">
        <v>1</v>
      </c>
    </row>
    <row r="4" ht="21.75" customHeight="1" spans="1:11">
      <c r="A4" s="69" t="s">
        <v>253</v>
      </c>
      <c r="B4" s="69" t="s">
        <v>193</v>
      </c>
      <c r="C4" s="69" t="s">
        <v>254</v>
      </c>
      <c r="D4" s="70" t="s">
        <v>194</v>
      </c>
      <c r="E4" s="70" t="s">
        <v>195</v>
      </c>
      <c r="F4" s="70" t="s">
        <v>255</v>
      </c>
      <c r="G4" s="70" t="s">
        <v>256</v>
      </c>
      <c r="H4" s="71" t="s">
        <v>55</v>
      </c>
      <c r="I4" s="13" t="s">
        <v>467</v>
      </c>
      <c r="J4" s="14"/>
      <c r="K4" s="50"/>
    </row>
    <row r="5" ht="21.75" customHeight="1" spans="1:11">
      <c r="A5" s="72"/>
      <c r="B5" s="72"/>
      <c r="C5" s="72"/>
      <c r="D5" s="73"/>
      <c r="E5" s="73"/>
      <c r="F5" s="73"/>
      <c r="G5" s="73"/>
      <c r="H5" s="74"/>
      <c r="I5" s="70" t="s">
        <v>58</v>
      </c>
      <c r="J5" s="70" t="s">
        <v>59</v>
      </c>
      <c r="K5" s="70" t="s">
        <v>60</v>
      </c>
    </row>
    <row r="6" ht="40.5" customHeight="1" spans="1:11">
      <c r="A6" s="75"/>
      <c r="B6" s="75"/>
      <c r="C6" s="75"/>
      <c r="D6" s="76"/>
      <c r="E6" s="76"/>
      <c r="F6" s="76"/>
      <c r="G6" s="76"/>
      <c r="H6" s="77"/>
      <c r="I6" s="76" t="s">
        <v>57</v>
      </c>
      <c r="J6" s="76"/>
      <c r="K6" s="76"/>
    </row>
    <row r="7" ht="15" customHeight="1" spans="1:11">
      <c r="A7" s="78">
        <v>1</v>
      </c>
      <c r="B7" s="78">
        <v>2</v>
      </c>
      <c r="C7" s="78">
        <v>3</v>
      </c>
      <c r="D7" s="78">
        <v>4</v>
      </c>
      <c r="E7" s="78">
        <v>5</v>
      </c>
      <c r="F7" s="78">
        <v>6</v>
      </c>
      <c r="G7" s="78">
        <v>7</v>
      </c>
      <c r="H7" s="78">
        <v>8</v>
      </c>
      <c r="I7" s="78">
        <v>9</v>
      </c>
      <c r="J7" s="87">
        <v>10</v>
      </c>
      <c r="K7" s="87">
        <v>11</v>
      </c>
    </row>
    <row r="8" ht="18.75" customHeight="1" spans="1:11">
      <c r="A8" s="19"/>
      <c r="B8" s="44"/>
      <c r="C8" s="19"/>
      <c r="D8" s="19"/>
      <c r="E8" s="19"/>
      <c r="F8" s="19"/>
      <c r="G8" s="19"/>
      <c r="H8" s="79"/>
      <c r="I8" s="88"/>
      <c r="J8" s="88"/>
      <c r="K8" s="79"/>
    </row>
    <row r="9" ht="18.75" customHeight="1" spans="1:11">
      <c r="A9" s="80"/>
      <c r="B9" s="44"/>
      <c r="C9" s="44"/>
      <c r="D9" s="44"/>
      <c r="E9" s="44"/>
      <c r="F9" s="44"/>
      <c r="G9" s="44"/>
      <c r="H9" s="81"/>
      <c r="I9" s="81"/>
      <c r="J9" s="81"/>
      <c r="K9" s="79"/>
    </row>
    <row r="10" ht="18.75" customHeight="1" spans="1:11">
      <c r="A10" s="82" t="s">
        <v>181</v>
      </c>
      <c r="B10" s="83"/>
      <c r="C10" s="83"/>
      <c r="D10" s="83"/>
      <c r="E10" s="83"/>
      <c r="F10" s="83"/>
      <c r="G10" s="84"/>
      <c r="H10" s="81"/>
      <c r="I10" s="81"/>
      <c r="J10" s="81"/>
      <c r="K10" s="79"/>
    </row>
    <row r="12" customHeight="1" spans="1:1">
      <c r="A12" t="s">
        <v>468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875" right="0.36875" top="0.559027777777778" bottom="0.559027777777778" header="0.479166666666667" footer="0.479166666666667"/>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0"/>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55"/>
      <c r="B1" s="55"/>
      <c r="C1" s="55"/>
      <c r="D1" s="55"/>
      <c r="E1" s="55"/>
      <c r="F1" s="55"/>
      <c r="G1" s="56" t="s">
        <v>469</v>
      </c>
    </row>
    <row r="2" ht="45" customHeight="1" spans="1:7">
      <c r="A2" s="57" t="str">
        <f>"2026"&amp;"年部门项目支出中期规划预算表"</f>
        <v>2026年部门项目支出中期规划预算表</v>
      </c>
      <c r="B2" s="57"/>
      <c r="C2" s="57"/>
      <c r="D2" s="57"/>
      <c r="E2" s="57"/>
      <c r="F2" s="57"/>
      <c r="G2" s="57"/>
    </row>
    <row r="3" ht="15" customHeight="1" spans="1:7">
      <c r="A3" s="58" t="str">
        <f>"单位名称："&amp;"石林彝族自治县鹿阜中学"</f>
        <v>单位名称：石林彝族自治县鹿阜中学</v>
      </c>
      <c r="B3" s="58"/>
      <c r="C3" s="55"/>
      <c r="D3" s="55"/>
      <c r="E3" s="55"/>
      <c r="F3" s="55"/>
      <c r="G3" s="56" t="s">
        <v>1</v>
      </c>
    </row>
    <row r="4" ht="45" customHeight="1" spans="1:7">
      <c r="A4" s="59" t="s">
        <v>254</v>
      </c>
      <c r="B4" s="59" t="s">
        <v>253</v>
      </c>
      <c r="C4" s="59" t="s">
        <v>193</v>
      </c>
      <c r="D4" s="59" t="s">
        <v>470</v>
      </c>
      <c r="E4" s="59" t="s">
        <v>58</v>
      </c>
      <c r="F4" s="59"/>
      <c r="G4" s="59"/>
    </row>
    <row r="5" ht="45" customHeight="1" spans="1:7">
      <c r="A5" s="59"/>
      <c r="B5" s="59"/>
      <c r="C5" s="59"/>
      <c r="D5" s="59"/>
      <c r="E5" s="59" t="s">
        <v>471</v>
      </c>
      <c r="F5" s="59" t="s">
        <v>472</v>
      </c>
      <c r="G5" s="59" t="s">
        <v>473</v>
      </c>
    </row>
    <row r="6" ht="15" customHeight="1" spans="1:7">
      <c r="A6" s="60">
        <v>1</v>
      </c>
      <c r="B6" s="60">
        <v>2</v>
      </c>
      <c r="C6" s="60">
        <v>3</v>
      </c>
      <c r="D6" s="60">
        <v>4</v>
      </c>
      <c r="E6" s="60">
        <v>5</v>
      </c>
      <c r="F6" s="60">
        <v>6</v>
      </c>
      <c r="G6" s="60">
        <v>7</v>
      </c>
    </row>
    <row r="7" ht="22.5" customHeight="1" spans="1:7">
      <c r="A7" s="61" t="s">
        <v>70</v>
      </c>
      <c r="B7" s="61"/>
      <c r="C7" s="61"/>
      <c r="D7" s="61"/>
      <c r="E7" s="62">
        <v>3714961.68</v>
      </c>
      <c r="F7" s="62"/>
      <c r="G7" s="62"/>
    </row>
    <row r="8" ht="22.5" customHeight="1" spans="1:7">
      <c r="A8" s="61"/>
      <c r="B8" s="61" t="s">
        <v>474</v>
      </c>
      <c r="C8" s="61" t="s">
        <v>285</v>
      </c>
      <c r="D8" s="61" t="s">
        <v>475</v>
      </c>
      <c r="E8" s="62">
        <v>133568</v>
      </c>
      <c r="F8" s="62"/>
      <c r="G8" s="62"/>
    </row>
    <row r="9" ht="22.5" customHeight="1" spans="1:7">
      <c r="A9" s="61"/>
      <c r="B9" s="61" t="s">
        <v>474</v>
      </c>
      <c r="C9" s="61" t="s">
        <v>289</v>
      </c>
      <c r="D9" s="61" t="s">
        <v>475</v>
      </c>
      <c r="E9" s="62">
        <v>245520</v>
      </c>
      <c r="F9" s="62"/>
      <c r="G9" s="62"/>
    </row>
    <row r="10" ht="22.5" customHeight="1" spans="1:7">
      <c r="A10" s="61"/>
      <c r="B10" s="61" t="s">
        <v>474</v>
      </c>
      <c r="C10" s="61" t="s">
        <v>279</v>
      </c>
      <c r="D10" s="61" t="s">
        <v>475</v>
      </c>
      <c r="E10" s="62">
        <v>1649016</v>
      </c>
      <c r="F10" s="62"/>
      <c r="G10" s="62"/>
    </row>
    <row r="11" ht="22.5" customHeight="1" spans="1:7">
      <c r="A11" s="61"/>
      <c r="B11" s="61" t="s">
        <v>474</v>
      </c>
      <c r="C11" s="61" t="s">
        <v>267</v>
      </c>
      <c r="D11" s="61" t="s">
        <v>475</v>
      </c>
      <c r="E11" s="62">
        <v>25332</v>
      </c>
      <c r="F11" s="62"/>
      <c r="G11" s="62"/>
    </row>
    <row r="12" ht="22.5" customHeight="1" spans="1:7">
      <c r="A12" s="61"/>
      <c r="B12" s="61" t="s">
        <v>476</v>
      </c>
      <c r="C12" s="61" t="s">
        <v>292</v>
      </c>
      <c r="D12" s="61" t="s">
        <v>475</v>
      </c>
      <c r="E12" s="62">
        <v>328110</v>
      </c>
      <c r="F12" s="62"/>
      <c r="G12" s="62"/>
    </row>
    <row r="13" ht="22.5" customHeight="1" spans="1:7">
      <c r="A13" s="61"/>
      <c r="B13" s="61" t="s">
        <v>474</v>
      </c>
      <c r="C13" s="61" t="s">
        <v>287</v>
      </c>
      <c r="D13" s="61" t="s">
        <v>475</v>
      </c>
      <c r="E13" s="62">
        <v>41400</v>
      </c>
      <c r="F13" s="62"/>
      <c r="G13" s="62"/>
    </row>
    <row r="14" ht="22.5" customHeight="1" spans="1:7">
      <c r="A14" s="61"/>
      <c r="B14" s="61" t="s">
        <v>474</v>
      </c>
      <c r="C14" s="61" t="s">
        <v>277</v>
      </c>
      <c r="D14" s="61" t="s">
        <v>475</v>
      </c>
      <c r="E14" s="62">
        <v>840072</v>
      </c>
      <c r="F14" s="62"/>
      <c r="G14" s="62"/>
    </row>
    <row r="15" ht="22.5" customHeight="1" spans="1:7">
      <c r="A15" s="61"/>
      <c r="B15" s="61" t="s">
        <v>474</v>
      </c>
      <c r="C15" s="61" t="s">
        <v>275</v>
      </c>
      <c r="D15" s="61" t="s">
        <v>475</v>
      </c>
      <c r="E15" s="62">
        <v>6272</v>
      </c>
      <c r="F15" s="62"/>
      <c r="G15" s="62"/>
    </row>
    <row r="16" ht="22.5" customHeight="1" spans="1:7">
      <c r="A16" s="61"/>
      <c r="B16" s="61" t="s">
        <v>474</v>
      </c>
      <c r="C16" s="61" t="s">
        <v>271</v>
      </c>
      <c r="D16" s="61" t="s">
        <v>475</v>
      </c>
      <c r="E16" s="62">
        <v>180702.72</v>
      </c>
      <c r="F16" s="62"/>
      <c r="G16" s="62"/>
    </row>
    <row r="17" ht="22.5" customHeight="1" spans="1:7">
      <c r="A17" s="61"/>
      <c r="B17" s="61" t="s">
        <v>474</v>
      </c>
      <c r="C17" s="61" t="s">
        <v>281</v>
      </c>
      <c r="D17" s="61" t="s">
        <v>475</v>
      </c>
      <c r="E17" s="62">
        <v>132160</v>
      </c>
      <c r="F17" s="62"/>
      <c r="G17" s="62"/>
    </row>
    <row r="18" ht="22.5" customHeight="1" spans="1:7">
      <c r="A18" s="61"/>
      <c r="B18" s="61" t="s">
        <v>474</v>
      </c>
      <c r="C18" s="61" t="s">
        <v>269</v>
      </c>
      <c r="D18" s="61" t="s">
        <v>475</v>
      </c>
      <c r="E18" s="62">
        <v>131016.96</v>
      </c>
      <c r="F18" s="62"/>
      <c r="G18" s="62"/>
    </row>
    <row r="19" ht="22.5" customHeight="1" spans="1:7">
      <c r="A19" s="61"/>
      <c r="B19" s="61" t="s">
        <v>474</v>
      </c>
      <c r="C19" s="61" t="s">
        <v>273</v>
      </c>
      <c r="D19" s="61" t="s">
        <v>475</v>
      </c>
      <c r="E19" s="62">
        <v>1792</v>
      </c>
      <c r="F19" s="62"/>
      <c r="G19" s="62"/>
    </row>
    <row r="20" ht="22.5" customHeight="1" spans="1:7">
      <c r="A20" s="63" t="s">
        <v>55</v>
      </c>
      <c r="B20" s="63"/>
      <c r="C20" s="63"/>
      <c r="D20" s="63"/>
      <c r="E20" s="62">
        <v>3714961.68</v>
      </c>
      <c r="F20" s="62"/>
      <c r="G20" s="62"/>
    </row>
  </sheetData>
  <mergeCells count="8">
    <mergeCell ref="A2:G2"/>
    <mergeCell ref="A3:B3"/>
    <mergeCell ref="E4:G4"/>
    <mergeCell ref="A20:D20"/>
    <mergeCell ref="A4:A5"/>
    <mergeCell ref="B4:B5"/>
    <mergeCell ref="C4:C5"/>
    <mergeCell ref="D4:D5"/>
  </mergeCells>
  <pageMargins left="0.188888888888889" right="0.188888888888889" top="0.188888888888889" bottom="0.2" header="0.188888888888889" footer="0.18888888888888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30"/>
  <sheetViews>
    <sheetView showZeros="0" tabSelected="1" topLeftCell="A13" workbookViewId="0">
      <selection activeCell="E24" sqref="E2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2"/>
      <c r="B1" s="2"/>
      <c r="C1" s="2"/>
      <c r="D1" s="2"/>
      <c r="E1" s="2"/>
      <c r="F1" s="2"/>
      <c r="G1" s="2"/>
      <c r="H1" s="2"/>
      <c r="I1" s="2"/>
      <c r="J1" s="49" t="s">
        <v>477</v>
      </c>
    </row>
    <row r="2" ht="41.25" customHeight="1" spans="1:10">
      <c r="A2" s="2" t="str">
        <f>"2026"&amp;"年部门整体支出绩效目标表"</f>
        <v>2026年部门整体支出绩效目标表</v>
      </c>
      <c r="B2" s="3"/>
      <c r="C2" s="3"/>
      <c r="D2" s="3"/>
      <c r="E2" s="3"/>
      <c r="F2" s="3"/>
      <c r="G2" s="3"/>
      <c r="H2" s="3"/>
      <c r="I2" s="3"/>
      <c r="J2" s="3"/>
    </row>
    <row r="3" ht="17.25" customHeight="1" spans="1:10">
      <c r="A3" s="4" t="str">
        <f>"单位名称："&amp;"石林彝族自治县鹿阜中学"</f>
        <v>单位名称：石林彝族自治县鹿阜中学</v>
      </c>
      <c r="B3" s="4"/>
      <c r="C3" s="5"/>
      <c r="D3" s="6"/>
      <c r="E3" s="6"/>
      <c r="F3" s="6"/>
      <c r="G3" s="6"/>
      <c r="H3" s="6"/>
      <c r="I3" s="6"/>
      <c r="J3" s="242" t="s">
        <v>1</v>
      </c>
    </row>
    <row r="4" ht="30" customHeight="1" spans="1:10">
      <c r="A4" s="7" t="s">
        <v>478</v>
      </c>
      <c r="B4" s="8"/>
      <c r="C4" s="9"/>
      <c r="D4" s="9"/>
      <c r="E4" s="10"/>
      <c r="F4" s="11" t="s">
        <v>479</v>
      </c>
      <c r="G4" s="10"/>
      <c r="H4" s="12"/>
      <c r="I4" s="9"/>
      <c r="J4" s="10"/>
    </row>
    <row r="5" ht="32.25" customHeight="1" spans="1:10">
      <c r="A5" s="13" t="s">
        <v>480</v>
      </c>
      <c r="B5" s="14"/>
      <c r="C5" s="14"/>
      <c r="D5" s="14"/>
      <c r="E5" s="14"/>
      <c r="F5" s="14"/>
      <c r="G5" s="14"/>
      <c r="H5" s="14"/>
      <c r="I5" s="50"/>
      <c r="J5" s="51" t="s">
        <v>481</v>
      </c>
    </row>
    <row r="6" ht="99.75" customHeight="1" spans="1:10">
      <c r="A6" s="15" t="s">
        <v>482</v>
      </c>
      <c r="B6" s="16" t="s">
        <v>483</v>
      </c>
      <c r="C6" s="17" t="s">
        <v>484</v>
      </c>
      <c r="D6" s="17"/>
      <c r="E6" s="17"/>
      <c r="F6" s="17"/>
      <c r="G6" s="17"/>
      <c r="H6" s="17"/>
      <c r="I6" s="17"/>
      <c r="J6" s="52" t="s">
        <v>485</v>
      </c>
    </row>
    <row r="7" ht="99.75" customHeight="1" spans="1:10">
      <c r="A7" s="15"/>
      <c r="B7" s="16" t="str">
        <f>"总体绩效目标（"&amp;"2026"&amp;"-"&amp;("2026"+2)&amp;"年期间）"</f>
        <v>总体绩效目标（2026-2028年期间）</v>
      </c>
      <c r="C7" s="17" t="s">
        <v>486</v>
      </c>
      <c r="D7" s="17"/>
      <c r="E7" s="17"/>
      <c r="F7" s="17"/>
      <c r="G7" s="17"/>
      <c r="H7" s="17"/>
      <c r="I7" s="17"/>
      <c r="J7" s="52" t="s">
        <v>487</v>
      </c>
    </row>
    <row r="8" ht="75" customHeight="1" spans="1:10">
      <c r="A8" s="16" t="s">
        <v>488</v>
      </c>
      <c r="B8" s="18" t="str">
        <f>"预算年度（"&amp;"2026"&amp;"年）绩效目标"</f>
        <v>预算年度（2026年）绩效目标</v>
      </c>
      <c r="C8" s="19" t="s">
        <v>489</v>
      </c>
      <c r="D8" s="19"/>
      <c r="E8" s="19"/>
      <c r="F8" s="19"/>
      <c r="G8" s="19"/>
      <c r="H8" s="19"/>
      <c r="I8" s="19"/>
      <c r="J8" s="53" t="s">
        <v>490</v>
      </c>
    </row>
    <row r="9" ht="32.25" customHeight="1" spans="1:10">
      <c r="A9" s="20" t="s">
        <v>491</v>
      </c>
      <c r="B9" s="20"/>
      <c r="C9" s="20"/>
      <c r="D9" s="20"/>
      <c r="E9" s="20"/>
      <c r="F9" s="20"/>
      <c r="G9" s="20"/>
      <c r="H9" s="20"/>
      <c r="I9" s="20"/>
      <c r="J9" s="20"/>
    </row>
    <row r="10" ht="32.25" customHeight="1" spans="1:10">
      <c r="A10" s="16" t="s">
        <v>492</v>
      </c>
      <c r="B10" s="16"/>
      <c r="C10" s="15" t="s">
        <v>493</v>
      </c>
      <c r="D10" s="15"/>
      <c r="E10" s="15"/>
      <c r="F10" s="15" t="s">
        <v>494</v>
      </c>
      <c r="G10" s="15"/>
      <c r="H10" s="15" t="s">
        <v>495</v>
      </c>
      <c r="I10" s="15"/>
      <c r="J10" s="15"/>
    </row>
    <row r="11" ht="32.25" customHeight="1" spans="1:10">
      <c r="A11" s="16"/>
      <c r="B11" s="16"/>
      <c r="C11" s="15"/>
      <c r="D11" s="15"/>
      <c r="E11" s="15"/>
      <c r="F11" s="15"/>
      <c r="G11" s="15"/>
      <c r="H11" s="16" t="s">
        <v>496</v>
      </c>
      <c r="I11" s="16" t="s">
        <v>497</v>
      </c>
      <c r="J11" s="16" t="s">
        <v>498</v>
      </c>
    </row>
    <row r="12" ht="24" customHeight="1" spans="1:10">
      <c r="A12" s="21" t="s">
        <v>55</v>
      </c>
      <c r="B12" s="22"/>
      <c r="C12" s="23"/>
      <c r="D12" s="23"/>
      <c r="E12" s="23"/>
      <c r="F12" s="23"/>
      <c r="G12" s="24"/>
      <c r="H12" s="25">
        <f>H13+H14</f>
        <v>72677810.68</v>
      </c>
      <c r="I12" s="25">
        <f>I13+I14</f>
        <v>61087810.68</v>
      </c>
      <c r="J12" s="25">
        <f>J13+J14</f>
        <v>11590000</v>
      </c>
    </row>
    <row r="13" ht="34" customHeight="1" spans="1:10">
      <c r="A13" s="26" t="s">
        <v>499</v>
      </c>
      <c r="B13" s="27"/>
      <c r="C13" s="28" t="s">
        <v>75</v>
      </c>
      <c r="D13" s="29"/>
      <c r="E13" s="29"/>
      <c r="F13" s="29"/>
      <c r="G13" s="30"/>
      <c r="H13" s="25">
        <v>57372849</v>
      </c>
      <c r="I13" s="25">
        <v>57372849</v>
      </c>
      <c r="J13" s="25"/>
    </row>
    <row r="14" ht="34.5" customHeight="1" spans="1:10">
      <c r="A14" s="31"/>
      <c r="B14" s="32"/>
      <c r="C14" s="33" t="s">
        <v>76</v>
      </c>
      <c r="D14" s="34"/>
      <c r="E14" s="34"/>
      <c r="F14" s="34"/>
      <c r="G14" s="35"/>
      <c r="H14" s="36">
        <v>15304961.68</v>
      </c>
      <c r="I14" s="36">
        <v>3714961.68</v>
      </c>
      <c r="J14" s="36">
        <v>11590000</v>
      </c>
    </row>
    <row r="15" ht="32.25" customHeight="1" spans="1:10">
      <c r="A15" s="37" t="s">
        <v>500</v>
      </c>
      <c r="B15" s="37"/>
      <c r="C15" s="20"/>
      <c r="D15" s="20"/>
      <c r="E15" s="20"/>
      <c r="F15" s="20"/>
      <c r="G15" s="20"/>
      <c r="H15" s="20"/>
      <c r="I15" s="20"/>
      <c r="J15" s="20"/>
    </row>
    <row r="16" ht="32.25" customHeight="1" spans="1:10">
      <c r="A16" s="38" t="s">
        <v>501</v>
      </c>
      <c r="B16" s="38"/>
      <c r="C16" s="38"/>
      <c r="D16" s="38"/>
      <c r="E16" s="38"/>
      <c r="F16" s="38"/>
      <c r="G16" s="38"/>
      <c r="H16" s="39" t="s">
        <v>502</v>
      </c>
      <c r="I16" s="54" t="s">
        <v>302</v>
      </c>
      <c r="J16" s="39" t="s">
        <v>503</v>
      </c>
    </row>
    <row r="17" ht="36" customHeight="1" spans="1:10">
      <c r="A17" s="40" t="s">
        <v>295</v>
      </c>
      <c r="B17" s="40" t="s">
        <v>504</v>
      </c>
      <c r="C17" s="41" t="s">
        <v>297</v>
      </c>
      <c r="D17" s="41" t="s">
        <v>298</v>
      </c>
      <c r="E17" s="41" t="s">
        <v>299</v>
      </c>
      <c r="F17" s="41" t="s">
        <v>300</v>
      </c>
      <c r="G17" s="41" t="s">
        <v>301</v>
      </c>
      <c r="H17" s="42"/>
      <c r="I17" s="42"/>
      <c r="J17" s="42"/>
    </row>
    <row r="18" ht="32.25" customHeight="1" spans="1:10">
      <c r="A18" s="43"/>
      <c r="B18" s="43"/>
      <c r="C18" s="44"/>
      <c r="D18" s="43"/>
      <c r="E18" s="43"/>
      <c r="F18" s="43"/>
      <c r="G18" s="43"/>
      <c r="H18" s="45"/>
      <c r="I18" s="19"/>
      <c r="J18" s="45"/>
    </row>
    <row r="19" s="1" customFormat="1" ht="36" customHeight="1" spans="1:10">
      <c r="A19" s="46" t="s">
        <v>304</v>
      </c>
      <c r="B19" s="46" t="s">
        <v>305</v>
      </c>
      <c r="C19" s="46" t="s">
        <v>505</v>
      </c>
      <c r="D19" s="46" t="s">
        <v>318</v>
      </c>
      <c r="E19" s="46" t="s">
        <v>506</v>
      </c>
      <c r="F19" s="47" t="s">
        <v>348</v>
      </c>
      <c r="G19" s="47" t="s">
        <v>310</v>
      </c>
      <c r="H19" s="48" t="s">
        <v>507</v>
      </c>
      <c r="I19" s="46" t="s">
        <v>508</v>
      </c>
      <c r="J19" s="47" t="s">
        <v>509</v>
      </c>
    </row>
    <row r="20" ht="21" customHeight="1" spans="1:10">
      <c r="A20" s="46"/>
      <c r="B20" s="46" t="s">
        <v>305</v>
      </c>
      <c r="C20" s="46" t="s">
        <v>510</v>
      </c>
      <c r="D20" s="46" t="s">
        <v>318</v>
      </c>
      <c r="E20" s="46" t="s">
        <v>511</v>
      </c>
      <c r="F20" s="47" t="s">
        <v>512</v>
      </c>
      <c r="G20" s="47" t="s">
        <v>310</v>
      </c>
      <c r="H20" s="48" t="s">
        <v>513</v>
      </c>
      <c r="I20" s="46" t="s">
        <v>514</v>
      </c>
      <c r="J20" s="47" t="s">
        <v>515</v>
      </c>
    </row>
    <row r="21" s="1" customFormat="1" ht="27" customHeight="1" spans="1:10">
      <c r="A21" s="46"/>
      <c r="B21" s="46" t="s">
        <v>305</v>
      </c>
      <c r="C21" s="46" t="s">
        <v>516</v>
      </c>
      <c r="D21" s="46" t="s">
        <v>318</v>
      </c>
      <c r="E21" s="46" t="s">
        <v>517</v>
      </c>
      <c r="F21" s="47" t="s">
        <v>348</v>
      </c>
      <c r="G21" s="47" t="s">
        <v>310</v>
      </c>
      <c r="H21" s="47" t="s">
        <v>518</v>
      </c>
      <c r="I21" s="46" t="s">
        <v>519</v>
      </c>
      <c r="J21" s="47" t="s">
        <v>520</v>
      </c>
    </row>
    <row r="22" ht="39" customHeight="1" spans="1:10">
      <c r="A22" s="46"/>
      <c r="B22" s="46" t="s">
        <v>311</v>
      </c>
      <c r="C22" s="46" t="s">
        <v>521</v>
      </c>
      <c r="D22" s="46" t="s">
        <v>318</v>
      </c>
      <c r="E22" s="46" t="s">
        <v>84</v>
      </c>
      <c r="F22" s="47" t="s">
        <v>522</v>
      </c>
      <c r="G22" s="47" t="s">
        <v>310</v>
      </c>
      <c r="H22" s="47" t="s">
        <v>523</v>
      </c>
      <c r="I22" s="46" t="s">
        <v>524</v>
      </c>
      <c r="J22" s="47" t="s">
        <v>525</v>
      </c>
    </row>
    <row r="23" ht="49" customHeight="1" spans="1:10">
      <c r="A23" s="46"/>
      <c r="B23" s="46" t="s">
        <v>311</v>
      </c>
      <c r="C23" s="46" t="s">
        <v>526</v>
      </c>
      <c r="D23" s="46" t="s">
        <v>318</v>
      </c>
      <c r="E23" s="46" t="s">
        <v>83</v>
      </c>
      <c r="F23" s="47" t="s">
        <v>415</v>
      </c>
      <c r="G23" s="47" t="s">
        <v>310</v>
      </c>
      <c r="H23" s="47" t="s">
        <v>527</v>
      </c>
      <c r="I23" s="46" t="s">
        <v>528</v>
      </c>
      <c r="J23" s="47" t="s">
        <v>529</v>
      </c>
    </row>
    <row r="24" ht="41" customHeight="1" spans="1:10">
      <c r="A24" s="46"/>
      <c r="B24" s="46" t="s">
        <v>313</v>
      </c>
      <c r="C24" s="46" t="s">
        <v>530</v>
      </c>
      <c r="D24" s="46" t="s">
        <v>531</v>
      </c>
      <c r="E24" s="46" t="s">
        <v>532</v>
      </c>
      <c r="F24" s="47" t="s">
        <v>533</v>
      </c>
      <c r="G24" s="47" t="s">
        <v>365</v>
      </c>
      <c r="H24" s="47" t="s">
        <v>534</v>
      </c>
      <c r="I24" s="46" t="s">
        <v>535</v>
      </c>
      <c r="J24" s="47" t="s">
        <v>529</v>
      </c>
    </row>
    <row r="25" ht="42" customHeight="1" spans="1:10">
      <c r="A25" s="46"/>
      <c r="B25" s="46" t="s">
        <v>313</v>
      </c>
      <c r="C25" s="46" t="s">
        <v>536</v>
      </c>
      <c r="D25" s="46" t="s">
        <v>531</v>
      </c>
      <c r="E25" s="46" t="s">
        <v>532</v>
      </c>
      <c r="F25" s="47" t="s">
        <v>533</v>
      </c>
      <c r="G25" s="47" t="s">
        <v>310</v>
      </c>
      <c r="H25" s="47" t="s">
        <v>537</v>
      </c>
      <c r="I25" s="46" t="s">
        <v>538</v>
      </c>
      <c r="J25" s="47" t="s">
        <v>539</v>
      </c>
    </row>
    <row r="26" ht="54" customHeight="1" spans="1:10">
      <c r="A26" s="46"/>
      <c r="B26" s="46" t="s">
        <v>313</v>
      </c>
      <c r="C26" s="46" t="s">
        <v>540</v>
      </c>
      <c r="D26" s="46" t="s">
        <v>531</v>
      </c>
      <c r="E26" s="46" t="s">
        <v>86</v>
      </c>
      <c r="F26" s="47" t="s">
        <v>309</v>
      </c>
      <c r="G26" s="47" t="s">
        <v>310</v>
      </c>
      <c r="H26" s="47" t="s">
        <v>541</v>
      </c>
      <c r="I26" s="46" t="s">
        <v>540</v>
      </c>
      <c r="J26" s="47" t="s">
        <v>542</v>
      </c>
    </row>
    <row r="27" ht="33" customHeight="1" spans="1:10">
      <c r="A27" s="46" t="s">
        <v>543</v>
      </c>
      <c r="B27" s="46" t="s">
        <v>543</v>
      </c>
      <c r="C27" s="46" t="s">
        <v>544</v>
      </c>
      <c r="D27" s="46" t="s">
        <v>318</v>
      </c>
      <c r="E27" s="46" t="s">
        <v>319</v>
      </c>
      <c r="F27" s="47" t="s">
        <v>309</v>
      </c>
      <c r="G27" s="47" t="s">
        <v>365</v>
      </c>
      <c r="H27" s="47" t="s">
        <v>545</v>
      </c>
      <c r="I27" s="46" t="s">
        <v>546</v>
      </c>
      <c r="J27" s="47" t="s">
        <v>547</v>
      </c>
    </row>
    <row r="28" ht="59" customHeight="1" spans="1:10">
      <c r="A28" s="46" t="s">
        <v>315</v>
      </c>
      <c r="B28" s="46" t="s">
        <v>543</v>
      </c>
      <c r="C28" s="46" t="s">
        <v>548</v>
      </c>
      <c r="D28" s="46" t="s">
        <v>318</v>
      </c>
      <c r="E28" s="46" t="s">
        <v>308</v>
      </c>
      <c r="F28" s="47" t="s">
        <v>309</v>
      </c>
      <c r="G28" s="47" t="s">
        <v>365</v>
      </c>
      <c r="H28" s="47" t="s">
        <v>549</v>
      </c>
      <c r="I28" s="46" t="s">
        <v>550</v>
      </c>
      <c r="J28" s="47" t="s">
        <v>551</v>
      </c>
    </row>
    <row r="29" ht="63" customHeight="1" spans="1:10">
      <c r="A29" s="46"/>
      <c r="B29" s="46" t="s">
        <v>552</v>
      </c>
      <c r="C29" s="46" t="s">
        <v>553</v>
      </c>
      <c r="D29" s="46" t="s">
        <v>318</v>
      </c>
      <c r="E29" s="46" t="s">
        <v>308</v>
      </c>
      <c r="F29" s="47" t="s">
        <v>309</v>
      </c>
      <c r="G29" s="47" t="s">
        <v>365</v>
      </c>
      <c r="H29" s="47" t="s">
        <v>554</v>
      </c>
      <c r="I29" s="46" t="s">
        <v>555</v>
      </c>
      <c r="J29" s="47" t="s">
        <v>556</v>
      </c>
    </row>
    <row r="30" ht="89" customHeight="1" spans="1:10">
      <c r="A30" s="46" t="s">
        <v>325</v>
      </c>
      <c r="B30" s="46" t="s">
        <v>557</v>
      </c>
      <c r="C30" s="46" t="s">
        <v>558</v>
      </c>
      <c r="D30" s="46" t="s">
        <v>318</v>
      </c>
      <c r="E30" s="46" t="s">
        <v>319</v>
      </c>
      <c r="F30" s="47" t="s">
        <v>309</v>
      </c>
      <c r="G30" s="47" t="s">
        <v>365</v>
      </c>
      <c r="H30" s="47" t="s">
        <v>559</v>
      </c>
      <c r="I30" s="46" t="s">
        <v>558</v>
      </c>
      <c r="J30" s="47" t="s">
        <v>556</v>
      </c>
    </row>
  </sheetData>
  <mergeCells count="23">
    <mergeCell ref="A2:J2"/>
    <mergeCell ref="A3:C3"/>
    <mergeCell ref="B4:E4"/>
    <mergeCell ref="F4:G4"/>
    <mergeCell ref="H4:J4"/>
    <mergeCell ref="A5:I5"/>
    <mergeCell ref="C6:I6"/>
    <mergeCell ref="C7:I7"/>
    <mergeCell ref="C8:I8"/>
    <mergeCell ref="A9:J9"/>
    <mergeCell ref="H10:J10"/>
    <mergeCell ref="A12:G12"/>
    <mergeCell ref="C13:G13"/>
    <mergeCell ref="C14:G14"/>
    <mergeCell ref="A15:J15"/>
    <mergeCell ref="A16:G16"/>
    <mergeCell ref="A6:A7"/>
    <mergeCell ref="H16:H17"/>
    <mergeCell ref="I16:I17"/>
    <mergeCell ref="J16:J17"/>
    <mergeCell ref="A10:B11"/>
    <mergeCell ref="C10:G11"/>
    <mergeCell ref="A13:B14"/>
  </mergeCells>
  <pageMargins left="0.838888888888889" right="0.838888888888889" top="0.9" bottom="0.9" header="0.359027777777778" footer="0.359027777777778"/>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13" t="s">
        <v>52</v>
      </c>
    </row>
    <row r="2" ht="41.25" customHeight="1" spans="1:1">
      <c r="A2" s="92" t="str">
        <f>"2026"&amp;"年部门收入预算表"</f>
        <v>2026年部门收入预算表</v>
      </c>
    </row>
    <row r="3" ht="17.25" customHeight="1" spans="1:19">
      <c r="A3" s="95" t="str">
        <f>"单位名称："&amp;"石林彝族自治县鹿阜中学"</f>
        <v>单位名称：石林彝族自治县鹿阜中学</v>
      </c>
      <c r="S3" s="97" t="s">
        <v>1</v>
      </c>
    </row>
    <row r="4" ht="21.75" customHeight="1" spans="1:19">
      <c r="A4" s="228" t="s">
        <v>53</v>
      </c>
      <c r="B4" s="229" t="s">
        <v>54</v>
      </c>
      <c r="C4" s="229" t="s">
        <v>55</v>
      </c>
      <c r="D4" s="230" t="s">
        <v>56</v>
      </c>
      <c r="E4" s="230"/>
      <c r="F4" s="230"/>
      <c r="G4" s="230"/>
      <c r="H4" s="230"/>
      <c r="I4" s="178"/>
      <c r="J4" s="230"/>
      <c r="K4" s="230"/>
      <c r="L4" s="230"/>
      <c r="M4" s="230"/>
      <c r="N4" s="236"/>
      <c r="O4" s="230" t="s">
        <v>45</v>
      </c>
      <c r="P4" s="230"/>
      <c r="Q4" s="230"/>
      <c r="R4" s="230"/>
      <c r="S4" s="236"/>
    </row>
    <row r="5" ht="27" customHeight="1" spans="1:19">
      <c r="A5" s="231"/>
      <c r="B5" s="232"/>
      <c r="C5" s="232"/>
      <c r="D5" s="232" t="s">
        <v>57</v>
      </c>
      <c r="E5" s="232" t="s">
        <v>58</v>
      </c>
      <c r="F5" s="232" t="s">
        <v>59</v>
      </c>
      <c r="G5" s="232" t="s">
        <v>60</v>
      </c>
      <c r="H5" s="232" t="s">
        <v>61</v>
      </c>
      <c r="I5" s="237" t="s">
        <v>62</v>
      </c>
      <c r="J5" s="238"/>
      <c r="K5" s="238"/>
      <c r="L5" s="238"/>
      <c r="M5" s="238"/>
      <c r="N5" s="239"/>
      <c r="O5" s="232" t="s">
        <v>57</v>
      </c>
      <c r="P5" s="232" t="s">
        <v>58</v>
      </c>
      <c r="Q5" s="232" t="s">
        <v>59</v>
      </c>
      <c r="R5" s="232" t="s">
        <v>60</v>
      </c>
      <c r="S5" s="232" t="s">
        <v>63</v>
      </c>
    </row>
    <row r="6" ht="30" customHeight="1" spans="1:19">
      <c r="A6" s="233"/>
      <c r="B6" s="153"/>
      <c r="C6" s="162"/>
      <c r="D6" s="162"/>
      <c r="E6" s="162"/>
      <c r="F6" s="162"/>
      <c r="G6" s="162"/>
      <c r="H6" s="162"/>
      <c r="I6" s="118" t="s">
        <v>57</v>
      </c>
      <c r="J6" s="239" t="s">
        <v>64</v>
      </c>
      <c r="K6" s="239" t="s">
        <v>65</v>
      </c>
      <c r="L6" s="239" t="s">
        <v>66</v>
      </c>
      <c r="M6" s="239" t="s">
        <v>67</v>
      </c>
      <c r="N6" s="239" t="s">
        <v>68</v>
      </c>
      <c r="O6" s="240"/>
      <c r="P6" s="240"/>
      <c r="Q6" s="240"/>
      <c r="R6" s="240"/>
      <c r="S6" s="162"/>
    </row>
    <row r="7" ht="15" customHeight="1" spans="1:19">
      <c r="A7" s="234">
        <v>1</v>
      </c>
      <c r="B7" s="234">
        <v>2</v>
      </c>
      <c r="C7" s="234">
        <v>3</v>
      </c>
      <c r="D7" s="234">
        <v>4</v>
      </c>
      <c r="E7" s="234">
        <v>5</v>
      </c>
      <c r="F7" s="234">
        <v>6</v>
      </c>
      <c r="G7" s="234">
        <v>7</v>
      </c>
      <c r="H7" s="234">
        <v>8</v>
      </c>
      <c r="I7" s="118">
        <v>9</v>
      </c>
      <c r="J7" s="234">
        <v>10</v>
      </c>
      <c r="K7" s="234">
        <v>11</v>
      </c>
      <c r="L7" s="234">
        <v>12</v>
      </c>
      <c r="M7" s="234">
        <v>13</v>
      </c>
      <c r="N7" s="234">
        <v>14</v>
      </c>
      <c r="O7" s="234">
        <v>15</v>
      </c>
      <c r="P7" s="234">
        <v>16</v>
      </c>
      <c r="Q7" s="234">
        <v>17</v>
      </c>
      <c r="R7" s="234">
        <v>18</v>
      </c>
      <c r="S7" s="234">
        <v>19</v>
      </c>
    </row>
    <row r="8" ht="18" customHeight="1" spans="1:19">
      <c r="A8" s="44" t="s">
        <v>69</v>
      </c>
      <c r="B8" s="44" t="s">
        <v>70</v>
      </c>
      <c r="C8" s="127">
        <v>72677810.68</v>
      </c>
      <c r="D8" s="127">
        <v>72677810.68</v>
      </c>
      <c r="E8" s="127">
        <v>61087810.68</v>
      </c>
      <c r="F8" s="127"/>
      <c r="G8" s="127"/>
      <c r="H8" s="127"/>
      <c r="I8" s="127">
        <v>11590000</v>
      </c>
      <c r="J8" s="127"/>
      <c r="K8" s="127"/>
      <c r="L8" s="127"/>
      <c r="M8" s="127"/>
      <c r="N8" s="127">
        <v>11590000</v>
      </c>
      <c r="O8" s="127"/>
      <c r="P8" s="127"/>
      <c r="Q8" s="127"/>
      <c r="R8" s="127"/>
      <c r="S8" s="127"/>
    </row>
    <row r="9" ht="18" customHeight="1" spans="1:19">
      <c r="A9" s="100" t="s">
        <v>55</v>
      </c>
      <c r="B9" s="235"/>
      <c r="C9" s="127">
        <v>72677810.68</v>
      </c>
      <c r="D9" s="127">
        <v>72677810.68</v>
      </c>
      <c r="E9" s="127">
        <v>61087810.68</v>
      </c>
      <c r="F9" s="127"/>
      <c r="G9" s="127"/>
      <c r="H9" s="127"/>
      <c r="I9" s="127">
        <v>11590000</v>
      </c>
      <c r="J9" s="127"/>
      <c r="K9" s="127"/>
      <c r="L9" s="127"/>
      <c r="M9" s="127"/>
      <c r="N9" s="127">
        <v>11590000</v>
      </c>
      <c r="O9" s="127"/>
      <c r="P9" s="127"/>
      <c r="Q9" s="127"/>
      <c r="R9" s="127"/>
      <c r="S9" s="12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O30"/>
  <sheetViews>
    <sheetView showGridLines="0" showZeros="0" topLeftCell="A5" workbookViewId="0">
      <selection activeCell="C29" sqref="C2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97" t="s">
        <v>71</v>
      </c>
    </row>
    <row r="2" ht="41.25" customHeight="1" spans="1:1">
      <c r="A2" s="92" t="str">
        <f>"2026"&amp;"年部门支出预算表"</f>
        <v>2026年部门支出预算表</v>
      </c>
    </row>
    <row r="3" ht="17.25" customHeight="1" spans="1:15">
      <c r="A3" s="95" t="str">
        <f>"单位名称："&amp;"石林彝族自治县鹿阜中学"</f>
        <v>单位名称：石林彝族自治县鹿阜中学</v>
      </c>
      <c r="O3" s="97" t="s">
        <v>1</v>
      </c>
    </row>
    <row r="4" ht="27" customHeight="1" spans="1:15">
      <c r="A4" s="214" t="s">
        <v>72</v>
      </c>
      <c r="B4" s="214" t="s">
        <v>73</v>
      </c>
      <c r="C4" s="214" t="s">
        <v>55</v>
      </c>
      <c r="D4" s="215" t="s">
        <v>58</v>
      </c>
      <c r="E4" s="216"/>
      <c r="F4" s="217"/>
      <c r="G4" s="218" t="s">
        <v>59</v>
      </c>
      <c r="H4" s="218" t="s">
        <v>60</v>
      </c>
      <c r="I4" s="218" t="s">
        <v>74</v>
      </c>
      <c r="J4" s="215" t="s">
        <v>62</v>
      </c>
      <c r="K4" s="216"/>
      <c r="L4" s="216"/>
      <c r="M4" s="216"/>
      <c r="N4" s="225"/>
      <c r="O4" s="226"/>
    </row>
    <row r="5" ht="42" customHeight="1" spans="1:15">
      <c r="A5" s="219"/>
      <c r="B5" s="219"/>
      <c r="C5" s="220"/>
      <c r="D5" s="221" t="s">
        <v>57</v>
      </c>
      <c r="E5" s="221" t="s">
        <v>75</v>
      </c>
      <c r="F5" s="221" t="s">
        <v>76</v>
      </c>
      <c r="G5" s="220"/>
      <c r="H5" s="220"/>
      <c r="I5" s="227"/>
      <c r="J5" s="221" t="s">
        <v>57</v>
      </c>
      <c r="K5" s="208" t="s">
        <v>77</v>
      </c>
      <c r="L5" s="208" t="s">
        <v>78</v>
      </c>
      <c r="M5" s="208" t="s">
        <v>79</v>
      </c>
      <c r="N5" s="208" t="s">
        <v>80</v>
      </c>
      <c r="O5" s="208" t="s">
        <v>81</v>
      </c>
    </row>
    <row r="6" ht="18" customHeight="1" spans="1:15">
      <c r="A6" s="103" t="s">
        <v>82</v>
      </c>
      <c r="B6" s="103" t="s">
        <v>83</v>
      </c>
      <c r="C6" s="103" t="s">
        <v>84</v>
      </c>
      <c r="D6" s="104" t="s">
        <v>85</v>
      </c>
      <c r="E6" s="104" t="s">
        <v>86</v>
      </c>
      <c r="F6" s="104" t="s">
        <v>87</v>
      </c>
      <c r="G6" s="104" t="s">
        <v>88</v>
      </c>
      <c r="H6" s="104" t="s">
        <v>89</v>
      </c>
      <c r="I6" s="104" t="s">
        <v>90</v>
      </c>
      <c r="J6" s="104" t="s">
        <v>91</v>
      </c>
      <c r="K6" s="104" t="s">
        <v>92</v>
      </c>
      <c r="L6" s="104" t="s">
        <v>93</v>
      </c>
      <c r="M6" s="104" t="s">
        <v>94</v>
      </c>
      <c r="N6" s="103" t="s">
        <v>95</v>
      </c>
      <c r="O6" s="104" t="s">
        <v>96</v>
      </c>
    </row>
    <row r="7" ht="21" customHeight="1" spans="1:15">
      <c r="A7" s="105" t="s">
        <v>97</v>
      </c>
      <c r="B7" s="105" t="s">
        <v>98</v>
      </c>
      <c r="C7" s="127">
        <v>54680966.68</v>
      </c>
      <c r="D7" s="127">
        <v>43090966.68</v>
      </c>
      <c r="E7" s="127">
        <v>39401337</v>
      </c>
      <c r="F7" s="127">
        <v>3689629.68</v>
      </c>
      <c r="G7" s="127"/>
      <c r="H7" s="127"/>
      <c r="I7" s="127"/>
      <c r="J7" s="127">
        <v>11590000</v>
      </c>
      <c r="K7" s="127"/>
      <c r="L7" s="127"/>
      <c r="M7" s="127"/>
      <c r="N7" s="127"/>
      <c r="O7" s="127">
        <v>11590000</v>
      </c>
    </row>
    <row r="8" ht="21" customHeight="1" spans="1:15">
      <c r="A8" s="222" t="s">
        <v>99</v>
      </c>
      <c r="B8" s="222" t="s">
        <v>100</v>
      </c>
      <c r="C8" s="127">
        <v>53023886.68</v>
      </c>
      <c r="D8" s="127">
        <v>41433886.68</v>
      </c>
      <c r="E8" s="127">
        <v>39401337</v>
      </c>
      <c r="F8" s="127">
        <v>2032549.68</v>
      </c>
      <c r="G8" s="127"/>
      <c r="H8" s="127"/>
      <c r="I8" s="127"/>
      <c r="J8" s="127">
        <v>11590000</v>
      </c>
      <c r="K8" s="127"/>
      <c r="L8" s="127"/>
      <c r="M8" s="127"/>
      <c r="N8" s="127"/>
      <c r="O8" s="127">
        <v>11590000</v>
      </c>
    </row>
    <row r="9" ht="21" customHeight="1" spans="1:15">
      <c r="A9" s="223" t="s">
        <v>101</v>
      </c>
      <c r="B9" s="223" t="s">
        <v>102</v>
      </c>
      <c r="C9" s="127">
        <v>17741109.96</v>
      </c>
      <c r="D9" s="127">
        <v>13021109.96</v>
      </c>
      <c r="E9" s="127">
        <v>12572473</v>
      </c>
      <c r="F9" s="127">
        <v>448636.96</v>
      </c>
      <c r="G9" s="127"/>
      <c r="H9" s="127"/>
      <c r="I9" s="127"/>
      <c r="J9" s="127">
        <v>4720000</v>
      </c>
      <c r="K9" s="127"/>
      <c r="L9" s="127"/>
      <c r="M9" s="127"/>
      <c r="N9" s="127"/>
      <c r="O9" s="127">
        <v>4720000</v>
      </c>
    </row>
    <row r="10" ht="21" customHeight="1" spans="1:15">
      <c r="A10" s="223" t="s">
        <v>103</v>
      </c>
      <c r="B10" s="223" t="s">
        <v>104</v>
      </c>
      <c r="C10" s="127">
        <v>35282776.72</v>
      </c>
      <c r="D10" s="127">
        <v>28412776.72</v>
      </c>
      <c r="E10" s="127">
        <v>26828864</v>
      </c>
      <c r="F10" s="127">
        <v>1583912.72</v>
      </c>
      <c r="G10" s="127"/>
      <c r="H10" s="127"/>
      <c r="I10" s="127"/>
      <c r="J10" s="127">
        <v>6870000</v>
      </c>
      <c r="K10" s="127"/>
      <c r="L10" s="127"/>
      <c r="M10" s="127"/>
      <c r="N10" s="127"/>
      <c r="O10" s="127">
        <v>6870000</v>
      </c>
    </row>
    <row r="11" ht="21" customHeight="1" spans="1:15">
      <c r="A11" s="222" t="s">
        <v>105</v>
      </c>
      <c r="B11" s="222" t="s">
        <v>106</v>
      </c>
      <c r="C11" s="127">
        <v>8064</v>
      </c>
      <c r="D11" s="127">
        <v>8064</v>
      </c>
      <c r="E11" s="127"/>
      <c r="F11" s="127">
        <v>8064</v>
      </c>
      <c r="G11" s="127"/>
      <c r="H11" s="127"/>
      <c r="I11" s="127"/>
      <c r="J11" s="127"/>
      <c r="K11" s="127"/>
      <c r="L11" s="127"/>
      <c r="M11" s="127"/>
      <c r="N11" s="127"/>
      <c r="O11" s="127"/>
    </row>
    <row r="12" ht="21" customHeight="1" spans="1:15">
      <c r="A12" s="223" t="s">
        <v>107</v>
      </c>
      <c r="B12" s="223" t="s">
        <v>108</v>
      </c>
      <c r="C12" s="127">
        <v>8064</v>
      </c>
      <c r="D12" s="127">
        <v>8064</v>
      </c>
      <c r="E12" s="127"/>
      <c r="F12" s="127">
        <v>8064</v>
      </c>
      <c r="G12" s="127"/>
      <c r="H12" s="127"/>
      <c r="I12" s="127"/>
      <c r="J12" s="127"/>
      <c r="K12" s="127"/>
      <c r="L12" s="127"/>
      <c r="M12" s="127"/>
      <c r="N12" s="127"/>
      <c r="O12" s="127"/>
    </row>
    <row r="13" ht="21" customHeight="1" spans="1:15">
      <c r="A13" s="222" t="s">
        <v>109</v>
      </c>
      <c r="B13" s="222" t="s">
        <v>110</v>
      </c>
      <c r="C13" s="127">
        <v>1649016</v>
      </c>
      <c r="D13" s="127">
        <v>1649016</v>
      </c>
      <c r="E13" s="127"/>
      <c r="F13" s="127">
        <v>1649016</v>
      </c>
      <c r="G13" s="127"/>
      <c r="H13" s="127"/>
      <c r="I13" s="127"/>
      <c r="J13" s="127"/>
      <c r="K13" s="127"/>
      <c r="L13" s="127"/>
      <c r="M13" s="127"/>
      <c r="N13" s="127"/>
      <c r="O13" s="127"/>
    </row>
    <row r="14" ht="21" customHeight="1" spans="1:15">
      <c r="A14" s="223" t="s">
        <v>111</v>
      </c>
      <c r="B14" s="223" t="s">
        <v>112</v>
      </c>
      <c r="C14" s="127">
        <v>1649016</v>
      </c>
      <c r="D14" s="127">
        <v>1649016</v>
      </c>
      <c r="E14" s="127"/>
      <c r="F14" s="127">
        <v>1649016</v>
      </c>
      <c r="G14" s="127"/>
      <c r="H14" s="127"/>
      <c r="I14" s="127"/>
      <c r="J14" s="127"/>
      <c r="K14" s="127"/>
      <c r="L14" s="127"/>
      <c r="M14" s="127"/>
      <c r="N14" s="127"/>
      <c r="O14" s="127"/>
    </row>
    <row r="15" ht="21" customHeight="1" spans="1:15">
      <c r="A15" s="105" t="s">
        <v>113</v>
      </c>
      <c r="B15" s="105" t="s">
        <v>114</v>
      </c>
      <c r="C15" s="127">
        <v>8825314</v>
      </c>
      <c r="D15" s="127">
        <v>8825314</v>
      </c>
      <c r="E15" s="127">
        <v>8799982</v>
      </c>
      <c r="F15" s="127">
        <v>25332</v>
      </c>
      <c r="G15" s="127"/>
      <c r="H15" s="127"/>
      <c r="I15" s="127"/>
      <c r="J15" s="127"/>
      <c r="K15" s="127"/>
      <c r="L15" s="127"/>
      <c r="M15" s="127"/>
      <c r="N15" s="127"/>
      <c r="O15" s="127"/>
    </row>
    <row r="16" ht="21" customHeight="1" spans="1:15">
      <c r="A16" s="222" t="s">
        <v>115</v>
      </c>
      <c r="B16" s="222" t="s">
        <v>116</v>
      </c>
      <c r="C16" s="127">
        <v>8799982</v>
      </c>
      <c r="D16" s="127">
        <v>8799982</v>
      </c>
      <c r="E16" s="127">
        <v>8799982</v>
      </c>
      <c r="F16" s="127"/>
      <c r="G16" s="127"/>
      <c r="H16" s="127"/>
      <c r="I16" s="127"/>
      <c r="J16" s="127"/>
      <c r="K16" s="127"/>
      <c r="L16" s="127"/>
      <c r="M16" s="127"/>
      <c r="N16" s="127"/>
      <c r="O16" s="127"/>
    </row>
    <row r="17" ht="21" customHeight="1" spans="1:15">
      <c r="A17" s="223" t="s">
        <v>117</v>
      </c>
      <c r="B17" s="223" t="s">
        <v>118</v>
      </c>
      <c r="C17" s="127">
        <v>1407600</v>
      </c>
      <c r="D17" s="127">
        <v>1407600</v>
      </c>
      <c r="E17" s="127">
        <v>1407600</v>
      </c>
      <c r="F17" s="127"/>
      <c r="G17" s="127"/>
      <c r="H17" s="127"/>
      <c r="I17" s="127"/>
      <c r="J17" s="127"/>
      <c r="K17" s="127"/>
      <c r="L17" s="127"/>
      <c r="M17" s="127"/>
      <c r="N17" s="127"/>
      <c r="O17" s="127"/>
    </row>
    <row r="18" ht="21" customHeight="1" spans="1:15">
      <c r="A18" s="223" t="s">
        <v>119</v>
      </c>
      <c r="B18" s="223" t="s">
        <v>120</v>
      </c>
      <c r="C18" s="127">
        <v>5616452</v>
      </c>
      <c r="D18" s="127">
        <v>5616452</v>
      </c>
      <c r="E18" s="127">
        <v>5616452</v>
      </c>
      <c r="F18" s="127"/>
      <c r="G18" s="127"/>
      <c r="H18" s="127"/>
      <c r="I18" s="127"/>
      <c r="J18" s="127"/>
      <c r="K18" s="127"/>
      <c r="L18" s="127"/>
      <c r="M18" s="127"/>
      <c r="N18" s="127"/>
      <c r="O18" s="127"/>
    </row>
    <row r="19" ht="21" customHeight="1" spans="1:15">
      <c r="A19" s="223" t="s">
        <v>121</v>
      </c>
      <c r="B19" s="223" t="s">
        <v>122</v>
      </c>
      <c r="C19" s="127">
        <v>1775930</v>
      </c>
      <c r="D19" s="127">
        <v>1775930</v>
      </c>
      <c r="E19" s="127">
        <v>1775930</v>
      </c>
      <c r="F19" s="127"/>
      <c r="G19" s="127"/>
      <c r="H19" s="127"/>
      <c r="I19" s="127"/>
      <c r="J19" s="127"/>
      <c r="K19" s="127"/>
      <c r="L19" s="127"/>
      <c r="M19" s="127"/>
      <c r="N19" s="127"/>
      <c r="O19" s="127"/>
    </row>
    <row r="20" ht="21" customHeight="1" spans="1:15">
      <c r="A20" s="222" t="s">
        <v>123</v>
      </c>
      <c r="B20" s="222" t="s">
        <v>124</v>
      </c>
      <c r="C20" s="127">
        <v>25332</v>
      </c>
      <c r="D20" s="127">
        <v>25332</v>
      </c>
      <c r="E20" s="127"/>
      <c r="F20" s="127">
        <v>25332</v>
      </c>
      <c r="G20" s="127"/>
      <c r="H20" s="127"/>
      <c r="I20" s="127"/>
      <c r="J20" s="127"/>
      <c r="K20" s="127"/>
      <c r="L20" s="127"/>
      <c r="M20" s="127"/>
      <c r="N20" s="127"/>
      <c r="O20" s="127"/>
    </row>
    <row r="21" ht="21" customHeight="1" spans="1:15">
      <c r="A21" s="223" t="s">
        <v>125</v>
      </c>
      <c r="B21" s="223" t="s">
        <v>126</v>
      </c>
      <c r="C21" s="127">
        <v>25332</v>
      </c>
      <c r="D21" s="127">
        <v>25332</v>
      </c>
      <c r="E21" s="127"/>
      <c r="F21" s="127">
        <v>25332</v>
      </c>
      <c r="G21" s="127"/>
      <c r="H21" s="127"/>
      <c r="I21" s="127"/>
      <c r="J21" s="127"/>
      <c r="K21" s="127"/>
      <c r="L21" s="127"/>
      <c r="M21" s="127"/>
      <c r="N21" s="127"/>
      <c r="O21" s="127"/>
    </row>
    <row r="22" ht="21" customHeight="1" spans="1:15">
      <c r="A22" s="105" t="s">
        <v>127</v>
      </c>
      <c r="B22" s="105" t="s">
        <v>128</v>
      </c>
      <c r="C22" s="127">
        <v>4839250</v>
      </c>
      <c r="D22" s="127">
        <v>4839250</v>
      </c>
      <c r="E22" s="127">
        <v>4839250</v>
      </c>
      <c r="F22" s="127"/>
      <c r="G22" s="127"/>
      <c r="H22" s="127"/>
      <c r="I22" s="127"/>
      <c r="J22" s="127"/>
      <c r="K22" s="127"/>
      <c r="L22" s="127"/>
      <c r="M22" s="127"/>
      <c r="N22" s="127"/>
      <c r="O22" s="127"/>
    </row>
    <row r="23" ht="21" customHeight="1" spans="1:15">
      <c r="A23" s="222" t="s">
        <v>129</v>
      </c>
      <c r="B23" s="222" t="s">
        <v>130</v>
      </c>
      <c r="C23" s="127">
        <v>4839250</v>
      </c>
      <c r="D23" s="127">
        <v>4839250</v>
      </c>
      <c r="E23" s="127">
        <v>4839250</v>
      </c>
      <c r="F23" s="127"/>
      <c r="G23" s="127"/>
      <c r="H23" s="127"/>
      <c r="I23" s="127"/>
      <c r="J23" s="127"/>
      <c r="K23" s="127"/>
      <c r="L23" s="127"/>
      <c r="M23" s="127"/>
      <c r="N23" s="127"/>
      <c r="O23" s="127"/>
    </row>
    <row r="24" ht="21" customHeight="1" spans="1:15">
      <c r="A24" s="223" t="s">
        <v>131</v>
      </c>
      <c r="B24" s="223" t="s">
        <v>132</v>
      </c>
      <c r="C24" s="127">
        <v>2506573</v>
      </c>
      <c r="D24" s="127">
        <v>2506573</v>
      </c>
      <c r="E24" s="127">
        <v>2506573</v>
      </c>
      <c r="F24" s="127"/>
      <c r="G24" s="127"/>
      <c r="H24" s="127"/>
      <c r="I24" s="127"/>
      <c r="J24" s="127"/>
      <c r="K24" s="127"/>
      <c r="L24" s="127"/>
      <c r="M24" s="127"/>
      <c r="N24" s="127"/>
      <c r="O24" s="127"/>
    </row>
    <row r="25" ht="21" customHeight="1" spans="1:15">
      <c r="A25" s="223" t="s">
        <v>133</v>
      </c>
      <c r="B25" s="223" t="s">
        <v>134</v>
      </c>
      <c r="C25" s="127">
        <v>1999914</v>
      </c>
      <c r="D25" s="127">
        <v>1999914</v>
      </c>
      <c r="E25" s="127">
        <v>1999914</v>
      </c>
      <c r="F25" s="127"/>
      <c r="G25" s="127"/>
      <c r="H25" s="127"/>
      <c r="I25" s="127"/>
      <c r="J25" s="127"/>
      <c r="K25" s="127"/>
      <c r="L25" s="127"/>
      <c r="M25" s="127"/>
      <c r="N25" s="127"/>
      <c r="O25" s="127"/>
    </row>
    <row r="26" ht="21" customHeight="1" spans="1:15">
      <c r="A26" s="223" t="s">
        <v>135</v>
      </c>
      <c r="B26" s="223" t="s">
        <v>136</v>
      </c>
      <c r="C26" s="127">
        <v>332763</v>
      </c>
      <c r="D26" s="127">
        <v>332763</v>
      </c>
      <c r="E26" s="127">
        <v>332763</v>
      </c>
      <c r="F26" s="127"/>
      <c r="G26" s="127"/>
      <c r="H26" s="127"/>
      <c r="I26" s="127"/>
      <c r="J26" s="127"/>
      <c r="K26" s="127"/>
      <c r="L26" s="127"/>
      <c r="M26" s="127"/>
      <c r="N26" s="127"/>
      <c r="O26" s="127"/>
    </row>
    <row r="27" ht="21" customHeight="1" spans="1:15">
      <c r="A27" s="105" t="s">
        <v>137</v>
      </c>
      <c r="B27" s="105" t="s">
        <v>138</v>
      </c>
      <c r="C27" s="127">
        <v>4332280</v>
      </c>
      <c r="D27" s="127">
        <v>4332280</v>
      </c>
      <c r="E27" s="127">
        <v>4332280</v>
      </c>
      <c r="F27" s="127"/>
      <c r="G27" s="127"/>
      <c r="H27" s="127"/>
      <c r="I27" s="127"/>
      <c r="J27" s="127"/>
      <c r="K27" s="127"/>
      <c r="L27" s="127"/>
      <c r="M27" s="127"/>
      <c r="N27" s="127"/>
      <c r="O27" s="127"/>
    </row>
    <row r="28" ht="21" customHeight="1" spans="1:15">
      <c r="A28" s="222" t="s">
        <v>139</v>
      </c>
      <c r="B28" s="222" t="s">
        <v>140</v>
      </c>
      <c r="C28" s="127">
        <v>4332280</v>
      </c>
      <c r="D28" s="127">
        <v>4332280</v>
      </c>
      <c r="E28" s="127">
        <v>4332280</v>
      </c>
      <c r="F28" s="127"/>
      <c r="G28" s="127"/>
      <c r="H28" s="127"/>
      <c r="I28" s="127"/>
      <c r="J28" s="127"/>
      <c r="K28" s="127"/>
      <c r="L28" s="127"/>
      <c r="M28" s="127"/>
      <c r="N28" s="127"/>
      <c r="O28" s="127"/>
    </row>
    <row r="29" ht="21" customHeight="1" spans="1:15">
      <c r="A29" s="223" t="s">
        <v>141</v>
      </c>
      <c r="B29" s="223" t="s">
        <v>142</v>
      </c>
      <c r="C29" s="127">
        <v>4332280</v>
      </c>
      <c r="D29" s="127">
        <v>4332280</v>
      </c>
      <c r="E29" s="127">
        <v>4332280</v>
      </c>
      <c r="F29" s="127"/>
      <c r="G29" s="127"/>
      <c r="H29" s="127"/>
      <c r="I29" s="127"/>
      <c r="J29" s="127"/>
      <c r="K29" s="127"/>
      <c r="L29" s="127"/>
      <c r="M29" s="127"/>
      <c r="N29" s="127"/>
      <c r="O29" s="127"/>
    </row>
    <row r="30" ht="21" customHeight="1" spans="1:15">
      <c r="A30" s="224" t="s">
        <v>55</v>
      </c>
      <c r="B30" s="84"/>
      <c r="C30" s="127">
        <v>72677810.68</v>
      </c>
      <c r="D30" s="127">
        <v>61087810.68</v>
      </c>
      <c r="E30" s="127">
        <v>57372849</v>
      </c>
      <c r="F30" s="127">
        <v>3714961.68</v>
      </c>
      <c r="G30" s="127"/>
      <c r="H30" s="127"/>
      <c r="I30" s="127"/>
      <c r="J30" s="127">
        <v>11590000</v>
      </c>
      <c r="K30" s="127"/>
      <c r="L30" s="127"/>
      <c r="M30" s="127"/>
      <c r="N30" s="127"/>
      <c r="O30" s="127">
        <v>11590000</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4"/>
  <sheetViews>
    <sheetView showGridLines="0" showZeros="0" workbookViewId="0">
      <selection activeCell="B7" sqref="B7"/>
    </sheetView>
  </sheetViews>
  <sheetFormatPr defaultColWidth="8.575" defaultRowHeight="12.75" customHeight="1" outlineLevelCol="3"/>
  <cols>
    <col min="1" max="4" width="35.575" customWidth="1"/>
  </cols>
  <sheetData>
    <row r="1" ht="15" customHeight="1" spans="1:4">
      <c r="A1" s="93"/>
      <c r="B1" s="97"/>
      <c r="C1" s="97"/>
      <c r="D1" s="97" t="s">
        <v>143</v>
      </c>
    </row>
    <row r="2" ht="41.25" customHeight="1" spans="1:1">
      <c r="A2" s="92" t="str">
        <f>"2026"&amp;"年部门财政拨款收支预算总表"</f>
        <v>2026年部门财政拨款收支预算总表</v>
      </c>
    </row>
    <row r="3" ht="17.25" customHeight="1" spans="1:4">
      <c r="A3" s="95" t="str">
        <f>"单位名称："&amp;"石林彝族自治县鹿阜中学"</f>
        <v>单位名称：石林彝族自治县鹿阜中学</v>
      </c>
      <c r="B3" s="207"/>
      <c r="D3" s="97" t="s">
        <v>1</v>
      </c>
    </row>
    <row r="4" ht="17.25" customHeight="1" spans="1:4">
      <c r="A4" s="208" t="s">
        <v>2</v>
      </c>
      <c r="B4" s="209"/>
      <c r="C4" s="208" t="s">
        <v>3</v>
      </c>
      <c r="D4" s="209"/>
    </row>
    <row r="5" ht="18.75" customHeight="1" spans="1:4">
      <c r="A5" s="208" t="s">
        <v>4</v>
      </c>
      <c r="B5" s="208" t="s">
        <v>5</v>
      </c>
      <c r="C5" s="208" t="s">
        <v>6</v>
      </c>
      <c r="D5" s="208" t="s">
        <v>5</v>
      </c>
    </row>
    <row r="6" ht="16.5" customHeight="1" spans="1:4">
      <c r="A6" s="210" t="s">
        <v>144</v>
      </c>
      <c r="B6" s="127">
        <v>61087810.68</v>
      </c>
      <c r="C6" s="210" t="s">
        <v>145</v>
      </c>
      <c r="D6" s="127">
        <v>61087810.68</v>
      </c>
    </row>
    <row r="7" ht="16.5" customHeight="1" spans="1:4">
      <c r="A7" s="210" t="s">
        <v>146</v>
      </c>
      <c r="B7" s="127">
        <v>61087810.68</v>
      </c>
      <c r="C7" s="210" t="s">
        <v>147</v>
      </c>
      <c r="D7" s="127"/>
    </row>
    <row r="8" ht="16.5" customHeight="1" spans="1:4">
      <c r="A8" s="210" t="s">
        <v>148</v>
      </c>
      <c r="B8" s="127"/>
      <c r="C8" s="210" t="s">
        <v>149</v>
      </c>
      <c r="D8" s="127"/>
    </row>
    <row r="9" ht="16.5" customHeight="1" spans="1:4">
      <c r="A9" s="210" t="s">
        <v>150</v>
      </c>
      <c r="B9" s="127"/>
      <c r="C9" s="210" t="s">
        <v>151</v>
      </c>
      <c r="D9" s="127"/>
    </row>
    <row r="10" ht="16.5" customHeight="1" spans="1:4">
      <c r="A10" s="210" t="s">
        <v>152</v>
      </c>
      <c r="B10" s="127"/>
      <c r="C10" s="210" t="s">
        <v>153</v>
      </c>
      <c r="D10" s="127"/>
    </row>
    <row r="11" ht="16.5" customHeight="1" spans="1:4">
      <c r="A11" s="210" t="s">
        <v>146</v>
      </c>
      <c r="B11" s="127"/>
      <c r="C11" s="210" t="s">
        <v>154</v>
      </c>
      <c r="D11" s="127">
        <v>43090966.68</v>
      </c>
    </row>
    <row r="12" ht="16.5" customHeight="1" spans="1:4">
      <c r="A12" s="23" t="s">
        <v>148</v>
      </c>
      <c r="B12" s="127"/>
      <c r="C12" s="117" t="s">
        <v>155</v>
      </c>
      <c r="D12" s="127"/>
    </row>
    <row r="13" ht="16.5" customHeight="1" spans="1:4">
      <c r="A13" s="23" t="s">
        <v>150</v>
      </c>
      <c r="B13" s="127"/>
      <c r="C13" s="117" t="s">
        <v>156</v>
      </c>
      <c r="D13" s="127"/>
    </row>
    <row r="14" ht="16.5" customHeight="1" spans="1:4">
      <c r="A14" s="211"/>
      <c r="B14" s="127"/>
      <c r="C14" s="117" t="s">
        <v>157</v>
      </c>
      <c r="D14" s="127">
        <v>8825314</v>
      </c>
    </row>
    <row r="15" ht="16.5" customHeight="1" spans="1:4">
      <c r="A15" s="211"/>
      <c r="B15" s="127"/>
      <c r="C15" s="117" t="s">
        <v>158</v>
      </c>
      <c r="D15" s="127">
        <v>4839250</v>
      </c>
    </row>
    <row r="16" ht="16.5" customHeight="1" spans="1:4">
      <c r="A16" s="211"/>
      <c r="B16" s="127"/>
      <c r="C16" s="117" t="s">
        <v>159</v>
      </c>
      <c r="D16" s="127"/>
    </row>
    <row r="17" ht="16.5" customHeight="1" spans="1:4">
      <c r="A17" s="211"/>
      <c r="B17" s="127"/>
      <c r="C17" s="117" t="s">
        <v>160</v>
      </c>
      <c r="D17" s="127"/>
    </row>
    <row r="18" ht="16.5" customHeight="1" spans="1:4">
      <c r="A18" s="211"/>
      <c r="B18" s="127"/>
      <c r="C18" s="117" t="s">
        <v>161</v>
      </c>
      <c r="D18" s="127"/>
    </row>
    <row r="19" ht="16.5" customHeight="1" spans="1:4">
      <c r="A19" s="211"/>
      <c r="B19" s="127"/>
      <c r="C19" s="117" t="s">
        <v>162</v>
      </c>
      <c r="D19" s="127"/>
    </row>
    <row r="20" ht="16.5" customHeight="1" spans="1:4">
      <c r="A20" s="211"/>
      <c r="B20" s="127"/>
      <c r="C20" s="117" t="s">
        <v>163</v>
      </c>
      <c r="D20" s="127"/>
    </row>
    <row r="21" ht="16.5" customHeight="1" spans="1:4">
      <c r="A21" s="211"/>
      <c r="B21" s="127"/>
      <c r="C21" s="117" t="s">
        <v>164</v>
      </c>
      <c r="D21" s="127"/>
    </row>
    <row r="22" ht="16.5" customHeight="1" spans="1:4">
      <c r="A22" s="211"/>
      <c r="B22" s="127"/>
      <c r="C22" s="117" t="s">
        <v>165</v>
      </c>
      <c r="D22" s="127"/>
    </row>
    <row r="23" ht="16.5" customHeight="1" spans="1:4">
      <c r="A23" s="211"/>
      <c r="B23" s="127"/>
      <c r="C23" s="117" t="s">
        <v>166</v>
      </c>
      <c r="D23" s="127"/>
    </row>
    <row r="24" ht="16.5" customHeight="1" spans="1:4">
      <c r="A24" s="211"/>
      <c r="B24" s="127"/>
      <c r="C24" s="117" t="s">
        <v>167</v>
      </c>
      <c r="D24" s="127"/>
    </row>
    <row r="25" ht="16.5" customHeight="1" spans="1:4">
      <c r="A25" s="211"/>
      <c r="B25" s="127"/>
      <c r="C25" s="117" t="s">
        <v>168</v>
      </c>
      <c r="D25" s="127">
        <v>4332280</v>
      </c>
    </row>
    <row r="26" ht="16.5" customHeight="1" spans="1:4">
      <c r="A26" s="211"/>
      <c r="B26" s="127"/>
      <c r="C26" s="117" t="s">
        <v>169</v>
      </c>
      <c r="D26" s="127"/>
    </row>
    <row r="27" ht="16.5" customHeight="1" spans="1:4">
      <c r="A27" s="211"/>
      <c r="B27" s="127"/>
      <c r="C27" s="117" t="s">
        <v>170</v>
      </c>
      <c r="D27" s="127"/>
    </row>
    <row r="28" ht="16.5" customHeight="1" spans="1:4">
      <c r="A28" s="211"/>
      <c r="B28" s="127"/>
      <c r="C28" s="117" t="s">
        <v>171</v>
      </c>
      <c r="D28" s="127"/>
    </row>
    <row r="29" ht="16.5" customHeight="1" spans="1:4">
      <c r="A29" s="211"/>
      <c r="B29" s="127"/>
      <c r="C29" s="117" t="s">
        <v>172</v>
      </c>
      <c r="D29" s="127"/>
    </row>
    <row r="30" ht="16.5" customHeight="1" spans="1:4">
      <c r="A30" s="211"/>
      <c r="B30" s="127"/>
      <c r="C30" s="117" t="s">
        <v>173</v>
      </c>
      <c r="D30" s="127"/>
    </row>
    <row r="31" ht="16.5" customHeight="1" spans="1:4">
      <c r="A31" s="211"/>
      <c r="B31" s="127"/>
      <c r="C31" s="23" t="s">
        <v>174</v>
      </c>
      <c r="D31" s="127"/>
    </row>
    <row r="32" ht="16.5" customHeight="1" spans="1:4">
      <c r="A32" s="211"/>
      <c r="B32" s="127"/>
      <c r="C32" s="23" t="s">
        <v>175</v>
      </c>
      <c r="D32" s="127"/>
    </row>
    <row r="33" ht="16.5" customHeight="1" spans="1:4">
      <c r="A33" s="211"/>
      <c r="B33" s="127"/>
      <c r="C33" s="19" t="s">
        <v>176</v>
      </c>
      <c r="D33" s="127"/>
    </row>
    <row r="34" ht="15" customHeight="1" spans="1:4">
      <c r="A34" s="212" t="s">
        <v>50</v>
      </c>
      <c r="B34" s="213">
        <v>61087810.68</v>
      </c>
      <c r="C34" s="212" t="s">
        <v>51</v>
      </c>
      <c r="D34" s="213">
        <v>61087810.68</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30"/>
  <sheetViews>
    <sheetView showZeros="0" workbookViewId="0">
      <selection activeCell="A7" sqref="$A7:$XFD7"/>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82"/>
      <c r="F1" s="119"/>
      <c r="G1" s="187" t="s">
        <v>177</v>
      </c>
    </row>
    <row r="2" ht="41.25" customHeight="1" spans="1:7">
      <c r="A2" s="171" t="str">
        <f>"2026"&amp;"年一般公共预算支出预算表（按功能科目分类）"</f>
        <v>2026年一般公共预算支出预算表（按功能科目分类）</v>
      </c>
      <c r="B2" s="171"/>
      <c r="C2" s="171"/>
      <c r="D2" s="171"/>
      <c r="E2" s="171"/>
      <c r="F2" s="171"/>
      <c r="G2" s="171"/>
    </row>
    <row r="3" ht="18" customHeight="1" spans="1:7">
      <c r="A3" s="66" t="str">
        <f>"单位名称："&amp;"石林彝族自治县鹿阜中学"</f>
        <v>单位名称：石林彝族自治县鹿阜中学</v>
      </c>
      <c r="F3" s="168"/>
      <c r="G3" s="187" t="s">
        <v>1</v>
      </c>
    </row>
    <row r="4" ht="20.25" customHeight="1" spans="1:7">
      <c r="A4" s="202" t="s">
        <v>178</v>
      </c>
      <c r="B4" s="203"/>
      <c r="C4" s="172" t="s">
        <v>55</v>
      </c>
      <c r="D4" s="194" t="s">
        <v>75</v>
      </c>
      <c r="E4" s="14"/>
      <c r="F4" s="50"/>
      <c r="G4" s="184" t="s">
        <v>76</v>
      </c>
    </row>
    <row r="5" ht="20.25" customHeight="1" spans="1:7">
      <c r="A5" s="204" t="s">
        <v>72</v>
      </c>
      <c r="B5" s="204" t="s">
        <v>73</v>
      </c>
      <c r="C5" s="77"/>
      <c r="D5" s="15" t="s">
        <v>57</v>
      </c>
      <c r="E5" s="15" t="s">
        <v>179</v>
      </c>
      <c r="F5" s="15" t="s">
        <v>180</v>
      </c>
      <c r="G5" s="186"/>
    </row>
    <row r="6" ht="15" customHeight="1" spans="1:7">
      <c r="A6" s="108" t="s">
        <v>82</v>
      </c>
      <c r="B6" s="108" t="s">
        <v>83</v>
      </c>
      <c r="C6" s="108" t="s">
        <v>84</v>
      </c>
      <c r="D6" s="108" t="s">
        <v>85</v>
      </c>
      <c r="E6" s="108" t="s">
        <v>86</v>
      </c>
      <c r="F6" s="108" t="s">
        <v>87</v>
      </c>
      <c r="G6" s="108" t="s">
        <v>88</v>
      </c>
    </row>
    <row r="7" ht="18" customHeight="1" spans="1:7">
      <c r="A7" s="19" t="s">
        <v>97</v>
      </c>
      <c r="B7" s="19" t="s">
        <v>98</v>
      </c>
      <c r="C7" s="127">
        <v>43090966.68</v>
      </c>
      <c r="D7" s="127">
        <v>39401337</v>
      </c>
      <c r="E7" s="127">
        <v>38076217</v>
      </c>
      <c r="F7" s="127">
        <v>1325120</v>
      </c>
      <c r="G7" s="127">
        <v>3689629.68</v>
      </c>
    </row>
    <row r="8" ht="18" customHeight="1" spans="1:7">
      <c r="A8" s="181" t="s">
        <v>99</v>
      </c>
      <c r="B8" s="181" t="s">
        <v>100</v>
      </c>
      <c r="C8" s="127">
        <v>41433886.68</v>
      </c>
      <c r="D8" s="127">
        <v>39401337</v>
      </c>
      <c r="E8" s="127">
        <v>38076217</v>
      </c>
      <c r="F8" s="127">
        <v>1325120</v>
      </c>
      <c r="G8" s="127">
        <v>2032549.68</v>
      </c>
    </row>
    <row r="9" ht="18" customHeight="1" spans="1:7">
      <c r="A9" s="205" t="s">
        <v>101</v>
      </c>
      <c r="B9" s="205" t="s">
        <v>102</v>
      </c>
      <c r="C9" s="127">
        <v>13021109.96</v>
      </c>
      <c r="D9" s="127">
        <v>12572473</v>
      </c>
      <c r="E9" s="127">
        <v>12185213</v>
      </c>
      <c r="F9" s="127">
        <v>387260</v>
      </c>
      <c r="G9" s="127">
        <v>448636.96</v>
      </c>
    </row>
    <row r="10" ht="18" customHeight="1" spans="1:7">
      <c r="A10" s="205" t="s">
        <v>103</v>
      </c>
      <c r="B10" s="205" t="s">
        <v>104</v>
      </c>
      <c r="C10" s="127">
        <v>28412776.72</v>
      </c>
      <c r="D10" s="127">
        <v>26828864</v>
      </c>
      <c r="E10" s="127">
        <v>25891004</v>
      </c>
      <c r="F10" s="127">
        <v>937860</v>
      </c>
      <c r="G10" s="127">
        <v>1583912.72</v>
      </c>
    </row>
    <row r="11" ht="18" customHeight="1" spans="1:7">
      <c r="A11" s="181" t="s">
        <v>105</v>
      </c>
      <c r="B11" s="181" t="s">
        <v>106</v>
      </c>
      <c r="C11" s="127">
        <v>8064</v>
      </c>
      <c r="D11" s="127"/>
      <c r="E11" s="127"/>
      <c r="F11" s="127"/>
      <c r="G11" s="127">
        <v>8064</v>
      </c>
    </row>
    <row r="12" ht="18" customHeight="1" spans="1:7">
      <c r="A12" s="205" t="s">
        <v>107</v>
      </c>
      <c r="B12" s="205" t="s">
        <v>108</v>
      </c>
      <c r="C12" s="127">
        <v>8064</v>
      </c>
      <c r="D12" s="127"/>
      <c r="E12" s="127"/>
      <c r="F12" s="127"/>
      <c r="G12" s="127">
        <v>8064</v>
      </c>
    </row>
    <row r="13" ht="18" customHeight="1" spans="1:7">
      <c r="A13" s="181" t="s">
        <v>109</v>
      </c>
      <c r="B13" s="181" t="s">
        <v>110</v>
      </c>
      <c r="C13" s="127">
        <v>1649016</v>
      </c>
      <c r="D13" s="127"/>
      <c r="E13" s="127"/>
      <c r="F13" s="127"/>
      <c r="G13" s="127">
        <v>1649016</v>
      </c>
    </row>
    <row r="14" ht="18" customHeight="1" spans="1:7">
      <c r="A14" s="205" t="s">
        <v>111</v>
      </c>
      <c r="B14" s="205" t="s">
        <v>112</v>
      </c>
      <c r="C14" s="127">
        <v>1649016</v>
      </c>
      <c r="D14" s="127"/>
      <c r="E14" s="127"/>
      <c r="F14" s="127"/>
      <c r="G14" s="127">
        <v>1649016</v>
      </c>
    </row>
    <row r="15" ht="18" customHeight="1" spans="1:7">
      <c r="A15" s="19" t="s">
        <v>113</v>
      </c>
      <c r="B15" s="19" t="s">
        <v>114</v>
      </c>
      <c r="C15" s="127">
        <v>8825314</v>
      </c>
      <c r="D15" s="127">
        <v>8799982</v>
      </c>
      <c r="E15" s="127">
        <v>8799982</v>
      </c>
      <c r="F15" s="127"/>
      <c r="G15" s="127">
        <v>25332</v>
      </c>
    </row>
    <row r="16" ht="18" customHeight="1" spans="1:7">
      <c r="A16" s="181" t="s">
        <v>115</v>
      </c>
      <c r="B16" s="181" t="s">
        <v>116</v>
      </c>
      <c r="C16" s="127">
        <v>8799982</v>
      </c>
      <c r="D16" s="127">
        <v>8799982</v>
      </c>
      <c r="E16" s="127">
        <v>8799982</v>
      </c>
      <c r="F16" s="127"/>
      <c r="G16" s="127"/>
    </row>
    <row r="17" ht="18" customHeight="1" spans="1:7">
      <c r="A17" s="205" t="s">
        <v>117</v>
      </c>
      <c r="B17" s="205" t="s">
        <v>118</v>
      </c>
      <c r="C17" s="127">
        <v>1407600</v>
      </c>
      <c r="D17" s="127">
        <v>1407600</v>
      </c>
      <c r="E17" s="127">
        <v>1407600</v>
      </c>
      <c r="F17" s="127"/>
      <c r="G17" s="127"/>
    </row>
    <row r="18" ht="18" customHeight="1" spans="1:7">
      <c r="A18" s="205" t="s">
        <v>119</v>
      </c>
      <c r="B18" s="205" t="s">
        <v>120</v>
      </c>
      <c r="C18" s="127">
        <v>5616452</v>
      </c>
      <c r="D18" s="127">
        <v>5616452</v>
      </c>
      <c r="E18" s="127">
        <v>5616452</v>
      </c>
      <c r="F18" s="127"/>
      <c r="G18" s="127"/>
    </row>
    <row r="19" ht="18" customHeight="1" spans="1:7">
      <c r="A19" s="205" t="s">
        <v>121</v>
      </c>
      <c r="B19" s="205" t="s">
        <v>122</v>
      </c>
      <c r="C19" s="127">
        <v>1775930</v>
      </c>
      <c r="D19" s="127">
        <v>1775930</v>
      </c>
      <c r="E19" s="127">
        <v>1775930</v>
      </c>
      <c r="F19" s="127"/>
      <c r="G19" s="127"/>
    </row>
    <row r="20" ht="18" customHeight="1" spans="1:7">
      <c r="A20" s="181" t="s">
        <v>123</v>
      </c>
      <c r="B20" s="181" t="s">
        <v>124</v>
      </c>
      <c r="C20" s="127">
        <v>25332</v>
      </c>
      <c r="D20" s="127"/>
      <c r="E20" s="127"/>
      <c r="F20" s="127"/>
      <c r="G20" s="127">
        <v>25332</v>
      </c>
    </row>
    <row r="21" ht="18" customHeight="1" spans="1:7">
      <c r="A21" s="205" t="s">
        <v>125</v>
      </c>
      <c r="B21" s="205" t="s">
        <v>126</v>
      </c>
      <c r="C21" s="127">
        <v>25332</v>
      </c>
      <c r="D21" s="127"/>
      <c r="E21" s="127"/>
      <c r="F21" s="127"/>
      <c r="G21" s="127">
        <v>25332</v>
      </c>
    </row>
    <row r="22" ht="18" customHeight="1" spans="1:7">
      <c r="A22" s="19" t="s">
        <v>127</v>
      </c>
      <c r="B22" s="19" t="s">
        <v>128</v>
      </c>
      <c r="C22" s="127">
        <v>4839250</v>
      </c>
      <c r="D22" s="127">
        <v>4839250</v>
      </c>
      <c r="E22" s="127">
        <v>4839250</v>
      </c>
      <c r="F22" s="127"/>
      <c r="G22" s="127"/>
    </row>
    <row r="23" ht="18" customHeight="1" spans="1:7">
      <c r="A23" s="181" t="s">
        <v>129</v>
      </c>
      <c r="B23" s="181" t="s">
        <v>130</v>
      </c>
      <c r="C23" s="127">
        <v>4839250</v>
      </c>
      <c r="D23" s="127">
        <v>4839250</v>
      </c>
      <c r="E23" s="127">
        <v>4839250</v>
      </c>
      <c r="F23" s="127"/>
      <c r="G23" s="127"/>
    </row>
    <row r="24" ht="18" customHeight="1" spans="1:7">
      <c r="A24" s="205" t="s">
        <v>131</v>
      </c>
      <c r="B24" s="205" t="s">
        <v>132</v>
      </c>
      <c r="C24" s="127">
        <v>2506573</v>
      </c>
      <c r="D24" s="127">
        <v>2506573</v>
      </c>
      <c r="E24" s="127">
        <v>2506573</v>
      </c>
      <c r="F24" s="127"/>
      <c r="G24" s="127"/>
    </row>
    <row r="25" ht="18" customHeight="1" spans="1:7">
      <c r="A25" s="205" t="s">
        <v>133</v>
      </c>
      <c r="B25" s="205" t="s">
        <v>134</v>
      </c>
      <c r="C25" s="127">
        <v>1999914</v>
      </c>
      <c r="D25" s="127">
        <v>1999914</v>
      </c>
      <c r="E25" s="127">
        <v>1999914</v>
      </c>
      <c r="F25" s="127"/>
      <c r="G25" s="127"/>
    </row>
    <row r="26" ht="18" customHeight="1" spans="1:7">
      <c r="A26" s="205" t="s">
        <v>135</v>
      </c>
      <c r="B26" s="205" t="s">
        <v>136</v>
      </c>
      <c r="C26" s="127">
        <v>332763</v>
      </c>
      <c r="D26" s="127">
        <v>332763</v>
      </c>
      <c r="E26" s="127">
        <v>332763</v>
      </c>
      <c r="F26" s="127"/>
      <c r="G26" s="127"/>
    </row>
    <row r="27" ht="18" customHeight="1" spans="1:7">
      <c r="A27" s="19" t="s">
        <v>137</v>
      </c>
      <c r="B27" s="19" t="s">
        <v>138</v>
      </c>
      <c r="C27" s="127">
        <v>4332280</v>
      </c>
      <c r="D27" s="127">
        <v>4332280</v>
      </c>
      <c r="E27" s="127">
        <v>4332280</v>
      </c>
      <c r="F27" s="127"/>
      <c r="G27" s="127"/>
    </row>
    <row r="28" ht="18" customHeight="1" spans="1:7">
      <c r="A28" s="181" t="s">
        <v>139</v>
      </c>
      <c r="B28" s="181" t="s">
        <v>140</v>
      </c>
      <c r="C28" s="127">
        <v>4332280</v>
      </c>
      <c r="D28" s="127">
        <v>4332280</v>
      </c>
      <c r="E28" s="127">
        <v>4332280</v>
      </c>
      <c r="F28" s="127"/>
      <c r="G28" s="127"/>
    </row>
    <row r="29" ht="18" customHeight="1" spans="1:7">
      <c r="A29" s="205" t="s">
        <v>141</v>
      </c>
      <c r="B29" s="205" t="s">
        <v>142</v>
      </c>
      <c r="C29" s="127">
        <v>4332280</v>
      </c>
      <c r="D29" s="127">
        <v>4332280</v>
      </c>
      <c r="E29" s="127">
        <v>4332280</v>
      </c>
      <c r="F29" s="127"/>
      <c r="G29" s="127"/>
    </row>
    <row r="30" ht="18" customHeight="1" spans="1:7">
      <c r="A30" s="126" t="s">
        <v>181</v>
      </c>
      <c r="B30" s="206" t="s">
        <v>181</v>
      </c>
      <c r="C30" s="127">
        <v>61087810.68</v>
      </c>
      <c r="D30" s="127">
        <v>57372849</v>
      </c>
      <c r="E30" s="127">
        <v>56047729</v>
      </c>
      <c r="F30" s="127">
        <v>1325120</v>
      </c>
      <c r="G30" s="127">
        <v>3714961.68</v>
      </c>
    </row>
  </sheetData>
  <mergeCells count="6">
    <mergeCell ref="A2:G2"/>
    <mergeCell ref="A4:B4"/>
    <mergeCell ref="D4:F4"/>
    <mergeCell ref="A30:B30"/>
    <mergeCell ref="C4:C5"/>
    <mergeCell ref="G4:G5"/>
  </mergeCells>
  <printOptions horizontalCentered="1"/>
  <pageMargins left="0.36875" right="0.36875" top="0.559027777777778" bottom="0.559027777777778" header="0.479166666666667" footer="0.479166666666667"/>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7"/>
  <sheetViews>
    <sheetView showZeros="0" topLeftCell="B1" workbookViewId="0">
      <selection activeCell="J21" sqref="J21"/>
    </sheetView>
  </sheetViews>
  <sheetFormatPr defaultColWidth="10.425" defaultRowHeight="14.25" customHeight="1" outlineLevelRow="6" outlineLevelCol="5"/>
  <cols>
    <col min="1" max="6" width="28.1416666666667" customWidth="1"/>
  </cols>
  <sheetData>
    <row r="1" customHeight="1" spans="1:6">
      <c r="A1" s="94"/>
      <c r="B1" s="94"/>
      <c r="C1" s="94"/>
      <c r="D1" s="94"/>
      <c r="E1" s="93"/>
      <c r="F1" s="198" t="s">
        <v>182</v>
      </c>
    </row>
    <row r="2" ht="41.25" customHeight="1" spans="1:6">
      <c r="A2" s="199" t="str">
        <f>"2026"&amp;"年一般公共预算“三公”经费支出预算表"</f>
        <v>2026年一般公共预算“三公”经费支出预算表</v>
      </c>
      <c r="B2" s="94"/>
      <c r="C2" s="94"/>
      <c r="D2" s="94"/>
      <c r="E2" s="93"/>
      <c r="F2" s="94"/>
    </row>
    <row r="3" customHeight="1" spans="1:6">
      <c r="A3" s="158" t="str">
        <f>"单位名称："&amp;"石林彝族自治县鹿阜中学"</f>
        <v>单位名称：石林彝族自治县鹿阜中学</v>
      </c>
      <c r="B3" s="200"/>
      <c r="D3" s="94"/>
      <c r="E3" s="93"/>
      <c r="F3" s="113" t="s">
        <v>1</v>
      </c>
    </row>
    <row r="4" ht="27" customHeight="1" spans="1:6">
      <c r="A4" s="98" t="s">
        <v>183</v>
      </c>
      <c r="B4" s="98" t="s">
        <v>184</v>
      </c>
      <c r="C4" s="100" t="s">
        <v>185</v>
      </c>
      <c r="D4" s="98"/>
      <c r="E4" s="99"/>
      <c r="F4" s="98" t="s">
        <v>186</v>
      </c>
    </row>
    <row r="5" ht="28.5" customHeight="1" spans="1:6">
      <c r="A5" s="201"/>
      <c r="B5" s="102"/>
      <c r="C5" s="99" t="s">
        <v>57</v>
      </c>
      <c r="D5" s="99" t="s">
        <v>187</v>
      </c>
      <c r="E5" s="99" t="s">
        <v>188</v>
      </c>
      <c r="F5" s="101"/>
    </row>
    <row r="6" ht="17.25" customHeight="1" spans="1:6">
      <c r="A6" s="104" t="s">
        <v>82</v>
      </c>
      <c r="B6" s="104" t="s">
        <v>83</v>
      </c>
      <c r="C6" s="104" t="s">
        <v>84</v>
      </c>
      <c r="D6" s="104" t="s">
        <v>85</v>
      </c>
      <c r="E6" s="104" t="s">
        <v>86</v>
      </c>
      <c r="F6" s="104" t="s">
        <v>87</v>
      </c>
    </row>
    <row r="7" ht="17.25" customHeight="1" spans="1:6">
      <c r="A7" s="127"/>
      <c r="B7" s="127"/>
      <c r="C7" s="127"/>
      <c r="D7" s="127"/>
      <c r="E7" s="127"/>
      <c r="F7" s="127">
        <v>35000</v>
      </c>
    </row>
  </sheetData>
  <mergeCells count="6">
    <mergeCell ref="A2:F2"/>
    <mergeCell ref="A3:B3"/>
    <mergeCell ref="C4:E4"/>
    <mergeCell ref="A4:A5"/>
    <mergeCell ref="B4:B5"/>
    <mergeCell ref="F4:F5"/>
  </mergeCells>
  <pageMargins left="0.669444444444445" right="0.669444444444445" top="0.71875" bottom="0.71875" header="0.279166666666667" footer="0.279166666666667"/>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X45"/>
  <sheetViews>
    <sheetView showZeros="0" topLeftCell="G21" workbookViewId="0">
      <selection activeCell="I45" sqref="I45"/>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82"/>
      <c r="C1" s="188"/>
      <c r="E1" s="189"/>
      <c r="F1" s="189"/>
      <c r="G1" s="189"/>
      <c r="H1" s="189"/>
      <c r="I1" s="131"/>
      <c r="J1" s="131"/>
      <c r="K1" s="131"/>
      <c r="L1" s="131"/>
      <c r="M1" s="131"/>
      <c r="N1" s="131"/>
      <c r="R1" s="131"/>
      <c r="V1" s="188"/>
      <c r="X1" s="85" t="s">
        <v>189</v>
      </c>
    </row>
    <row r="2" ht="45.75" customHeight="1" spans="1:24">
      <c r="A2" s="115" t="str">
        <f>"2026"&amp;"年部门基本支出预算表"</f>
        <v>2026年部门基本支出预算表</v>
      </c>
      <c r="B2" s="65"/>
      <c r="C2" s="115"/>
      <c r="D2" s="115"/>
      <c r="E2" s="115"/>
      <c r="F2" s="115"/>
      <c r="G2" s="115"/>
      <c r="H2" s="115"/>
      <c r="I2" s="115"/>
      <c r="J2" s="115"/>
      <c r="K2" s="115"/>
      <c r="L2" s="115"/>
      <c r="M2" s="115"/>
      <c r="N2" s="115"/>
      <c r="O2" s="65"/>
      <c r="P2" s="65"/>
      <c r="Q2" s="65"/>
      <c r="R2" s="115"/>
      <c r="S2" s="115"/>
      <c r="T2" s="115"/>
      <c r="U2" s="115"/>
      <c r="V2" s="115"/>
      <c r="W2" s="115"/>
      <c r="X2" s="115"/>
    </row>
    <row r="3" ht="18.75" customHeight="1" spans="1:24">
      <c r="A3" s="66" t="str">
        <f>"单位名称："&amp;"石林彝族自治县鹿阜中学"</f>
        <v>单位名称：石林彝族自治县鹿阜中学</v>
      </c>
      <c r="B3" s="67"/>
      <c r="C3" s="190"/>
      <c r="D3" s="190"/>
      <c r="E3" s="190"/>
      <c r="F3" s="190"/>
      <c r="G3" s="190"/>
      <c r="H3" s="190"/>
      <c r="I3" s="133"/>
      <c r="J3" s="133"/>
      <c r="K3" s="133"/>
      <c r="L3" s="133"/>
      <c r="M3" s="133"/>
      <c r="N3" s="133"/>
      <c r="O3" s="68"/>
      <c r="P3" s="68"/>
      <c r="Q3" s="68"/>
      <c r="R3" s="133"/>
      <c r="V3" s="188"/>
      <c r="X3" s="85" t="s">
        <v>1</v>
      </c>
    </row>
    <row r="4" ht="18" customHeight="1" spans="1:24">
      <c r="A4" s="69" t="s">
        <v>190</v>
      </c>
      <c r="B4" s="69" t="s">
        <v>191</v>
      </c>
      <c r="C4" s="69" t="s">
        <v>192</v>
      </c>
      <c r="D4" s="69" t="s">
        <v>193</v>
      </c>
      <c r="E4" s="69" t="s">
        <v>194</v>
      </c>
      <c r="F4" s="69" t="s">
        <v>195</v>
      </c>
      <c r="G4" s="69" t="s">
        <v>196</v>
      </c>
      <c r="H4" s="69" t="s">
        <v>197</v>
      </c>
      <c r="I4" s="194" t="s">
        <v>198</v>
      </c>
      <c r="J4" s="128" t="s">
        <v>198</v>
      </c>
      <c r="K4" s="128"/>
      <c r="L4" s="128"/>
      <c r="M4" s="128"/>
      <c r="N4" s="128"/>
      <c r="O4" s="14"/>
      <c r="P4" s="14"/>
      <c r="Q4" s="14"/>
      <c r="R4" s="149" t="s">
        <v>61</v>
      </c>
      <c r="S4" s="128" t="s">
        <v>62</v>
      </c>
      <c r="T4" s="128"/>
      <c r="U4" s="128"/>
      <c r="V4" s="128"/>
      <c r="W4" s="128"/>
      <c r="X4" s="129"/>
    </row>
    <row r="5" ht="18" customHeight="1" spans="1:24">
      <c r="A5" s="72"/>
      <c r="B5" s="74"/>
      <c r="C5" s="174"/>
      <c r="D5" s="72"/>
      <c r="E5" s="72"/>
      <c r="F5" s="72"/>
      <c r="G5" s="72"/>
      <c r="H5" s="72"/>
      <c r="I5" s="172" t="s">
        <v>199</v>
      </c>
      <c r="J5" s="194" t="s">
        <v>58</v>
      </c>
      <c r="K5" s="128"/>
      <c r="L5" s="128"/>
      <c r="M5" s="128"/>
      <c r="N5" s="129"/>
      <c r="O5" s="13" t="s">
        <v>200</v>
      </c>
      <c r="P5" s="14"/>
      <c r="Q5" s="50"/>
      <c r="R5" s="69" t="s">
        <v>61</v>
      </c>
      <c r="S5" s="194" t="s">
        <v>62</v>
      </c>
      <c r="T5" s="149" t="s">
        <v>64</v>
      </c>
      <c r="U5" s="128" t="s">
        <v>62</v>
      </c>
      <c r="V5" s="149" t="s">
        <v>66</v>
      </c>
      <c r="W5" s="149" t="s">
        <v>67</v>
      </c>
      <c r="X5" s="197" t="s">
        <v>68</v>
      </c>
    </row>
    <row r="6" ht="19.5" customHeight="1" spans="1:24">
      <c r="A6" s="74"/>
      <c r="B6" s="74"/>
      <c r="C6" s="74"/>
      <c r="D6" s="74"/>
      <c r="E6" s="74"/>
      <c r="F6" s="74"/>
      <c r="G6" s="74"/>
      <c r="H6" s="74"/>
      <c r="I6" s="74"/>
      <c r="J6" s="195" t="s">
        <v>201</v>
      </c>
      <c r="K6" s="69" t="s">
        <v>202</v>
      </c>
      <c r="L6" s="69" t="s">
        <v>203</v>
      </c>
      <c r="M6" s="69" t="s">
        <v>204</v>
      </c>
      <c r="N6" s="69" t="s">
        <v>205</v>
      </c>
      <c r="O6" s="69" t="s">
        <v>58</v>
      </c>
      <c r="P6" s="69" t="s">
        <v>59</v>
      </c>
      <c r="Q6" s="69" t="s">
        <v>60</v>
      </c>
      <c r="R6" s="74"/>
      <c r="S6" s="69" t="s">
        <v>57</v>
      </c>
      <c r="T6" s="69" t="s">
        <v>64</v>
      </c>
      <c r="U6" s="69" t="s">
        <v>206</v>
      </c>
      <c r="V6" s="69" t="s">
        <v>66</v>
      </c>
      <c r="W6" s="69" t="s">
        <v>67</v>
      </c>
      <c r="X6" s="69" t="s">
        <v>68</v>
      </c>
    </row>
    <row r="7" ht="37.5" customHeight="1" spans="1:24">
      <c r="A7" s="191"/>
      <c r="B7" s="77"/>
      <c r="C7" s="191"/>
      <c r="D7" s="191"/>
      <c r="E7" s="191"/>
      <c r="F7" s="191"/>
      <c r="G7" s="191"/>
      <c r="H7" s="191"/>
      <c r="I7" s="191"/>
      <c r="J7" s="196" t="s">
        <v>57</v>
      </c>
      <c r="K7" s="75" t="s">
        <v>207</v>
      </c>
      <c r="L7" s="75" t="s">
        <v>203</v>
      </c>
      <c r="M7" s="75" t="s">
        <v>204</v>
      </c>
      <c r="N7" s="75" t="s">
        <v>205</v>
      </c>
      <c r="O7" s="75" t="s">
        <v>203</v>
      </c>
      <c r="P7" s="75" t="s">
        <v>204</v>
      </c>
      <c r="Q7" s="75" t="s">
        <v>205</v>
      </c>
      <c r="R7" s="75" t="s">
        <v>61</v>
      </c>
      <c r="S7" s="75" t="s">
        <v>57</v>
      </c>
      <c r="T7" s="75" t="s">
        <v>64</v>
      </c>
      <c r="U7" s="75" t="s">
        <v>206</v>
      </c>
      <c r="V7" s="75" t="s">
        <v>66</v>
      </c>
      <c r="W7" s="75" t="s">
        <v>67</v>
      </c>
      <c r="X7" s="75" t="s">
        <v>68</v>
      </c>
    </row>
    <row r="8" customHeight="1" spans="1:24">
      <c r="A8" s="87">
        <v>1</v>
      </c>
      <c r="B8" s="87">
        <v>2</v>
      </c>
      <c r="C8" s="87">
        <v>3</v>
      </c>
      <c r="D8" s="87">
        <v>4</v>
      </c>
      <c r="E8" s="87">
        <v>5</v>
      </c>
      <c r="F8" s="87">
        <v>6</v>
      </c>
      <c r="G8" s="87">
        <v>7</v>
      </c>
      <c r="H8" s="87">
        <v>8</v>
      </c>
      <c r="I8" s="87">
        <v>9</v>
      </c>
      <c r="J8" s="87">
        <v>10</v>
      </c>
      <c r="K8" s="87">
        <v>11</v>
      </c>
      <c r="L8" s="87">
        <v>12</v>
      </c>
      <c r="M8" s="87">
        <v>13</v>
      </c>
      <c r="N8" s="87">
        <v>14</v>
      </c>
      <c r="O8" s="87">
        <v>15</v>
      </c>
      <c r="P8" s="87">
        <v>16</v>
      </c>
      <c r="Q8" s="87">
        <v>17</v>
      </c>
      <c r="R8" s="87">
        <v>18</v>
      </c>
      <c r="S8" s="87">
        <v>19</v>
      </c>
      <c r="T8" s="87">
        <v>20</v>
      </c>
      <c r="U8" s="87">
        <v>21</v>
      </c>
      <c r="V8" s="87">
        <v>22</v>
      </c>
      <c r="W8" s="87">
        <v>23</v>
      </c>
      <c r="X8" s="87">
        <v>24</v>
      </c>
    </row>
    <row r="9" ht="20.25" customHeight="1" spans="1:24">
      <c r="A9" s="23" t="s">
        <v>208</v>
      </c>
      <c r="B9" s="23" t="s">
        <v>70</v>
      </c>
      <c r="C9" s="23" t="s">
        <v>209</v>
      </c>
      <c r="D9" s="23" t="s">
        <v>210</v>
      </c>
      <c r="E9" s="23" t="s">
        <v>101</v>
      </c>
      <c r="F9" s="23" t="s">
        <v>102</v>
      </c>
      <c r="G9" s="23" t="s">
        <v>211</v>
      </c>
      <c r="H9" s="23" t="s">
        <v>212</v>
      </c>
      <c r="I9" s="127">
        <v>5797056</v>
      </c>
      <c r="J9" s="127">
        <v>5797056</v>
      </c>
      <c r="K9" s="127"/>
      <c r="L9" s="127"/>
      <c r="M9" s="127">
        <v>5797056</v>
      </c>
      <c r="N9" s="127"/>
      <c r="O9" s="127"/>
      <c r="P9" s="127"/>
      <c r="Q9" s="127"/>
      <c r="R9" s="127"/>
      <c r="S9" s="127"/>
      <c r="T9" s="127"/>
      <c r="U9" s="127"/>
      <c r="V9" s="127"/>
      <c r="W9" s="127"/>
      <c r="X9" s="127"/>
    </row>
    <row r="10" ht="20.25" customHeight="1" spans="1:24">
      <c r="A10" s="23" t="s">
        <v>208</v>
      </c>
      <c r="B10" s="23" t="s">
        <v>70</v>
      </c>
      <c r="C10" s="23" t="s">
        <v>209</v>
      </c>
      <c r="D10" s="23" t="s">
        <v>210</v>
      </c>
      <c r="E10" s="23" t="s">
        <v>103</v>
      </c>
      <c r="F10" s="23" t="s">
        <v>104</v>
      </c>
      <c r="G10" s="23" t="s">
        <v>211</v>
      </c>
      <c r="H10" s="23" t="s">
        <v>212</v>
      </c>
      <c r="I10" s="127">
        <v>12245784</v>
      </c>
      <c r="J10" s="127">
        <v>12245784</v>
      </c>
      <c r="K10" s="61"/>
      <c r="L10" s="61"/>
      <c r="M10" s="127">
        <v>12245784</v>
      </c>
      <c r="N10" s="61"/>
      <c r="O10" s="127"/>
      <c r="P10" s="127"/>
      <c r="Q10" s="127"/>
      <c r="R10" s="127"/>
      <c r="S10" s="127"/>
      <c r="T10" s="127"/>
      <c r="U10" s="127"/>
      <c r="V10" s="127"/>
      <c r="W10" s="127"/>
      <c r="X10" s="127"/>
    </row>
    <row r="11" ht="20.25" customHeight="1" spans="1:24">
      <c r="A11" s="23" t="s">
        <v>208</v>
      </c>
      <c r="B11" s="23" t="s">
        <v>70</v>
      </c>
      <c r="C11" s="23" t="s">
        <v>209</v>
      </c>
      <c r="D11" s="23" t="s">
        <v>210</v>
      </c>
      <c r="E11" s="23" t="s">
        <v>101</v>
      </c>
      <c r="F11" s="23" t="s">
        <v>102</v>
      </c>
      <c r="G11" s="23" t="s">
        <v>213</v>
      </c>
      <c r="H11" s="23" t="s">
        <v>214</v>
      </c>
      <c r="I11" s="127">
        <v>2293740</v>
      </c>
      <c r="J11" s="127">
        <v>2293740</v>
      </c>
      <c r="K11" s="61"/>
      <c r="L11" s="61"/>
      <c r="M11" s="127">
        <v>2293740</v>
      </c>
      <c r="N11" s="61"/>
      <c r="O11" s="127"/>
      <c r="P11" s="127"/>
      <c r="Q11" s="127"/>
      <c r="R11" s="127"/>
      <c r="S11" s="127"/>
      <c r="T11" s="127"/>
      <c r="U11" s="127"/>
      <c r="V11" s="127"/>
      <c r="W11" s="127"/>
      <c r="X11" s="127"/>
    </row>
    <row r="12" ht="20.25" customHeight="1" spans="1:24">
      <c r="A12" s="23" t="s">
        <v>208</v>
      </c>
      <c r="B12" s="23" t="s">
        <v>70</v>
      </c>
      <c r="C12" s="23" t="s">
        <v>209</v>
      </c>
      <c r="D12" s="23" t="s">
        <v>210</v>
      </c>
      <c r="E12" s="23" t="s">
        <v>103</v>
      </c>
      <c r="F12" s="23" t="s">
        <v>104</v>
      </c>
      <c r="G12" s="23" t="s">
        <v>213</v>
      </c>
      <c r="H12" s="23" t="s">
        <v>214</v>
      </c>
      <c r="I12" s="127">
        <v>4755528</v>
      </c>
      <c r="J12" s="127">
        <v>4755528</v>
      </c>
      <c r="K12" s="61"/>
      <c r="L12" s="61"/>
      <c r="M12" s="127">
        <v>4755528</v>
      </c>
      <c r="N12" s="61"/>
      <c r="O12" s="127"/>
      <c r="P12" s="127"/>
      <c r="Q12" s="127"/>
      <c r="R12" s="127"/>
      <c r="S12" s="127"/>
      <c r="T12" s="127"/>
      <c r="U12" s="127"/>
      <c r="V12" s="127"/>
      <c r="W12" s="127"/>
      <c r="X12" s="127"/>
    </row>
    <row r="13" ht="20.25" customHeight="1" spans="1:24">
      <c r="A13" s="23" t="s">
        <v>208</v>
      </c>
      <c r="B13" s="23" t="s">
        <v>70</v>
      </c>
      <c r="C13" s="23" t="s">
        <v>209</v>
      </c>
      <c r="D13" s="23" t="s">
        <v>210</v>
      </c>
      <c r="E13" s="23" t="s">
        <v>101</v>
      </c>
      <c r="F13" s="23" t="s">
        <v>102</v>
      </c>
      <c r="G13" s="23" t="s">
        <v>215</v>
      </c>
      <c r="H13" s="23" t="s">
        <v>216</v>
      </c>
      <c r="I13" s="127">
        <v>27000</v>
      </c>
      <c r="J13" s="127">
        <v>27000</v>
      </c>
      <c r="K13" s="61"/>
      <c r="L13" s="61"/>
      <c r="M13" s="127">
        <v>27000</v>
      </c>
      <c r="N13" s="61"/>
      <c r="O13" s="127"/>
      <c r="P13" s="127"/>
      <c r="Q13" s="127"/>
      <c r="R13" s="127"/>
      <c r="S13" s="127"/>
      <c r="T13" s="127"/>
      <c r="U13" s="127"/>
      <c r="V13" s="127"/>
      <c r="W13" s="127"/>
      <c r="X13" s="127"/>
    </row>
    <row r="14" ht="20.25" customHeight="1" spans="1:24">
      <c r="A14" s="23" t="s">
        <v>208</v>
      </c>
      <c r="B14" s="23" t="s">
        <v>70</v>
      </c>
      <c r="C14" s="23" t="s">
        <v>209</v>
      </c>
      <c r="D14" s="23" t="s">
        <v>210</v>
      </c>
      <c r="E14" s="23" t="s">
        <v>101</v>
      </c>
      <c r="F14" s="23" t="s">
        <v>102</v>
      </c>
      <c r="G14" s="23" t="s">
        <v>215</v>
      </c>
      <c r="H14" s="23" t="s">
        <v>216</v>
      </c>
      <c r="I14" s="127">
        <v>483088</v>
      </c>
      <c r="J14" s="127">
        <v>483088</v>
      </c>
      <c r="K14" s="61"/>
      <c r="L14" s="61"/>
      <c r="M14" s="127">
        <v>483088</v>
      </c>
      <c r="N14" s="61"/>
      <c r="O14" s="127"/>
      <c r="P14" s="127"/>
      <c r="Q14" s="127"/>
      <c r="R14" s="127"/>
      <c r="S14" s="127"/>
      <c r="T14" s="127"/>
      <c r="U14" s="127"/>
      <c r="V14" s="127"/>
      <c r="W14" s="127"/>
      <c r="X14" s="127"/>
    </row>
    <row r="15" ht="20.25" customHeight="1" spans="1:24">
      <c r="A15" s="23" t="s">
        <v>208</v>
      </c>
      <c r="B15" s="23" t="s">
        <v>70</v>
      </c>
      <c r="C15" s="23" t="s">
        <v>209</v>
      </c>
      <c r="D15" s="23" t="s">
        <v>210</v>
      </c>
      <c r="E15" s="23" t="s">
        <v>103</v>
      </c>
      <c r="F15" s="23" t="s">
        <v>104</v>
      </c>
      <c r="G15" s="23" t="s">
        <v>215</v>
      </c>
      <c r="H15" s="23" t="s">
        <v>216</v>
      </c>
      <c r="I15" s="127">
        <v>55500</v>
      </c>
      <c r="J15" s="127">
        <v>55500</v>
      </c>
      <c r="K15" s="61"/>
      <c r="L15" s="61"/>
      <c r="M15" s="127">
        <v>55500</v>
      </c>
      <c r="N15" s="61"/>
      <c r="O15" s="127"/>
      <c r="P15" s="127"/>
      <c r="Q15" s="127"/>
      <c r="R15" s="127"/>
      <c r="S15" s="127"/>
      <c r="T15" s="127"/>
      <c r="U15" s="127"/>
      <c r="V15" s="127"/>
      <c r="W15" s="127"/>
      <c r="X15" s="127"/>
    </row>
    <row r="16" ht="20.25" customHeight="1" spans="1:24">
      <c r="A16" s="23" t="s">
        <v>208</v>
      </c>
      <c r="B16" s="23" t="s">
        <v>70</v>
      </c>
      <c r="C16" s="23" t="s">
        <v>209</v>
      </c>
      <c r="D16" s="23" t="s">
        <v>210</v>
      </c>
      <c r="E16" s="23" t="s">
        <v>103</v>
      </c>
      <c r="F16" s="23" t="s">
        <v>104</v>
      </c>
      <c r="G16" s="23" t="s">
        <v>215</v>
      </c>
      <c r="H16" s="23" t="s">
        <v>216</v>
      </c>
      <c r="I16" s="127">
        <v>1020482</v>
      </c>
      <c r="J16" s="127">
        <v>1020482</v>
      </c>
      <c r="K16" s="61"/>
      <c r="L16" s="61"/>
      <c r="M16" s="127">
        <v>1020482</v>
      </c>
      <c r="N16" s="61"/>
      <c r="O16" s="127"/>
      <c r="P16" s="127"/>
      <c r="Q16" s="127"/>
      <c r="R16" s="127"/>
      <c r="S16" s="127"/>
      <c r="T16" s="127"/>
      <c r="U16" s="127"/>
      <c r="V16" s="127"/>
      <c r="W16" s="127"/>
      <c r="X16" s="127"/>
    </row>
    <row r="17" ht="20.25" customHeight="1" spans="1:24">
      <c r="A17" s="23" t="s">
        <v>208</v>
      </c>
      <c r="B17" s="23" t="s">
        <v>70</v>
      </c>
      <c r="C17" s="23" t="s">
        <v>209</v>
      </c>
      <c r="D17" s="23" t="s">
        <v>210</v>
      </c>
      <c r="E17" s="23" t="s">
        <v>101</v>
      </c>
      <c r="F17" s="23" t="s">
        <v>102</v>
      </c>
      <c r="G17" s="23" t="s">
        <v>217</v>
      </c>
      <c r="H17" s="23" t="s">
        <v>218</v>
      </c>
      <c r="I17" s="127">
        <v>764400</v>
      </c>
      <c r="J17" s="127">
        <v>764400</v>
      </c>
      <c r="K17" s="61"/>
      <c r="L17" s="61"/>
      <c r="M17" s="127">
        <v>764400</v>
      </c>
      <c r="N17" s="61"/>
      <c r="O17" s="127"/>
      <c r="P17" s="127"/>
      <c r="Q17" s="127"/>
      <c r="R17" s="127"/>
      <c r="S17" s="127"/>
      <c r="T17" s="127"/>
      <c r="U17" s="127"/>
      <c r="V17" s="127"/>
      <c r="W17" s="127"/>
      <c r="X17" s="127"/>
    </row>
    <row r="18" ht="20.25" customHeight="1" spans="1:24">
      <c r="A18" s="23" t="s">
        <v>208</v>
      </c>
      <c r="B18" s="23" t="s">
        <v>70</v>
      </c>
      <c r="C18" s="23" t="s">
        <v>209</v>
      </c>
      <c r="D18" s="23" t="s">
        <v>210</v>
      </c>
      <c r="E18" s="23" t="s">
        <v>101</v>
      </c>
      <c r="F18" s="23" t="s">
        <v>102</v>
      </c>
      <c r="G18" s="23" t="s">
        <v>217</v>
      </c>
      <c r="H18" s="23" t="s">
        <v>218</v>
      </c>
      <c r="I18" s="127">
        <v>1765200</v>
      </c>
      <c r="J18" s="127">
        <v>1765200</v>
      </c>
      <c r="K18" s="61"/>
      <c r="L18" s="61"/>
      <c r="M18" s="127">
        <v>1765200</v>
      </c>
      <c r="N18" s="61"/>
      <c r="O18" s="127"/>
      <c r="P18" s="127"/>
      <c r="Q18" s="127"/>
      <c r="R18" s="127"/>
      <c r="S18" s="127"/>
      <c r="T18" s="127"/>
      <c r="U18" s="127"/>
      <c r="V18" s="127"/>
      <c r="W18" s="127"/>
      <c r="X18" s="127"/>
    </row>
    <row r="19" ht="20.25" customHeight="1" spans="1:24">
      <c r="A19" s="23" t="s">
        <v>208</v>
      </c>
      <c r="B19" s="23" t="s">
        <v>70</v>
      </c>
      <c r="C19" s="23" t="s">
        <v>209</v>
      </c>
      <c r="D19" s="23" t="s">
        <v>210</v>
      </c>
      <c r="E19" s="23" t="s">
        <v>101</v>
      </c>
      <c r="F19" s="23" t="s">
        <v>102</v>
      </c>
      <c r="G19" s="23" t="s">
        <v>217</v>
      </c>
      <c r="H19" s="23" t="s">
        <v>218</v>
      </c>
      <c r="I19" s="127">
        <v>983112</v>
      </c>
      <c r="J19" s="127">
        <v>983112</v>
      </c>
      <c r="K19" s="61"/>
      <c r="L19" s="61"/>
      <c r="M19" s="127">
        <v>983112</v>
      </c>
      <c r="N19" s="61"/>
      <c r="O19" s="127"/>
      <c r="P19" s="127"/>
      <c r="Q19" s="127"/>
      <c r="R19" s="127"/>
      <c r="S19" s="127"/>
      <c r="T19" s="127"/>
      <c r="U19" s="127"/>
      <c r="V19" s="127"/>
      <c r="W19" s="127"/>
      <c r="X19" s="127"/>
    </row>
    <row r="20" ht="20.25" customHeight="1" spans="1:24">
      <c r="A20" s="23" t="s">
        <v>208</v>
      </c>
      <c r="B20" s="23" t="s">
        <v>70</v>
      </c>
      <c r="C20" s="23" t="s">
        <v>209</v>
      </c>
      <c r="D20" s="23" t="s">
        <v>210</v>
      </c>
      <c r="E20" s="23" t="s">
        <v>103</v>
      </c>
      <c r="F20" s="23" t="s">
        <v>104</v>
      </c>
      <c r="G20" s="23" t="s">
        <v>217</v>
      </c>
      <c r="H20" s="23" t="s">
        <v>218</v>
      </c>
      <c r="I20" s="127">
        <v>1562400</v>
      </c>
      <c r="J20" s="127">
        <v>1562400</v>
      </c>
      <c r="K20" s="61"/>
      <c r="L20" s="61"/>
      <c r="M20" s="127">
        <v>1562400</v>
      </c>
      <c r="N20" s="61"/>
      <c r="O20" s="127"/>
      <c r="P20" s="127"/>
      <c r="Q20" s="127"/>
      <c r="R20" s="127"/>
      <c r="S20" s="127"/>
      <c r="T20" s="127"/>
      <c r="U20" s="127"/>
      <c r="V20" s="127"/>
      <c r="W20" s="127"/>
      <c r="X20" s="127"/>
    </row>
    <row r="21" ht="20.25" customHeight="1" spans="1:24">
      <c r="A21" s="23" t="s">
        <v>208</v>
      </c>
      <c r="B21" s="23" t="s">
        <v>70</v>
      </c>
      <c r="C21" s="23" t="s">
        <v>209</v>
      </c>
      <c r="D21" s="23" t="s">
        <v>210</v>
      </c>
      <c r="E21" s="23" t="s">
        <v>103</v>
      </c>
      <c r="F21" s="23" t="s">
        <v>104</v>
      </c>
      <c r="G21" s="23" t="s">
        <v>217</v>
      </c>
      <c r="H21" s="23" t="s">
        <v>218</v>
      </c>
      <c r="I21" s="127">
        <v>3599700</v>
      </c>
      <c r="J21" s="127">
        <v>3599700</v>
      </c>
      <c r="K21" s="61"/>
      <c r="L21" s="61"/>
      <c r="M21" s="127">
        <v>3599700</v>
      </c>
      <c r="N21" s="61"/>
      <c r="O21" s="127"/>
      <c r="P21" s="127"/>
      <c r="Q21" s="127"/>
      <c r="R21" s="127"/>
      <c r="S21" s="127"/>
      <c r="T21" s="127"/>
      <c r="U21" s="127"/>
      <c r="V21" s="127"/>
      <c r="W21" s="127"/>
      <c r="X21" s="127"/>
    </row>
    <row r="22" ht="20.25" customHeight="1" spans="1:24">
      <c r="A22" s="23" t="s">
        <v>208</v>
      </c>
      <c r="B22" s="23" t="s">
        <v>70</v>
      </c>
      <c r="C22" s="23" t="s">
        <v>209</v>
      </c>
      <c r="D22" s="23" t="s">
        <v>210</v>
      </c>
      <c r="E22" s="23" t="s">
        <v>103</v>
      </c>
      <c r="F22" s="23" t="s">
        <v>104</v>
      </c>
      <c r="G22" s="23" t="s">
        <v>217</v>
      </c>
      <c r="H22" s="23" t="s">
        <v>218</v>
      </c>
      <c r="I22" s="127">
        <v>1993452</v>
      </c>
      <c r="J22" s="127">
        <v>1993452</v>
      </c>
      <c r="K22" s="61"/>
      <c r="L22" s="61"/>
      <c r="M22" s="127">
        <v>1993452</v>
      </c>
      <c r="N22" s="61"/>
      <c r="O22" s="127"/>
      <c r="P22" s="127"/>
      <c r="Q22" s="127"/>
      <c r="R22" s="127"/>
      <c r="S22" s="127"/>
      <c r="T22" s="127"/>
      <c r="U22" s="127"/>
      <c r="V22" s="127"/>
      <c r="W22" s="127"/>
      <c r="X22" s="127"/>
    </row>
    <row r="23" ht="20.25" customHeight="1" spans="1:24">
      <c r="A23" s="23" t="s">
        <v>208</v>
      </c>
      <c r="B23" s="23" t="s">
        <v>70</v>
      </c>
      <c r="C23" s="23" t="s">
        <v>219</v>
      </c>
      <c r="D23" s="23" t="s">
        <v>220</v>
      </c>
      <c r="E23" s="23" t="s">
        <v>119</v>
      </c>
      <c r="F23" s="23" t="s">
        <v>120</v>
      </c>
      <c r="G23" s="23" t="s">
        <v>221</v>
      </c>
      <c r="H23" s="23" t="s">
        <v>222</v>
      </c>
      <c r="I23" s="127">
        <v>5616452</v>
      </c>
      <c r="J23" s="127">
        <v>5616452</v>
      </c>
      <c r="K23" s="61"/>
      <c r="L23" s="61"/>
      <c r="M23" s="127">
        <v>5616452</v>
      </c>
      <c r="N23" s="61"/>
      <c r="O23" s="127"/>
      <c r="P23" s="127"/>
      <c r="Q23" s="127"/>
      <c r="R23" s="127"/>
      <c r="S23" s="127"/>
      <c r="T23" s="127"/>
      <c r="U23" s="127"/>
      <c r="V23" s="127"/>
      <c r="W23" s="127"/>
      <c r="X23" s="127"/>
    </row>
    <row r="24" ht="20.25" customHeight="1" spans="1:24">
      <c r="A24" s="23" t="s">
        <v>208</v>
      </c>
      <c r="B24" s="23" t="s">
        <v>70</v>
      </c>
      <c r="C24" s="23" t="s">
        <v>219</v>
      </c>
      <c r="D24" s="23" t="s">
        <v>220</v>
      </c>
      <c r="E24" s="23" t="s">
        <v>121</v>
      </c>
      <c r="F24" s="23" t="s">
        <v>122</v>
      </c>
      <c r="G24" s="23" t="s">
        <v>223</v>
      </c>
      <c r="H24" s="23" t="s">
        <v>224</v>
      </c>
      <c r="I24" s="127">
        <v>1775930</v>
      </c>
      <c r="J24" s="127">
        <v>1775930</v>
      </c>
      <c r="K24" s="61"/>
      <c r="L24" s="61"/>
      <c r="M24" s="127">
        <v>1775930</v>
      </c>
      <c r="N24" s="61"/>
      <c r="O24" s="127"/>
      <c r="P24" s="127"/>
      <c r="Q24" s="127"/>
      <c r="R24" s="127"/>
      <c r="S24" s="127"/>
      <c r="T24" s="127"/>
      <c r="U24" s="127"/>
      <c r="V24" s="127"/>
      <c r="W24" s="127"/>
      <c r="X24" s="127"/>
    </row>
    <row r="25" ht="20.25" customHeight="1" spans="1:24">
      <c r="A25" s="23" t="s">
        <v>208</v>
      </c>
      <c r="B25" s="23" t="s">
        <v>70</v>
      </c>
      <c r="C25" s="23" t="s">
        <v>219</v>
      </c>
      <c r="D25" s="23" t="s">
        <v>220</v>
      </c>
      <c r="E25" s="23" t="s">
        <v>131</v>
      </c>
      <c r="F25" s="23" t="s">
        <v>132</v>
      </c>
      <c r="G25" s="23" t="s">
        <v>225</v>
      </c>
      <c r="H25" s="23" t="s">
        <v>226</v>
      </c>
      <c r="I25" s="127">
        <v>2506573</v>
      </c>
      <c r="J25" s="127">
        <v>2506573</v>
      </c>
      <c r="K25" s="61"/>
      <c r="L25" s="61"/>
      <c r="M25" s="127">
        <v>2506573</v>
      </c>
      <c r="N25" s="61"/>
      <c r="O25" s="127"/>
      <c r="P25" s="127"/>
      <c r="Q25" s="127"/>
      <c r="R25" s="127"/>
      <c r="S25" s="127"/>
      <c r="T25" s="127"/>
      <c r="U25" s="127"/>
      <c r="V25" s="127"/>
      <c r="W25" s="127"/>
      <c r="X25" s="127"/>
    </row>
    <row r="26" ht="20.25" customHeight="1" spans="1:24">
      <c r="A26" s="23" t="s">
        <v>208</v>
      </c>
      <c r="B26" s="23" t="s">
        <v>70</v>
      </c>
      <c r="C26" s="23" t="s">
        <v>219</v>
      </c>
      <c r="D26" s="23" t="s">
        <v>220</v>
      </c>
      <c r="E26" s="23" t="s">
        <v>133</v>
      </c>
      <c r="F26" s="23" t="s">
        <v>134</v>
      </c>
      <c r="G26" s="23" t="s">
        <v>227</v>
      </c>
      <c r="H26" s="23" t="s">
        <v>228</v>
      </c>
      <c r="I26" s="127">
        <v>1586379</v>
      </c>
      <c r="J26" s="127">
        <v>1586379</v>
      </c>
      <c r="K26" s="61"/>
      <c r="L26" s="61"/>
      <c r="M26" s="127">
        <v>1586379</v>
      </c>
      <c r="N26" s="61"/>
      <c r="O26" s="127"/>
      <c r="P26" s="127"/>
      <c r="Q26" s="127"/>
      <c r="R26" s="127"/>
      <c r="S26" s="127"/>
      <c r="T26" s="127"/>
      <c r="U26" s="127"/>
      <c r="V26" s="127"/>
      <c r="W26" s="127"/>
      <c r="X26" s="127"/>
    </row>
    <row r="27" ht="20.25" customHeight="1" spans="1:24">
      <c r="A27" s="23" t="s">
        <v>208</v>
      </c>
      <c r="B27" s="23" t="s">
        <v>70</v>
      </c>
      <c r="C27" s="23" t="s">
        <v>219</v>
      </c>
      <c r="D27" s="23" t="s">
        <v>220</v>
      </c>
      <c r="E27" s="23" t="s">
        <v>133</v>
      </c>
      <c r="F27" s="23" t="s">
        <v>134</v>
      </c>
      <c r="G27" s="23" t="s">
        <v>227</v>
      </c>
      <c r="H27" s="23" t="s">
        <v>228</v>
      </c>
      <c r="I27" s="127">
        <v>413535</v>
      </c>
      <c r="J27" s="127">
        <v>413535</v>
      </c>
      <c r="K27" s="61"/>
      <c r="L27" s="61"/>
      <c r="M27" s="127">
        <v>413535</v>
      </c>
      <c r="N27" s="61"/>
      <c r="O27" s="127"/>
      <c r="P27" s="127"/>
      <c r="Q27" s="127"/>
      <c r="R27" s="127"/>
      <c r="S27" s="127"/>
      <c r="T27" s="127"/>
      <c r="U27" s="127"/>
      <c r="V27" s="127"/>
      <c r="W27" s="127"/>
      <c r="X27" s="127"/>
    </row>
    <row r="28" ht="20.25" customHeight="1" spans="1:24">
      <c r="A28" s="23" t="s">
        <v>208</v>
      </c>
      <c r="B28" s="23" t="s">
        <v>70</v>
      </c>
      <c r="C28" s="23" t="s">
        <v>219</v>
      </c>
      <c r="D28" s="23" t="s">
        <v>220</v>
      </c>
      <c r="E28" s="23" t="s">
        <v>101</v>
      </c>
      <c r="F28" s="23" t="s">
        <v>102</v>
      </c>
      <c r="G28" s="23" t="s">
        <v>229</v>
      </c>
      <c r="H28" s="23" t="s">
        <v>230</v>
      </c>
      <c r="I28" s="127">
        <v>71617</v>
      </c>
      <c r="J28" s="127">
        <v>71617</v>
      </c>
      <c r="K28" s="61"/>
      <c r="L28" s="61"/>
      <c r="M28" s="127">
        <v>71617</v>
      </c>
      <c r="N28" s="61"/>
      <c r="O28" s="127"/>
      <c r="P28" s="127"/>
      <c r="Q28" s="127"/>
      <c r="R28" s="127"/>
      <c r="S28" s="127"/>
      <c r="T28" s="127"/>
      <c r="U28" s="127"/>
      <c r="V28" s="127"/>
      <c r="W28" s="127"/>
      <c r="X28" s="127"/>
    </row>
    <row r="29" ht="20.25" customHeight="1" spans="1:24">
      <c r="A29" s="23" t="s">
        <v>208</v>
      </c>
      <c r="B29" s="23" t="s">
        <v>70</v>
      </c>
      <c r="C29" s="23" t="s">
        <v>219</v>
      </c>
      <c r="D29" s="23" t="s">
        <v>220</v>
      </c>
      <c r="E29" s="23" t="s">
        <v>103</v>
      </c>
      <c r="F29" s="23" t="s">
        <v>104</v>
      </c>
      <c r="G29" s="23" t="s">
        <v>229</v>
      </c>
      <c r="H29" s="23" t="s">
        <v>230</v>
      </c>
      <c r="I29" s="127">
        <v>146382</v>
      </c>
      <c r="J29" s="127">
        <v>146382</v>
      </c>
      <c r="K29" s="61"/>
      <c r="L29" s="61"/>
      <c r="M29" s="127">
        <v>146382</v>
      </c>
      <c r="N29" s="61"/>
      <c r="O29" s="127"/>
      <c r="P29" s="127"/>
      <c r="Q29" s="127"/>
      <c r="R29" s="127"/>
      <c r="S29" s="127"/>
      <c r="T29" s="127"/>
      <c r="U29" s="127"/>
      <c r="V29" s="127"/>
      <c r="W29" s="127"/>
      <c r="X29" s="127"/>
    </row>
    <row r="30" ht="20.25" customHeight="1" spans="1:24">
      <c r="A30" s="23" t="s">
        <v>208</v>
      </c>
      <c r="B30" s="23" t="s">
        <v>70</v>
      </c>
      <c r="C30" s="23" t="s">
        <v>219</v>
      </c>
      <c r="D30" s="23" t="s">
        <v>220</v>
      </c>
      <c r="E30" s="23" t="s">
        <v>135</v>
      </c>
      <c r="F30" s="23" t="s">
        <v>136</v>
      </c>
      <c r="G30" s="23" t="s">
        <v>229</v>
      </c>
      <c r="H30" s="23" t="s">
        <v>230</v>
      </c>
      <c r="I30" s="127">
        <v>143209</v>
      </c>
      <c r="J30" s="127">
        <v>143209</v>
      </c>
      <c r="K30" s="61"/>
      <c r="L30" s="61"/>
      <c r="M30" s="127">
        <v>143209</v>
      </c>
      <c r="N30" s="61"/>
      <c r="O30" s="127"/>
      <c r="P30" s="127"/>
      <c r="Q30" s="127"/>
      <c r="R30" s="127"/>
      <c r="S30" s="127"/>
      <c r="T30" s="127"/>
      <c r="U30" s="127"/>
      <c r="V30" s="127"/>
      <c r="W30" s="127"/>
      <c r="X30" s="127"/>
    </row>
    <row r="31" ht="20.25" customHeight="1" spans="1:24">
      <c r="A31" s="23" t="s">
        <v>208</v>
      </c>
      <c r="B31" s="23" t="s">
        <v>70</v>
      </c>
      <c r="C31" s="23" t="s">
        <v>219</v>
      </c>
      <c r="D31" s="23" t="s">
        <v>220</v>
      </c>
      <c r="E31" s="23" t="s">
        <v>135</v>
      </c>
      <c r="F31" s="23" t="s">
        <v>136</v>
      </c>
      <c r="G31" s="23" t="s">
        <v>229</v>
      </c>
      <c r="H31" s="23" t="s">
        <v>230</v>
      </c>
      <c r="I31" s="127">
        <v>49115</v>
      </c>
      <c r="J31" s="127">
        <v>49115</v>
      </c>
      <c r="K31" s="61"/>
      <c r="L31" s="61"/>
      <c r="M31" s="127">
        <v>49115</v>
      </c>
      <c r="N31" s="61"/>
      <c r="O31" s="127"/>
      <c r="P31" s="127"/>
      <c r="Q31" s="127"/>
      <c r="R31" s="127"/>
      <c r="S31" s="127"/>
      <c r="T31" s="127"/>
      <c r="U31" s="127"/>
      <c r="V31" s="127"/>
      <c r="W31" s="127"/>
      <c r="X31" s="127"/>
    </row>
    <row r="32" ht="20.25" customHeight="1" spans="1:24">
      <c r="A32" s="23" t="s">
        <v>208</v>
      </c>
      <c r="B32" s="23" t="s">
        <v>70</v>
      </c>
      <c r="C32" s="23" t="s">
        <v>219</v>
      </c>
      <c r="D32" s="23" t="s">
        <v>220</v>
      </c>
      <c r="E32" s="23" t="s">
        <v>135</v>
      </c>
      <c r="F32" s="23" t="s">
        <v>136</v>
      </c>
      <c r="G32" s="23" t="s">
        <v>229</v>
      </c>
      <c r="H32" s="23" t="s">
        <v>230</v>
      </c>
      <c r="I32" s="127">
        <v>140439</v>
      </c>
      <c r="J32" s="127">
        <v>140439</v>
      </c>
      <c r="K32" s="61"/>
      <c r="L32" s="61"/>
      <c r="M32" s="127">
        <v>140439</v>
      </c>
      <c r="N32" s="61"/>
      <c r="O32" s="127"/>
      <c r="P32" s="127"/>
      <c r="Q32" s="127"/>
      <c r="R32" s="127"/>
      <c r="S32" s="127"/>
      <c r="T32" s="127"/>
      <c r="U32" s="127"/>
      <c r="V32" s="127"/>
      <c r="W32" s="127"/>
      <c r="X32" s="127"/>
    </row>
    <row r="33" ht="20.25" customHeight="1" spans="1:24">
      <c r="A33" s="23" t="s">
        <v>208</v>
      </c>
      <c r="B33" s="23" t="s">
        <v>70</v>
      </c>
      <c r="C33" s="23" t="s">
        <v>231</v>
      </c>
      <c r="D33" s="23" t="s">
        <v>142</v>
      </c>
      <c r="E33" s="23" t="s">
        <v>141</v>
      </c>
      <c r="F33" s="23" t="s">
        <v>142</v>
      </c>
      <c r="G33" s="23" t="s">
        <v>232</v>
      </c>
      <c r="H33" s="23" t="s">
        <v>142</v>
      </c>
      <c r="I33" s="127">
        <v>4332280</v>
      </c>
      <c r="J33" s="127">
        <v>4332280</v>
      </c>
      <c r="K33" s="61"/>
      <c r="L33" s="61"/>
      <c r="M33" s="127">
        <v>4332280</v>
      </c>
      <c r="N33" s="61"/>
      <c r="O33" s="127"/>
      <c r="P33" s="127"/>
      <c r="Q33" s="127"/>
      <c r="R33" s="127"/>
      <c r="S33" s="127"/>
      <c r="T33" s="127"/>
      <c r="U33" s="127"/>
      <c r="V33" s="127"/>
      <c r="W33" s="127"/>
      <c r="X33" s="127"/>
    </row>
    <row r="34" ht="20.25" customHeight="1" spans="1:24">
      <c r="A34" s="23" t="s">
        <v>208</v>
      </c>
      <c r="B34" s="23" t="s">
        <v>70</v>
      </c>
      <c r="C34" s="23" t="s">
        <v>233</v>
      </c>
      <c r="D34" s="23" t="s">
        <v>234</v>
      </c>
      <c r="E34" s="23" t="s">
        <v>101</v>
      </c>
      <c r="F34" s="23" t="s">
        <v>102</v>
      </c>
      <c r="G34" s="23" t="s">
        <v>235</v>
      </c>
      <c r="H34" s="23" t="s">
        <v>234</v>
      </c>
      <c r="I34" s="127">
        <v>105560</v>
      </c>
      <c r="J34" s="127">
        <v>105560</v>
      </c>
      <c r="K34" s="61"/>
      <c r="L34" s="61"/>
      <c r="M34" s="127">
        <v>105560</v>
      </c>
      <c r="N34" s="61"/>
      <c r="O34" s="127"/>
      <c r="P34" s="127"/>
      <c r="Q34" s="127"/>
      <c r="R34" s="127"/>
      <c r="S34" s="127"/>
      <c r="T34" s="127"/>
      <c r="U34" s="127"/>
      <c r="V34" s="127"/>
      <c r="W34" s="127"/>
      <c r="X34" s="127"/>
    </row>
    <row r="35" ht="20.25" customHeight="1" spans="1:24">
      <c r="A35" s="23" t="s">
        <v>208</v>
      </c>
      <c r="B35" s="23" t="s">
        <v>70</v>
      </c>
      <c r="C35" s="23" t="s">
        <v>233</v>
      </c>
      <c r="D35" s="23" t="s">
        <v>234</v>
      </c>
      <c r="E35" s="23" t="s">
        <v>103</v>
      </c>
      <c r="F35" s="23" t="s">
        <v>104</v>
      </c>
      <c r="G35" s="23" t="s">
        <v>235</v>
      </c>
      <c r="H35" s="23" t="s">
        <v>234</v>
      </c>
      <c r="I35" s="127">
        <v>215760</v>
      </c>
      <c r="J35" s="127">
        <v>215760</v>
      </c>
      <c r="K35" s="61"/>
      <c r="L35" s="61"/>
      <c r="M35" s="127">
        <v>215760</v>
      </c>
      <c r="N35" s="61"/>
      <c r="O35" s="127"/>
      <c r="P35" s="127"/>
      <c r="Q35" s="127"/>
      <c r="R35" s="127"/>
      <c r="S35" s="127"/>
      <c r="T35" s="127"/>
      <c r="U35" s="127"/>
      <c r="V35" s="127"/>
      <c r="W35" s="127"/>
      <c r="X35" s="127"/>
    </row>
    <row r="36" ht="20.25" customHeight="1" spans="1:24">
      <c r="A36" s="23" t="s">
        <v>208</v>
      </c>
      <c r="B36" s="23" t="s">
        <v>70</v>
      </c>
      <c r="C36" s="23" t="s">
        <v>236</v>
      </c>
      <c r="D36" s="23" t="s">
        <v>237</v>
      </c>
      <c r="E36" s="23" t="s">
        <v>101</v>
      </c>
      <c r="F36" s="23" t="s">
        <v>102</v>
      </c>
      <c r="G36" s="23" t="s">
        <v>238</v>
      </c>
      <c r="H36" s="23" t="s">
        <v>239</v>
      </c>
      <c r="I36" s="127">
        <v>273000</v>
      </c>
      <c r="J36" s="127">
        <v>273000</v>
      </c>
      <c r="K36" s="61"/>
      <c r="L36" s="61"/>
      <c r="M36" s="127">
        <v>273000</v>
      </c>
      <c r="N36" s="61"/>
      <c r="O36" s="127"/>
      <c r="P36" s="127"/>
      <c r="Q36" s="127"/>
      <c r="R36" s="127"/>
      <c r="S36" s="127"/>
      <c r="T36" s="127"/>
      <c r="U36" s="127"/>
      <c r="V36" s="127"/>
      <c r="W36" s="127"/>
      <c r="X36" s="127"/>
    </row>
    <row r="37" ht="20.25" customHeight="1" spans="1:24">
      <c r="A37" s="23" t="s">
        <v>208</v>
      </c>
      <c r="B37" s="23" t="s">
        <v>70</v>
      </c>
      <c r="C37" s="23" t="s">
        <v>236</v>
      </c>
      <c r="D37" s="23" t="s">
        <v>237</v>
      </c>
      <c r="E37" s="23" t="s">
        <v>101</v>
      </c>
      <c r="F37" s="23" t="s">
        <v>102</v>
      </c>
      <c r="G37" s="23" t="s">
        <v>238</v>
      </c>
      <c r="H37" s="23" t="s">
        <v>239</v>
      </c>
      <c r="I37" s="127">
        <v>8700</v>
      </c>
      <c r="J37" s="127">
        <v>8700</v>
      </c>
      <c r="K37" s="61"/>
      <c r="L37" s="61"/>
      <c r="M37" s="127">
        <v>8700</v>
      </c>
      <c r="N37" s="61"/>
      <c r="O37" s="127"/>
      <c r="P37" s="127"/>
      <c r="Q37" s="127"/>
      <c r="R37" s="127"/>
      <c r="S37" s="127"/>
      <c r="T37" s="127"/>
      <c r="U37" s="127"/>
      <c r="V37" s="127"/>
      <c r="W37" s="127"/>
      <c r="X37" s="127"/>
    </row>
    <row r="38" ht="20.25" customHeight="1" spans="1:24">
      <c r="A38" s="23" t="s">
        <v>208</v>
      </c>
      <c r="B38" s="23" t="s">
        <v>70</v>
      </c>
      <c r="C38" s="23" t="s">
        <v>236</v>
      </c>
      <c r="D38" s="23" t="s">
        <v>237</v>
      </c>
      <c r="E38" s="23" t="s">
        <v>103</v>
      </c>
      <c r="F38" s="23" t="s">
        <v>104</v>
      </c>
      <c r="G38" s="23" t="s">
        <v>238</v>
      </c>
      <c r="H38" s="23" t="s">
        <v>239</v>
      </c>
      <c r="I38" s="127">
        <v>558000</v>
      </c>
      <c r="J38" s="127">
        <v>558000</v>
      </c>
      <c r="K38" s="61"/>
      <c r="L38" s="61"/>
      <c r="M38" s="127">
        <v>558000</v>
      </c>
      <c r="N38" s="61"/>
      <c r="O38" s="127"/>
      <c r="P38" s="127"/>
      <c r="Q38" s="127"/>
      <c r="R38" s="127"/>
      <c r="S38" s="127"/>
      <c r="T38" s="127"/>
      <c r="U38" s="127"/>
      <c r="V38" s="127"/>
      <c r="W38" s="127"/>
      <c r="X38" s="127"/>
    </row>
    <row r="39" ht="20.25" customHeight="1" spans="1:24">
      <c r="A39" s="23" t="s">
        <v>208</v>
      </c>
      <c r="B39" s="23" t="s">
        <v>70</v>
      </c>
      <c r="C39" s="23" t="s">
        <v>236</v>
      </c>
      <c r="D39" s="23" t="s">
        <v>237</v>
      </c>
      <c r="E39" s="23" t="s">
        <v>103</v>
      </c>
      <c r="F39" s="23" t="s">
        <v>104</v>
      </c>
      <c r="G39" s="23" t="s">
        <v>238</v>
      </c>
      <c r="H39" s="23" t="s">
        <v>239</v>
      </c>
      <c r="I39" s="127">
        <v>158340</v>
      </c>
      <c r="J39" s="127">
        <v>158340</v>
      </c>
      <c r="K39" s="61"/>
      <c r="L39" s="61"/>
      <c r="M39" s="127">
        <v>158340</v>
      </c>
      <c r="N39" s="61"/>
      <c r="O39" s="127"/>
      <c r="P39" s="127"/>
      <c r="Q39" s="127"/>
      <c r="R39" s="127"/>
      <c r="S39" s="127"/>
      <c r="T39" s="127"/>
      <c r="U39" s="127"/>
      <c r="V39" s="127"/>
      <c r="W39" s="127"/>
      <c r="X39" s="127"/>
    </row>
    <row r="40" ht="20.25" customHeight="1" spans="1:24">
      <c r="A40" s="23" t="s">
        <v>208</v>
      </c>
      <c r="B40" s="23" t="s">
        <v>70</v>
      </c>
      <c r="C40" s="23" t="s">
        <v>240</v>
      </c>
      <c r="D40" s="23" t="s">
        <v>241</v>
      </c>
      <c r="E40" s="23" t="s">
        <v>103</v>
      </c>
      <c r="F40" s="23" t="s">
        <v>104</v>
      </c>
      <c r="G40" s="23" t="s">
        <v>242</v>
      </c>
      <c r="H40" s="23" t="s">
        <v>243</v>
      </c>
      <c r="I40" s="127">
        <v>5760</v>
      </c>
      <c r="J40" s="127">
        <v>5760</v>
      </c>
      <c r="K40" s="61"/>
      <c r="L40" s="61"/>
      <c r="M40" s="127">
        <v>5760</v>
      </c>
      <c r="N40" s="61"/>
      <c r="O40" s="127"/>
      <c r="P40" s="127"/>
      <c r="Q40" s="127"/>
      <c r="R40" s="127"/>
      <c r="S40" s="127"/>
      <c r="T40" s="127"/>
      <c r="U40" s="127"/>
      <c r="V40" s="127"/>
      <c r="W40" s="127"/>
      <c r="X40" s="127"/>
    </row>
    <row r="41" ht="20.25" customHeight="1" spans="1:24">
      <c r="A41" s="23" t="s">
        <v>208</v>
      </c>
      <c r="B41" s="23" t="s">
        <v>70</v>
      </c>
      <c r="C41" s="23" t="s">
        <v>244</v>
      </c>
      <c r="D41" s="23" t="s">
        <v>245</v>
      </c>
      <c r="E41" s="23" t="s">
        <v>117</v>
      </c>
      <c r="F41" s="23" t="s">
        <v>118</v>
      </c>
      <c r="G41" s="23" t="s">
        <v>246</v>
      </c>
      <c r="H41" s="23" t="s">
        <v>247</v>
      </c>
      <c r="I41" s="127">
        <v>39600</v>
      </c>
      <c r="J41" s="127">
        <v>39600</v>
      </c>
      <c r="K41" s="61"/>
      <c r="L41" s="61"/>
      <c r="M41" s="127">
        <v>39600</v>
      </c>
      <c r="N41" s="61"/>
      <c r="O41" s="127"/>
      <c r="P41" s="127"/>
      <c r="Q41" s="127"/>
      <c r="R41" s="127"/>
      <c r="S41" s="127"/>
      <c r="T41" s="127"/>
      <c r="U41" s="127"/>
      <c r="V41" s="127"/>
      <c r="W41" s="127"/>
      <c r="X41" s="127"/>
    </row>
    <row r="42" ht="20.25" customHeight="1" spans="1:24">
      <c r="A42" s="23" t="s">
        <v>208</v>
      </c>
      <c r="B42" s="23" t="s">
        <v>70</v>
      </c>
      <c r="C42" s="23" t="s">
        <v>244</v>
      </c>
      <c r="D42" s="23" t="s">
        <v>245</v>
      </c>
      <c r="E42" s="23" t="s">
        <v>117</v>
      </c>
      <c r="F42" s="23" t="s">
        <v>118</v>
      </c>
      <c r="G42" s="23" t="s">
        <v>246</v>
      </c>
      <c r="H42" s="23" t="s">
        <v>247</v>
      </c>
      <c r="I42" s="127">
        <v>1368000</v>
      </c>
      <c r="J42" s="127">
        <v>1368000</v>
      </c>
      <c r="K42" s="61"/>
      <c r="L42" s="61"/>
      <c r="M42" s="127">
        <v>1368000</v>
      </c>
      <c r="N42" s="61"/>
      <c r="O42" s="127"/>
      <c r="P42" s="127"/>
      <c r="Q42" s="127"/>
      <c r="R42" s="127"/>
      <c r="S42" s="127"/>
      <c r="T42" s="127"/>
      <c r="U42" s="127"/>
      <c r="V42" s="127"/>
      <c r="W42" s="127"/>
      <c r="X42" s="127"/>
    </row>
    <row r="43" ht="20.25" customHeight="1" spans="1:24">
      <c r="A43" s="23" t="s">
        <v>208</v>
      </c>
      <c r="B43" s="23" t="s">
        <v>70</v>
      </c>
      <c r="C43" s="23" t="s">
        <v>248</v>
      </c>
      <c r="D43" s="23" t="s">
        <v>249</v>
      </c>
      <c r="E43" s="23" t="s">
        <v>103</v>
      </c>
      <c r="F43" s="23" t="s">
        <v>104</v>
      </c>
      <c r="G43" s="23" t="s">
        <v>250</v>
      </c>
      <c r="H43" s="23" t="s">
        <v>251</v>
      </c>
      <c r="I43" s="127">
        <v>331776</v>
      </c>
      <c r="J43" s="127">
        <v>331776</v>
      </c>
      <c r="K43" s="61"/>
      <c r="L43" s="61"/>
      <c r="M43" s="127">
        <v>331776</v>
      </c>
      <c r="N43" s="61"/>
      <c r="O43" s="127"/>
      <c r="P43" s="127"/>
      <c r="Q43" s="127"/>
      <c r="R43" s="127"/>
      <c r="S43" s="127"/>
      <c r="T43" s="127"/>
      <c r="U43" s="127"/>
      <c r="V43" s="127"/>
      <c r="W43" s="127"/>
      <c r="X43" s="127"/>
    </row>
    <row r="44" ht="20.25" customHeight="1" spans="1:24">
      <c r="A44" s="23" t="s">
        <v>208</v>
      </c>
      <c r="B44" s="23" t="s">
        <v>70</v>
      </c>
      <c r="C44" s="23" t="s">
        <v>248</v>
      </c>
      <c r="D44" s="23" t="s">
        <v>249</v>
      </c>
      <c r="E44" s="23" t="s">
        <v>103</v>
      </c>
      <c r="F44" s="23" t="s">
        <v>104</v>
      </c>
      <c r="G44" s="23" t="s">
        <v>250</v>
      </c>
      <c r="H44" s="23" t="s">
        <v>251</v>
      </c>
      <c r="I44" s="127">
        <v>180000</v>
      </c>
      <c r="J44" s="127">
        <v>180000</v>
      </c>
      <c r="K44" s="61"/>
      <c r="L44" s="61"/>
      <c r="M44" s="127">
        <v>180000</v>
      </c>
      <c r="N44" s="61"/>
      <c r="O44" s="127"/>
      <c r="P44" s="127"/>
      <c r="Q44" s="127"/>
      <c r="R44" s="127"/>
      <c r="S44" s="127"/>
      <c r="T44" s="127"/>
      <c r="U44" s="127"/>
      <c r="V44" s="127"/>
      <c r="W44" s="127"/>
      <c r="X44" s="127"/>
    </row>
    <row r="45" ht="17.25" customHeight="1" spans="1:24">
      <c r="A45" s="82" t="s">
        <v>181</v>
      </c>
      <c r="B45" s="83"/>
      <c r="C45" s="192"/>
      <c r="D45" s="192"/>
      <c r="E45" s="192"/>
      <c r="F45" s="192"/>
      <c r="G45" s="192"/>
      <c r="H45" s="193"/>
      <c r="I45" s="127">
        <v>57372849</v>
      </c>
      <c r="J45" s="127">
        <v>57372849</v>
      </c>
      <c r="K45" s="127"/>
      <c r="L45" s="127"/>
      <c r="M45" s="127">
        <v>57372849</v>
      </c>
      <c r="N45" s="127"/>
      <c r="O45" s="127"/>
      <c r="P45" s="127"/>
      <c r="Q45" s="127"/>
      <c r="R45" s="127"/>
      <c r="S45" s="127"/>
      <c r="T45" s="127"/>
      <c r="U45" s="127"/>
      <c r="V45" s="127"/>
      <c r="W45" s="127"/>
      <c r="X45" s="127"/>
    </row>
  </sheetData>
  <mergeCells count="31">
    <mergeCell ref="A2:X2"/>
    <mergeCell ref="A3:H3"/>
    <mergeCell ref="I4:X4"/>
    <mergeCell ref="J5:N5"/>
    <mergeCell ref="O5:Q5"/>
    <mergeCell ref="S5:X5"/>
    <mergeCell ref="A45:H4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6875" right="0.36875" top="0.559027777777778" bottom="0.559027777777778" header="0.479166666666667" footer="0.479166666666667"/>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W27"/>
  <sheetViews>
    <sheetView showZeros="0" topLeftCell="D5" workbookViewId="0">
      <selection activeCell="I27" sqref="I2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82"/>
      <c r="E1" s="64"/>
      <c r="F1" s="64"/>
      <c r="G1" s="64"/>
      <c r="H1" s="64"/>
      <c r="U1" s="182"/>
      <c r="W1" s="187" t="s">
        <v>252</v>
      </c>
    </row>
    <row r="2" ht="46.5" customHeight="1" spans="1:23">
      <c r="A2" s="65" t="str">
        <f>"2026"&amp;"年部门项目支出预算表"</f>
        <v>2026年部门项目支出预算表</v>
      </c>
      <c r="B2" s="65"/>
      <c r="C2" s="65"/>
      <c r="D2" s="65"/>
      <c r="E2" s="65"/>
      <c r="F2" s="65"/>
      <c r="G2" s="65"/>
      <c r="H2" s="65"/>
      <c r="I2" s="65"/>
      <c r="J2" s="65"/>
      <c r="K2" s="65"/>
      <c r="L2" s="65"/>
      <c r="M2" s="65"/>
      <c r="N2" s="65"/>
      <c r="O2" s="65"/>
      <c r="P2" s="65"/>
      <c r="Q2" s="65"/>
      <c r="R2" s="65"/>
      <c r="S2" s="65"/>
      <c r="T2" s="65"/>
      <c r="U2" s="65"/>
      <c r="V2" s="65"/>
      <c r="W2" s="65"/>
    </row>
    <row r="3" ht="13.5" customHeight="1" spans="1:23">
      <c r="A3" s="66" t="str">
        <f>"单位名称："&amp;"石林彝族自治县鹿阜中学"</f>
        <v>单位名称：石林彝族自治县鹿阜中学</v>
      </c>
      <c r="B3" s="67"/>
      <c r="C3" s="67"/>
      <c r="D3" s="67"/>
      <c r="E3" s="67"/>
      <c r="F3" s="67"/>
      <c r="G3" s="67"/>
      <c r="H3" s="67"/>
      <c r="I3" s="68"/>
      <c r="J3" s="68"/>
      <c r="K3" s="68"/>
      <c r="L3" s="68"/>
      <c r="M3" s="68"/>
      <c r="N3" s="68"/>
      <c r="O3" s="68"/>
      <c r="P3" s="68"/>
      <c r="Q3" s="68"/>
      <c r="U3" s="182"/>
      <c r="W3" s="165" t="s">
        <v>1</v>
      </c>
    </row>
    <row r="4" ht="21.75" customHeight="1" spans="1:23">
      <c r="A4" s="69" t="s">
        <v>253</v>
      </c>
      <c r="B4" s="70" t="s">
        <v>192</v>
      </c>
      <c r="C4" s="69" t="s">
        <v>193</v>
      </c>
      <c r="D4" s="69" t="s">
        <v>254</v>
      </c>
      <c r="E4" s="70" t="s">
        <v>194</v>
      </c>
      <c r="F4" s="70" t="s">
        <v>195</v>
      </c>
      <c r="G4" s="70" t="s">
        <v>255</v>
      </c>
      <c r="H4" s="70" t="s">
        <v>256</v>
      </c>
      <c r="I4" s="71" t="s">
        <v>55</v>
      </c>
      <c r="J4" s="13" t="s">
        <v>257</v>
      </c>
      <c r="K4" s="14"/>
      <c r="L4" s="14"/>
      <c r="M4" s="50"/>
      <c r="N4" s="13" t="s">
        <v>200</v>
      </c>
      <c r="O4" s="14"/>
      <c r="P4" s="50"/>
      <c r="Q4" s="70" t="s">
        <v>61</v>
      </c>
      <c r="R4" s="13" t="s">
        <v>62</v>
      </c>
      <c r="S4" s="14"/>
      <c r="T4" s="14"/>
      <c r="U4" s="14"/>
      <c r="V4" s="14"/>
      <c r="W4" s="50"/>
    </row>
    <row r="5" ht="21.75" customHeight="1" spans="1:23">
      <c r="A5" s="72"/>
      <c r="B5" s="74"/>
      <c r="C5" s="72"/>
      <c r="D5" s="72"/>
      <c r="E5" s="73"/>
      <c r="F5" s="73"/>
      <c r="G5" s="73"/>
      <c r="H5" s="73"/>
      <c r="I5" s="74"/>
      <c r="J5" s="183" t="s">
        <v>58</v>
      </c>
      <c r="K5" s="184"/>
      <c r="L5" s="70" t="s">
        <v>59</v>
      </c>
      <c r="M5" s="70" t="s">
        <v>60</v>
      </c>
      <c r="N5" s="70" t="s">
        <v>58</v>
      </c>
      <c r="O5" s="70" t="s">
        <v>59</v>
      </c>
      <c r="P5" s="70" t="s">
        <v>60</v>
      </c>
      <c r="Q5" s="73"/>
      <c r="R5" s="70" t="s">
        <v>57</v>
      </c>
      <c r="S5" s="70" t="s">
        <v>64</v>
      </c>
      <c r="T5" s="70" t="s">
        <v>206</v>
      </c>
      <c r="U5" s="70" t="s">
        <v>66</v>
      </c>
      <c r="V5" s="70" t="s">
        <v>67</v>
      </c>
      <c r="W5" s="70" t="s">
        <v>68</v>
      </c>
    </row>
    <row r="6" ht="21" customHeight="1" spans="1:23">
      <c r="A6" s="74"/>
      <c r="B6" s="74"/>
      <c r="C6" s="74"/>
      <c r="D6" s="74"/>
      <c r="E6" s="74"/>
      <c r="F6" s="74"/>
      <c r="G6" s="74"/>
      <c r="H6" s="74"/>
      <c r="I6" s="74"/>
      <c r="J6" s="185" t="s">
        <v>57</v>
      </c>
      <c r="K6" s="186"/>
      <c r="L6" s="74"/>
      <c r="M6" s="74"/>
      <c r="N6" s="74"/>
      <c r="O6" s="74"/>
      <c r="P6" s="74"/>
      <c r="Q6" s="74"/>
      <c r="R6" s="74"/>
      <c r="S6" s="74"/>
      <c r="T6" s="74"/>
      <c r="U6" s="74"/>
      <c r="V6" s="74"/>
      <c r="W6" s="74"/>
    </row>
    <row r="7" ht="39.75" customHeight="1" spans="1:23">
      <c r="A7" s="75"/>
      <c r="B7" s="77"/>
      <c r="C7" s="75"/>
      <c r="D7" s="75"/>
      <c r="E7" s="76"/>
      <c r="F7" s="76"/>
      <c r="G7" s="76"/>
      <c r="H7" s="76"/>
      <c r="I7" s="77"/>
      <c r="J7" s="18" t="s">
        <v>57</v>
      </c>
      <c r="K7" s="18" t="s">
        <v>258</v>
      </c>
      <c r="L7" s="76"/>
      <c r="M7" s="76"/>
      <c r="N7" s="76"/>
      <c r="O7" s="76"/>
      <c r="P7" s="76"/>
      <c r="Q7" s="76"/>
      <c r="R7" s="76"/>
      <c r="S7" s="76"/>
      <c r="T7" s="76"/>
      <c r="U7" s="77"/>
      <c r="V7" s="76"/>
      <c r="W7" s="76"/>
    </row>
    <row r="8" ht="15" customHeight="1" spans="1:23">
      <c r="A8" s="78">
        <v>1</v>
      </c>
      <c r="B8" s="78">
        <v>2</v>
      </c>
      <c r="C8" s="78">
        <v>3</v>
      </c>
      <c r="D8" s="78">
        <v>4</v>
      </c>
      <c r="E8" s="78">
        <v>5</v>
      </c>
      <c r="F8" s="78">
        <v>6</v>
      </c>
      <c r="G8" s="78">
        <v>7</v>
      </c>
      <c r="H8" s="78">
        <v>8</v>
      </c>
      <c r="I8" s="78">
        <v>9</v>
      </c>
      <c r="J8" s="78">
        <v>10</v>
      </c>
      <c r="K8" s="78">
        <v>11</v>
      </c>
      <c r="L8" s="87">
        <v>12</v>
      </c>
      <c r="M8" s="87">
        <v>13</v>
      </c>
      <c r="N8" s="87">
        <v>14</v>
      </c>
      <c r="O8" s="87">
        <v>15</v>
      </c>
      <c r="P8" s="87">
        <v>16</v>
      </c>
      <c r="Q8" s="87">
        <v>17</v>
      </c>
      <c r="R8" s="87">
        <v>18</v>
      </c>
      <c r="S8" s="87">
        <v>19</v>
      </c>
      <c r="T8" s="87">
        <v>20</v>
      </c>
      <c r="U8" s="78">
        <v>21</v>
      </c>
      <c r="V8" s="87">
        <v>22</v>
      </c>
      <c r="W8" s="78">
        <v>23</v>
      </c>
    </row>
    <row r="9" ht="21.75" customHeight="1" spans="1:23">
      <c r="A9" s="117" t="s">
        <v>259</v>
      </c>
      <c r="B9" s="117" t="s">
        <v>260</v>
      </c>
      <c r="C9" s="117" t="s">
        <v>261</v>
      </c>
      <c r="D9" s="117" t="s">
        <v>70</v>
      </c>
      <c r="E9" s="117" t="s">
        <v>103</v>
      </c>
      <c r="F9" s="117" t="s">
        <v>104</v>
      </c>
      <c r="G9" s="117" t="s">
        <v>262</v>
      </c>
      <c r="H9" s="117" t="s">
        <v>263</v>
      </c>
      <c r="I9" s="127">
        <v>140000</v>
      </c>
      <c r="J9" s="127"/>
      <c r="K9" s="127"/>
      <c r="L9" s="127"/>
      <c r="M9" s="127"/>
      <c r="N9" s="127"/>
      <c r="O9" s="127"/>
      <c r="P9" s="127"/>
      <c r="Q9" s="127"/>
      <c r="R9" s="127">
        <v>140000</v>
      </c>
      <c r="S9" s="127"/>
      <c r="T9" s="127"/>
      <c r="U9" s="127"/>
      <c r="V9" s="127"/>
      <c r="W9" s="127">
        <v>140000</v>
      </c>
    </row>
    <row r="10" ht="21.75" customHeight="1" spans="1:23">
      <c r="A10" s="117" t="s">
        <v>259</v>
      </c>
      <c r="B10" s="117" t="s">
        <v>260</v>
      </c>
      <c r="C10" s="117" t="s">
        <v>261</v>
      </c>
      <c r="D10" s="117" t="s">
        <v>70</v>
      </c>
      <c r="E10" s="117" t="s">
        <v>101</v>
      </c>
      <c r="F10" s="117" t="s">
        <v>102</v>
      </c>
      <c r="G10" s="117" t="s">
        <v>242</v>
      </c>
      <c r="H10" s="117" t="s">
        <v>243</v>
      </c>
      <c r="I10" s="127">
        <v>1600000</v>
      </c>
      <c r="J10" s="127"/>
      <c r="K10" s="127"/>
      <c r="L10" s="127"/>
      <c r="M10" s="127"/>
      <c r="N10" s="127"/>
      <c r="O10" s="127"/>
      <c r="P10" s="127"/>
      <c r="Q10" s="127"/>
      <c r="R10" s="127">
        <v>1600000</v>
      </c>
      <c r="S10" s="127"/>
      <c r="T10" s="127"/>
      <c r="U10" s="127"/>
      <c r="V10" s="127"/>
      <c r="W10" s="127">
        <v>1600000</v>
      </c>
    </row>
    <row r="11" ht="21.75" customHeight="1" spans="1:23">
      <c r="A11" s="117" t="s">
        <v>259</v>
      </c>
      <c r="B11" s="117" t="s">
        <v>260</v>
      </c>
      <c r="C11" s="117" t="s">
        <v>261</v>
      </c>
      <c r="D11" s="117" t="s">
        <v>70</v>
      </c>
      <c r="E11" s="117" t="s">
        <v>103</v>
      </c>
      <c r="F11" s="117" t="s">
        <v>104</v>
      </c>
      <c r="G11" s="117" t="s">
        <v>242</v>
      </c>
      <c r="H11" s="117" t="s">
        <v>243</v>
      </c>
      <c r="I11" s="127">
        <v>500000</v>
      </c>
      <c r="J11" s="127"/>
      <c r="K11" s="127"/>
      <c r="L11" s="127"/>
      <c r="M11" s="127"/>
      <c r="N11" s="127"/>
      <c r="O11" s="127"/>
      <c r="P11" s="127"/>
      <c r="Q11" s="127"/>
      <c r="R11" s="127">
        <v>500000</v>
      </c>
      <c r="S11" s="127"/>
      <c r="T11" s="127"/>
      <c r="U11" s="127"/>
      <c r="V11" s="127"/>
      <c r="W11" s="127">
        <v>500000</v>
      </c>
    </row>
    <row r="12" ht="21.75" customHeight="1" spans="1:23">
      <c r="A12" s="117" t="s">
        <v>259</v>
      </c>
      <c r="B12" s="117" t="s">
        <v>260</v>
      </c>
      <c r="C12" s="117" t="s">
        <v>261</v>
      </c>
      <c r="D12" s="117" t="s">
        <v>70</v>
      </c>
      <c r="E12" s="117" t="s">
        <v>101</v>
      </c>
      <c r="F12" s="117" t="s">
        <v>102</v>
      </c>
      <c r="G12" s="117" t="s">
        <v>264</v>
      </c>
      <c r="H12" s="117" t="s">
        <v>81</v>
      </c>
      <c r="I12" s="127">
        <v>3120000</v>
      </c>
      <c r="J12" s="127"/>
      <c r="K12" s="127"/>
      <c r="L12" s="127"/>
      <c r="M12" s="127"/>
      <c r="N12" s="127"/>
      <c r="O12" s="127"/>
      <c r="P12" s="127"/>
      <c r="Q12" s="127"/>
      <c r="R12" s="127">
        <v>3120000</v>
      </c>
      <c r="S12" s="127"/>
      <c r="T12" s="127"/>
      <c r="U12" s="127"/>
      <c r="V12" s="127"/>
      <c r="W12" s="127">
        <v>3120000</v>
      </c>
    </row>
    <row r="13" ht="21.75" customHeight="1" spans="1:23">
      <c r="A13" s="117" t="s">
        <v>259</v>
      </c>
      <c r="B13" s="117" t="s">
        <v>260</v>
      </c>
      <c r="C13" s="117" t="s">
        <v>261</v>
      </c>
      <c r="D13" s="117" t="s">
        <v>70</v>
      </c>
      <c r="E13" s="117" t="s">
        <v>103</v>
      </c>
      <c r="F13" s="117" t="s">
        <v>104</v>
      </c>
      <c r="G13" s="117" t="s">
        <v>264</v>
      </c>
      <c r="H13" s="117" t="s">
        <v>81</v>
      </c>
      <c r="I13" s="127">
        <v>6230000</v>
      </c>
      <c r="J13" s="127"/>
      <c r="K13" s="127"/>
      <c r="L13" s="127"/>
      <c r="M13" s="127"/>
      <c r="N13" s="127"/>
      <c r="O13" s="127"/>
      <c r="P13" s="127"/>
      <c r="Q13" s="127"/>
      <c r="R13" s="127">
        <v>6230000</v>
      </c>
      <c r="S13" s="127"/>
      <c r="T13" s="127"/>
      <c r="U13" s="127"/>
      <c r="V13" s="127"/>
      <c r="W13" s="127">
        <v>6230000</v>
      </c>
    </row>
    <row r="14" ht="21.75" customHeight="1" spans="1:23">
      <c r="A14" s="117" t="s">
        <v>265</v>
      </c>
      <c r="B14" s="117" t="s">
        <v>266</v>
      </c>
      <c r="C14" s="117" t="s">
        <v>267</v>
      </c>
      <c r="D14" s="117" t="s">
        <v>70</v>
      </c>
      <c r="E14" s="117" t="s">
        <v>125</v>
      </c>
      <c r="F14" s="117" t="s">
        <v>126</v>
      </c>
      <c r="G14" s="117" t="s">
        <v>246</v>
      </c>
      <c r="H14" s="117" t="s">
        <v>247</v>
      </c>
      <c r="I14" s="127">
        <v>25332</v>
      </c>
      <c r="J14" s="127">
        <v>25332</v>
      </c>
      <c r="K14" s="127">
        <v>25332</v>
      </c>
      <c r="L14" s="127"/>
      <c r="M14" s="127"/>
      <c r="N14" s="127"/>
      <c r="O14" s="127"/>
      <c r="P14" s="127"/>
      <c r="Q14" s="127"/>
      <c r="R14" s="127"/>
      <c r="S14" s="127"/>
      <c r="T14" s="127"/>
      <c r="U14" s="127"/>
      <c r="V14" s="127"/>
      <c r="W14" s="127"/>
    </row>
    <row r="15" ht="21.75" customHeight="1" spans="1:23">
      <c r="A15" s="117" t="s">
        <v>265</v>
      </c>
      <c r="B15" s="117" t="s">
        <v>268</v>
      </c>
      <c r="C15" s="117" t="s">
        <v>269</v>
      </c>
      <c r="D15" s="117" t="s">
        <v>70</v>
      </c>
      <c r="E15" s="117" t="s">
        <v>101</v>
      </c>
      <c r="F15" s="117" t="s">
        <v>102</v>
      </c>
      <c r="G15" s="117" t="s">
        <v>262</v>
      </c>
      <c r="H15" s="117" t="s">
        <v>263</v>
      </c>
      <c r="I15" s="127">
        <v>131016.96</v>
      </c>
      <c r="J15" s="127">
        <v>131016.96</v>
      </c>
      <c r="K15" s="127">
        <v>131016.96</v>
      </c>
      <c r="L15" s="127"/>
      <c r="M15" s="127"/>
      <c r="N15" s="127"/>
      <c r="O15" s="127"/>
      <c r="P15" s="127"/>
      <c r="Q15" s="127"/>
      <c r="R15" s="127"/>
      <c r="S15" s="127"/>
      <c r="T15" s="127"/>
      <c r="U15" s="127"/>
      <c r="V15" s="127"/>
      <c r="W15" s="127"/>
    </row>
    <row r="16" ht="21.75" customHeight="1" spans="1:23">
      <c r="A16" s="117" t="s">
        <v>265</v>
      </c>
      <c r="B16" s="117" t="s">
        <v>270</v>
      </c>
      <c r="C16" s="117" t="s">
        <v>271</v>
      </c>
      <c r="D16" s="117" t="s">
        <v>70</v>
      </c>
      <c r="E16" s="117" t="s">
        <v>103</v>
      </c>
      <c r="F16" s="117" t="s">
        <v>104</v>
      </c>
      <c r="G16" s="117" t="s">
        <v>262</v>
      </c>
      <c r="H16" s="117" t="s">
        <v>263</v>
      </c>
      <c r="I16" s="127">
        <v>180702.72</v>
      </c>
      <c r="J16" s="127">
        <v>180702.72</v>
      </c>
      <c r="K16" s="127">
        <v>180702.72</v>
      </c>
      <c r="L16" s="127"/>
      <c r="M16" s="127"/>
      <c r="N16" s="127"/>
      <c r="O16" s="127"/>
      <c r="P16" s="127"/>
      <c r="Q16" s="127"/>
      <c r="R16" s="127"/>
      <c r="S16" s="127"/>
      <c r="T16" s="127"/>
      <c r="U16" s="127"/>
      <c r="V16" s="127"/>
      <c r="W16" s="127"/>
    </row>
    <row r="17" ht="21.75" customHeight="1" spans="1:23">
      <c r="A17" s="117" t="s">
        <v>265</v>
      </c>
      <c r="B17" s="117" t="s">
        <v>272</v>
      </c>
      <c r="C17" s="117" t="s">
        <v>273</v>
      </c>
      <c r="D17" s="117" t="s">
        <v>70</v>
      </c>
      <c r="E17" s="117" t="s">
        <v>107</v>
      </c>
      <c r="F17" s="117" t="s">
        <v>108</v>
      </c>
      <c r="G17" s="117" t="s">
        <v>262</v>
      </c>
      <c r="H17" s="117" t="s">
        <v>263</v>
      </c>
      <c r="I17" s="127">
        <v>1792</v>
      </c>
      <c r="J17" s="127">
        <v>1792</v>
      </c>
      <c r="K17" s="127">
        <v>1792</v>
      </c>
      <c r="L17" s="127"/>
      <c r="M17" s="127"/>
      <c r="N17" s="127"/>
      <c r="O17" s="127"/>
      <c r="P17" s="127"/>
      <c r="Q17" s="127"/>
      <c r="R17" s="127"/>
      <c r="S17" s="127"/>
      <c r="T17" s="127"/>
      <c r="U17" s="127"/>
      <c r="V17" s="127"/>
      <c r="W17" s="127"/>
    </row>
    <row r="18" ht="21.75" customHeight="1" spans="1:23">
      <c r="A18" s="117" t="s">
        <v>265</v>
      </c>
      <c r="B18" s="117" t="s">
        <v>274</v>
      </c>
      <c r="C18" s="117" t="s">
        <v>275</v>
      </c>
      <c r="D18" s="117" t="s">
        <v>70</v>
      </c>
      <c r="E18" s="117" t="s">
        <v>107</v>
      </c>
      <c r="F18" s="117" t="s">
        <v>108</v>
      </c>
      <c r="G18" s="117" t="s">
        <v>262</v>
      </c>
      <c r="H18" s="117" t="s">
        <v>263</v>
      </c>
      <c r="I18" s="127">
        <v>6272</v>
      </c>
      <c r="J18" s="127">
        <v>6272</v>
      </c>
      <c r="K18" s="127">
        <v>6272</v>
      </c>
      <c r="L18" s="127"/>
      <c r="M18" s="127"/>
      <c r="N18" s="127"/>
      <c r="O18" s="127"/>
      <c r="P18" s="127"/>
      <c r="Q18" s="127"/>
      <c r="R18" s="127"/>
      <c r="S18" s="127"/>
      <c r="T18" s="127"/>
      <c r="U18" s="127"/>
      <c r="V18" s="127"/>
      <c r="W18" s="127"/>
    </row>
    <row r="19" ht="21.75" customHeight="1" spans="1:23">
      <c r="A19" s="117" t="s">
        <v>265</v>
      </c>
      <c r="B19" s="117" t="s">
        <v>276</v>
      </c>
      <c r="C19" s="117" t="s">
        <v>277</v>
      </c>
      <c r="D19" s="117" t="s">
        <v>70</v>
      </c>
      <c r="E19" s="117" t="s">
        <v>103</v>
      </c>
      <c r="F19" s="117" t="s">
        <v>104</v>
      </c>
      <c r="G19" s="117" t="s">
        <v>242</v>
      </c>
      <c r="H19" s="117" t="s">
        <v>243</v>
      </c>
      <c r="I19" s="127">
        <v>840072</v>
      </c>
      <c r="J19" s="127">
        <v>840072</v>
      </c>
      <c r="K19" s="127">
        <v>840072</v>
      </c>
      <c r="L19" s="127"/>
      <c r="M19" s="127"/>
      <c r="N19" s="127"/>
      <c r="O19" s="127"/>
      <c r="P19" s="127"/>
      <c r="Q19" s="127"/>
      <c r="R19" s="127"/>
      <c r="S19" s="127"/>
      <c r="T19" s="127"/>
      <c r="U19" s="127"/>
      <c r="V19" s="127"/>
      <c r="W19" s="127"/>
    </row>
    <row r="20" ht="21.75" customHeight="1" spans="1:23">
      <c r="A20" s="117" t="s">
        <v>265</v>
      </c>
      <c r="B20" s="117" t="s">
        <v>278</v>
      </c>
      <c r="C20" s="117" t="s">
        <v>279</v>
      </c>
      <c r="D20" s="117" t="s">
        <v>70</v>
      </c>
      <c r="E20" s="117" t="s">
        <v>111</v>
      </c>
      <c r="F20" s="117" t="s">
        <v>112</v>
      </c>
      <c r="G20" s="117" t="s">
        <v>242</v>
      </c>
      <c r="H20" s="117" t="s">
        <v>243</v>
      </c>
      <c r="I20" s="127">
        <v>1649016</v>
      </c>
      <c r="J20" s="127">
        <v>1649016</v>
      </c>
      <c r="K20" s="127">
        <v>1649016</v>
      </c>
      <c r="L20" s="127"/>
      <c r="M20" s="127"/>
      <c r="N20" s="127"/>
      <c r="O20" s="127"/>
      <c r="P20" s="127"/>
      <c r="Q20" s="127"/>
      <c r="R20" s="127"/>
      <c r="S20" s="127"/>
      <c r="T20" s="127"/>
      <c r="U20" s="127"/>
      <c r="V20" s="127"/>
      <c r="W20" s="127"/>
    </row>
    <row r="21" ht="21.75" customHeight="1" spans="1:23">
      <c r="A21" s="117" t="s">
        <v>265</v>
      </c>
      <c r="B21" s="117" t="s">
        <v>280</v>
      </c>
      <c r="C21" s="117" t="s">
        <v>281</v>
      </c>
      <c r="D21" s="117" t="s">
        <v>70</v>
      </c>
      <c r="E21" s="117" t="s">
        <v>101</v>
      </c>
      <c r="F21" s="117" t="s">
        <v>102</v>
      </c>
      <c r="G21" s="117" t="s">
        <v>282</v>
      </c>
      <c r="H21" s="117" t="s">
        <v>283</v>
      </c>
      <c r="I21" s="127">
        <v>132160</v>
      </c>
      <c r="J21" s="127">
        <v>132160</v>
      </c>
      <c r="K21" s="127">
        <v>132160</v>
      </c>
      <c r="L21" s="127"/>
      <c r="M21" s="127"/>
      <c r="N21" s="127"/>
      <c r="O21" s="127"/>
      <c r="P21" s="127"/>
      <c r="Q21" s="127"/>
      <c r="R21" s="127"/>
      <c r="S21" s="127"/>
      <c r="T21" s="127"/>
      <c r="U21" s="127"/>
      <c r="V21" s="127"/>
      <c r="W21" s="127"/>
    </row>
    <row r="22" ht="21.75" customHeight="1" spans="1:23">
      <c r="A22" s="117" t="s">
        <v>265</v>
      </c>
      <c r="B22" s="117" t="s">
        <v>284</v>
      </c>
      <c r="C22" s="117" t="s">
        <v>285</v>
      </c>
      <c r="D22" s="117" t="s">
        <v>70</v>
      </c>
      <c r="E22" s="117" t="s">
        <v>103</v>
      </c>
      <c r="F22" s="117" t="s">
        <v>104</v>
      </c>
      <c r="G22" s="117" t="s">
        <v>282</v>
      </c>
      <c r="H22" s="117" t="s">
        <v>283</v>
      </c>
      <c r="I22" s="127">
        <v>133568</v>
      </c>
      <c r="J22" s="127">
        <v>133568</v>
      </c>
      <c r="K22" s="127">
        <v>133568</v>
      </c>
      <c r="L22" s="127"/>
      <c r="M22" s="127"/>
      <c r="N22" s="127"/>
      <c r="O22" s="127"/>
      <c r="P22" s="127"/>
      <c r="Q22" s="127"/>
      <c r="R22" s="127"/>
      <c r="S22" s="127"/>
      <c r="T22" s="127"/>
      <c r="U22" s="127"/>
      <c r="V22" s="127"/>
      <c r="W22" s="127"/>
    </row>
    <row r="23" ht="21.75" customHeight="1" spans="1:23">
      <c r="A23" s="117" t="s">
        <v>265</v>
      </c>
      <c r="B23" s="117" t="s">
        <v>286</v>
      </c>
      <c r="C23" s="117" t="s">
        <v>287</v>
      </c>
      <c r="D23" s="117" t="s">
        <v>70</v>
      </c>
      <c r="E23" s="117" t="s">
        <v>101</v>
      </c>
      <c r="F23" s="117" t="s">
        <v>102</v>
      </c>
      <c r="G23" s="117" t="s">
        <v>282</v>
      </c>
      <c r="H23" s="117" t="s">
        <v>283</v>
      </c>
      <c r="I23" s="127">
        <v>41400</v>
      </c>
      <c r="J23" s="127">
        <v>41400</v>
      </c>
      <c r="K23" s="127">
        <v>41400</v>
      </c>
      <c r="L23" s="127"/>
      <c r="M23" s="127"/>
      <c r="N23" s="127"/>
      <c r="O23" s="127"/>
      <c r="P23" s="127"/>
      <c r="Q23" s="127"/>
      <c r="R23" s="127"/>
      <c r="S23" s="127"/>
      <c r="T23" s="127"/>
      <c r="U23" s="127"/>
      <c r="V23" s="127"/>
      <c r="W23" s="127"/>
    </row>
    <row r="24" ht="21.75" customHeight="1" spans="1:23">
      <c r="A24" s="117" t="s">
        <v>265</v>
      </c>
      <c r="B24" s="117" t="s">
        <v>288</v>
      </c>
      <c r="C24" s="117" t="s">
        <v>289</v>
      </c>
      <c r="D24" s="117" t="s">
        <v>70</v>
      </c>
      <c r="E24" s="117" t="s">
        <v>103</v>
      </c>
      <c r="F24" s="117" t="s">
        <v>104</v>
      </c>
      <c r="G24" s="117" t="s">
        <v>282</v>
      </c>
      <c r="H24" s="117" t="s">
        <v>283</v>
      </c>
      <c r="I24" s="127">
        <v>245520</v>
      </c>
      <c r="J24" s="127">
        <v>245520</v>
      </c>
      <c r="K24" s="127">
        <v>245520</v>
      </c>
      <c r="L24" s="127"/>
      <c r="M24" s="127"/>
      <c r="N24" s="127"/>
      <c r="O24" s="127"/>
      <c r="P24" s="127"/>
      <c r="Q24" s="127"/>
      <c r="R24" s="127"/>
      <c r="S24" s="127"/>
      <c r="T24" s="127"/>
      <c r="U24" s="127"/>
      <c r="V24" s="127"/>
      <c r="W24" s="127"/>
    </row>
    <row r="25" ht="21.75" customHeight="1" spans="1:23">
      <c r="A25" s="117" t="s">
        <v>290</v>
      </c>
      <c r="B25" s="117" t="s">
        <v>291</v>
      </c>
      <c r="C25" s="117" t="s">
        <v>292</v>
      </c>
      <c r="D25" s="117" t="s">
        <v>70</v>
      </c>
      <c r="E25" s="117" t="s">
        <v>101</v>
      </c>
      <c r="F25" s="117" t="s">
        <v>102</v>
      </c>
      <c r="G25" s="117" t="s">
        <v>262</v>
      </c>
      <c r="H25" s="117" t="s">
        <v>263</v>
      </c>
      <c r="I25" s="127">
        <v>144060</v>
      </c>
      <c r="J25" s="127">
        <v>144060</v>
      </c>
      <c r="K25" s="127">
        <v>144060</v>
      </c>
      <c r="L25" s="127"/>
      <c r="M25" s="127"/>
      <c r="N25" s="127"/>
      <c r="O25" s="127"/>
      <c r="P25" s="127"/>
      <c r="Q25" s="127"/>
      <c r="R25" s="127"/>
      <c r="S25" s="127"/>
      <c r="T25" s="127"/>
      <c r="U25" s="127"/>
      <c r="V25" s="127"/>
      <c r="W25" s="127"/>
    </row>
    <row r="26" ht="21.75" customHeight="1" spans="1:23">
      <c r="A26" s="117" t="s">
        <v>290</v>
      </c>
      <c r="B26" s="117" t="s">
        <v>291</v>
      </c>
      <c r="C26" s="117" t="s">
        <v>292</v>
      </c>
      <c r="D26" s="117" t="s">
        <v>70</v>
      </c>
      <c r="E26" s="117" t="s">
        <v>103</v>
      </c>
      <c r="F26" s="117" t="s">
        <v>104</v>
      </c>
      <c r="G26" s="117" t="s">
        <v>262</v>
      </c>
      <c r="H26" s="117" t="s">
        <v>263</v>
      </c>
      <c r="I26" s="127">
        <v>184050</v>
      </c>
      <c r="J26" s="127">
        <v>184050</v>
      </c>
      <c r="K26" s="127">
        <v>184050</v>
      </c>
      <c r="L26" s="127"/>
      <c r="M26" s="127"/>
      <c r="N26" s="127"/>
      <c r="O26" s="127"/>
      <c r="P26" s="127"/>
      <c r="Q26" s="127"/>
      <c r="R26" s="127"/>
      <c r="S26" s="127"/>
      <c r="T26" s="127"/>
      <c r="U26" s="127"/>
      <c r="V26" s="127"/>
      <c r="W26" s="127"/>
    </row>
    <row r="27" ht="18.75" customHeight="1" spans="1:23">
      <c r="A27" s="82" t="s">
        <v>181</v>
      </c>
      <c r="B27" s="83"/>
      <c r="C27" s="83"/>
      <c r="D27" s="83"/>
      <c r="E27" s="83"/>
      <c r="F27" s="83"/>
      <c r="G27" s="83"/>
      <c r="H27" s="84"/>
      <c r="I27" s="127">
        <v>15304961.68</v>
      </c>
      <c r="J27" s="127">
        <v>3714961.68</v>
      </c>
      <c r="K27" s="127">
        <v>3714961.68</v>
      </c>
      <c r="L27" s="127"/>
      <c r="M27" s="127"/>
      <c r="N27" s="127"/>
      <c r="O27" s="127"/>
      <c r="P27" s="127"/>
      <c r="Q27" s="127"/>
      <c r="R27" s="127">
        <v>11590000</v>
      </c>
      <c r="S27" s="127"/>
      <c r="T27" s="127"/>
      <c r="U27" s="127"/>
      <c r="V27" s="127"/>
      <c r="W27" s="127">
        <v>11590000</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875" right="0.36875" top="0.559027777777778" bottom="0.559027777777778" header="0.479166666666667" footer="0.479166666666667"/>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90"/>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85" t="s">
        <v>293</v>
      </c>
    </row>
    <row r="2" ht="39.75" customHeight="1" spans="1:10">
      <c r="A2" s="114" t="str">
        <f>"2026"&amp;"年部门项目支出绩效目标表"</f>
        <v>2026年部门项目支出绩效目标表</v>
      </c>
      <c r="B2" s="65"/>
      <c r="C2" s="65"/>
      <c r="D2" s="65"/>
      <c r="E2" s="65"/>
      <c r="F2" s="115"/>
      <c r="G2" s="65"/>
      <c r="H2" s="115"/>
      <c r="I2" s="115"/>
      <c r="J2" s="65"/>
    </row>
    <row r="3" ht="17.25" customHeight="1" spans="1:1">
      <c r="A3" s="66" t="str">
        <f>"单位名称："&amp;"石林彝族自治县鹿阜中学"</f>
        <v>单位名称：石林彝族自治县鹿阜中学</v>
      </c>
    </row>
    <row r="4" ht="44.25" customHeight="1" spans="1:10">
      <c r="A4" s="18" t="s">
        <v>193</v>
      </c>
      <c r="B4" s="18" t="s">
        <v>294</v>
      </c>
      <c r="C4" s="18" t="s">
        <v>295</v>
      </c>
      <c r="D4" s="18" t="s">
        <v>296</v>
      </c>
      <c r="E4" s="18" t="s">
        <v>297</v>
      </c>
      <c r="F4" s="116" t="s">
        <v>298</v>
      </c>
      <c r="G4" s="18" t="s">
        <v>299</v>
      </c>
      <c r="H4" s="116" t="s">
        <v>300</v>
      </c>
      <c r="I4" s="116" t="s">
        <v>301</v>
      </c>
      <c r="J4" s="18" t="s">
        <v>302</v>
      </c>
    </row>
    <row r="5" ht="18.75" customHeight="1" spans="1:10">
      <c r="A5" s="180">
        <v>1</v>
      </c>
      <c r="B5" s="180">
        <v>2</v>
      </c>
      <c r="C5" s="180">
        <v>3</v>
      </c>
      <c r="D5" s="180">
        <v>4</v>
      </c>
      <c r="E5" s="180">
        <v>5</v>
      </c>
      <c r="F5" s="87">
        <v>6</v>
      </c>
      <c r="G5" s="180">
        <v>7</v>
      </c>
      <c r="H5" s="87">
        <v>8</v>
      </c>
      <c r="I5" s="87">
        <v>9</v>
      </c>
      <c r="J5" s="180">
        <v>10</v>
      </c>
    </row>
    <row r="6" ht="42" customHeight="1" spans="1:10">
      <c r="A6" s="19" t="s">
        <v>70</v>
      </c>
      <c r="B6" s="117"/>
      <c r="C6" s="117"/>
      <c r="D6" s="117"/>
      <c r="E6" s="45"/>
      <c r="F6" s="118"/>
      <c r="G6" s="45"/>
      <c r="H6" s="118"/>
      <c r="I6" s="118"/>
      <c r="J6" s="45"/>
    </row>
    <row r="7" ht="42" customHeight="1" spans="1:10">
      <c r="A7" s="181" t="s">
        <v>285</v>
      </c>
      <c r="B7" s="44" t="s">
        <v>303</v>
      </c>
      <c r="C7" s="44" t="s">
        <v>304</v>
      </c>
      <c r="D7" s="44" t="s">
        <v>305</v>
      </c>
      <c r="E7" s="19" t="s">
        <v>306</v>
      </c>
      <c r="F7" s="44" t="s">
        <v>307</v>
      </c>
      <c r="G7" s="19" t="s">
        <v>308</v>
      </c>
      <c r="H7" s="44" t="s">
        <v>309</v>
      </c>
      <c r="I7" s="44" t="s">
        <v>310</v>
      </c>
      <c r="J7" s="19" t="s">
        <v>306</v>
      </c>
    </row>
    <row r="8" ht="42" customHeight="1" spans="1:10">
      <c r="A8" s="181" t="s">
        <v>285</v>
      </c>
      <c r="B8" s="44" t="s">
        <v>303</v>
      </c>
      <c r="C8" s="44" t="s">
        <v>304</v>
      </c>
      <c r="D8" s="44" t="s">
        <v>311</v>
      </c>
      <c r="E8" s="19" t="s">
        <v>312</v>
      </c>
      <c r="F8" s="44" t="s">
        <v>307</v>
      </c>
      <c r="G8" s="19" t="s">
        <v>308</v>
      </c>
      <c r="H8" s="44" t="s">
        <v>309</v>
      </c>
      <c r="I8" s="44" t="s">
        <v>310</v>
      </c>
      <c r="J8" s="19" t="s">
        <v>312</v>
      </c>
    </row>
    <row r="9" ht="42" customHeight="1" spans="1:10">
      <c r="A9" s="181" t="s">
        <v>285</v>
      </c>
      <c r="B9" s="44" t="s">
        <v>303</v>
      </c>
      <c r="C9" s="44" t="s">
        <v>304</v>
      </c>
      <c r="D9" s="44" t="s">
        <v>313</v>
      </c>
      <c r="E9" s="19" t="s">
        <v>314</v>
      </c>
      <c r="F9" s="44" t="s">
        <v>307</v>
      </c>
      <c r="G9" s="19" t="s">
        <v>308</v>
      </c>
      <c r="H9" s="44" t="s">
        <v>309</v>
      </c>
      <c r="I9" s="44" t="s">
        <v>310</v>
      </c>
      <c r="J9" s="19" t="s">
        <v>314</v>
      </c>
    </row>
    <row r="10" ht="42" customHeight="1" spans="1:10">
      <c r="A10" s="181" t="s">
        <v>285</v>
      </c>
      <c r="B10" s="44" t="s">
        <v>303</v>
      </c>
      <c r="C10" s="44" t="s">
        <v>315</v>
      </c>
      <c r="D10" s="44" t="s">
        <v>316</v>
      </c>
      <c r="E10" s="19" t="s">
        <v>317</v>
      </c>
      <c r="F10" s="44" t="s">
        <v>318</v>
      </c>
      <c r="G10" s="19" t="s">
        <v>319</v>
      </c>
      <c r="H10" s="44" t="s">
        <v>309</v>
      </c>
      <c r="I10" s="44" t="s">
        <v>310</v>
      </c>
      <c r="J10" s="19" t="s">
        <v>317</v>
      </c>
    </row>
    <row r="11" ht="42" customHeight="1" spans="1:10">
      <c r="A11" s="181" t="s">
        <v>285</v>
      </c>
      <c r="B11" s="44" t="s">
        <v>303</v>
      </c>
      <c r="C11" s="44" t="s">
        <v>315</v>
      </c>
      <c r="D11" s="44" t="s">
        <v>316</v>
      </c>
      <c r="E11" s="19" t="s">
        <v>320</v>
      </c>
      <c r="F11" s="44" t="s">
        <v>307</v>
      </c>
      <c r="G11" s="19" t="s">
        <v>308</v>
      </c>
      <c r="H11" s="44" t="s">
        <v>309</v>
      </c>
      <c r="I11" s="44" t="s">
        <v>310</v>
      </c>
      <c r="J11" s="19" t="s">
        <v>320</v>
      </c>
    </row>
    <row r="12" ht="42" customHeight="1" spans="1:10">
      <c r="A12" s="181" t="s">
        <v>285</v>
      </c>
      <c r="B12" s="44" t="s">
        <v>303</v>
      </c>
      <c r="C12" s="44" t="s">
        <v>315</v>
      </c>
      <c r="D12" s="44" t="s">
        <v>316</v>
      </c>
      <c r="E12" s="19" t="s">
        <v>321</v>
      </c>
      <c r="F12" s="44" t="s">
        <v>307</v>
      </c>
      <c r="G12" s="19" t="s">
        <v>322</v>
      </c>
      <c r="H12" s="44" t="s">
        <v>323</v>
      </c>
      <c r="I12" s="44" t="s">
        <v>310</v>
      </c>
      <c r="J12" s="19" t="s">
        <v>321</v>
      </c>
    </row>
    <row r="13" ht="42" customHeight="1" spans="1:10">
      <c r="A13" s="181" t="s">
        <v>285</v>
      </c>
      <c r="B13" s="44" t="s">
        <v>303</v>
      </c>
      <c r="C13" s="44" t="s">
        <v>315</v>
      </c>
      <c r="D13" s="44" t="s">
        <v>316</v>
      </c>
      <c r="E13" s="19" t="s">
        <v>324</v>
      </c>
      <c r="F13" s="44" t="s">
        <v>307</v>
      </c>
      <c r="G13" s="19" t="s">
        <v>308</v>
      </c>
      <c r="H13" s="44" t="s">
        <v>309</v>
      </c>
      <c r="I13" s="44" t="s">
        <v>310</v>
      </c>
      <c r="J13" s="19" t="s">
        <v>324</v>
      </c>
    </row>
    <row r="14" ht="42" customHeight="1" spans="1:10">
      <c r="A14" s="181" t="s">
        <v>285</v>
      </c>
      <c r="B14" s="44" t="s">
        <v>303</v>
      </c>
      <c r="C14" s="44" t="s">
        <v>325</v>
      </c>
      <c r="D14" s="44" t="s">
        <v>326</v>
      </c>
      <c r="E14" s="19" t="s">
        <v>327</v>
      </c>
      <c r="F14" s="44" t="s">
        <v>318</v>
      </c>
      <c r="G14" s="19" t="s">
        <v>328</v>
      </c>
      <c r="H14" s="44" t="s">
        <v>309</v>
      </c>
      <c r="I14" s="44" t="s">
        <v>310</v>
      </c>
      <c r="J14" s="19" t="s">
        <v>327</v>
      </c>
    </row>
    <row r="15" ht="42" customHeight="1" spans="1:10">
      <c r="A15" s="181" t="s">
        <v>289</v>
      </c>
      <c r="B15" s="44" t="s">
        <v>329</v>
      </c>
      <c r="C15" s="44" t="s">
        <v>304</v>
      </c>
      <c r="D15" s="44" t="s">
        <v>311</v>
      </c>
      <c r="E15" s="19" t="s">
        <v>330</v>
      </c>
      <c r="F15" s="44" t="s">
        <v>307</v>
      </c>
      <c r="G15" s="19" t="s">
        <v>308</v>
      </c>
      <c r="H15" s="44" t="s">
        <v>309</v>
      </c>
      <c r="I15" s="44" t="s">
        <v>310</v>
      </c>
      <c r="J15" s="19" t="s">
        <v>330</v>
      </c>
    </row>
    <row r="16" ht="42" customHeight="1" spans="1:10">
      <c r="A16" s="181" t="s">
        <v>289</v>
      </c>
      <c r="B16" s="44" t="s">
        <v>329</v>
      </c>
      <c r="C16" s="44" t="s">
        <v>304</v>
      </c>
      <c r="D16" s="44" t="s">
        <v>313</v>
      </c>
      <c r="E16" s="19" t="s">
        <v>331</v>
      </c>
      <c r="F16" s="44" t="s">
        <v>307</v>
      </c>
      <c r="G16" s="19" t="s">
        <v>308</v>
      </c>
      <c r="H16" s="44" t="s">
        <v>309</v>
      </c>
      <c r="I16" s="44" t="s">
        <v>310</v>
      </c>
      <c r="J16" s="19" t="s">
        <v>331</v>
      </c>
    </row>
    <row r="17" ht="42" customHeight="1" spans="1:10">
      <c r="A17" s="181" t="s">
        <v>289</v>
      </c>
      <c r="B17" s="44" t="s">
        <v>329</v>
      </c>
      <c r="C17" s="44" t="s">
        <v>315</v>
      </c>
      <c r="D17" s="44" t="s">
        <v>316</v>
      </c>
      <c r="E17" s="19" t="s">
        <v>332</v>
      </c>
      <c r="F17" s="44" t="s">
        <v>307</v>
      </c>
      <c r="G17" s="19" t="s">
        <v>90</v>
      </c>
      <c r="H17" s="44" t="s">
        <v>323</v>
      </c>
      <c r="I17" s="44" t="s">
        <v>310</v>
      </c>
      <c r="J17" s="19" t="s">
        <v>332</v>
      </c>
    </row>
    <row r="18" ht="42" customHeight="1" spans="1:10">
      <c r="A18" s="181" t="s">
        <v>289</v>
      </c>
      <c r="B18" s="44" t="s">
        <v>329</v>
      </c>
      <c r="C18" s="44" t="s">
        <v>315</v>
      </c>
      <c r="D18" s="44" t="s">
        <v>316</v>
      </c>
      <c r="E18" s="19" t="s">
        <v>333</v>
      </c>
      <c r="F18" s="44" t="s">
        <v>307</v>
      </c>
      <c r="G18" s="19" t="s">
        <v>308</v>
      </c>
      <c r="H18" s="44" t="s">
        <v>309</v>
      </c>
      <c r="I18" s="44" t="s">
        <v>310</v>
      </c>
      <c r="J18" s="19" t="s">
        <v>333</v>
      </c>
    </row>
    <row r="19" ht="42" customHeight="1" spans="1:10">
      <c r="A19" s="181" t="s">
        <v>289</v>
      </c>
      <c r="B19" s="44" t="s">
        <v>329</v>
      </c>
      <c r="C19" s="44" t="s">
        <v>325</v>
      </c>
      <c r="D19" s="44" t="s">
        <v>326</v>
      </c>
      <c r="E19" s="19" t="s">
        <v>334</v>
      </c>
      <c r="F19" s="44" t="s">
        <v>318</v>
      </c>
      <c r="G19" s="19" t="s">
        <v>328</v>
      </c>
      <c r="H19" s="44" t="s">
        <v>309</v>
      </c>
      <c r="I19" s="44" t="s">
        <v>310</v>
      </c>
      <c r="J19" s="19" t="s">
        <v>334</v>
      </c>
    </row>
    <row r="20" ht="42" customHeight="1" spans="1:10">
      <c r="A20" s="181" t="s">
        <v>289</v>
      </c>
      <c r="B20" s="44" t="s">
        <v>329</v>
      </c>
      <c r="C20" s="44" t="s">
        <v>335</v>
      </c>
      <c r="D20" s="44" t="s">
        <v>336</v>
      </c>
      <c r="E20" s="19" t="s">
        <v>337</v>
      </c>
      <c r="F20" s="44" t="s">
        <v>307</v>
      </c>
      <c r="G20" s="19" t="s">
        <v>338</v>
      </c>
      <c r="H20" s="44" t="s">
        <v>339</v>
      </c>
      <c r="I20" s="44" t="s">
        <v>310</v>
      </c>
      <c r="J20" s="19" t="s">
        <v>340</v>
      </c>
    </row>
    <row r="21" ht="42" customHeight="1" spans="1:10">
      <c r="A21" s="181" t="s">
        <v>289</v>
      </c>
      <c r="B21" s="44" t="s">
        <v>329</v>
      </c>
      <c r="C21" s="44" t="s">
        <v>335</v>
      </c>
      <c r="D21" s="44" t="s">
        <v>341</v>
      </c>
      <c r="E21" s="19" t="s">
        <v>342</v>
      </c>
      <c r="F21" s="44" t="s">
        <v>307</v>
      </c>
      <c r="G21" s="19" t="s">
        <v>343</v>
      </c>
      <c r="H21" s="44" t="s">
        <v>339</v>
      </c>
      <c r="I21" s="44" t="s">
        <v>310</v>
      </c>
      <c r="J21" s="19" t="s">
        <v>344</v>
      </c>
    </row>
    <row r="22" ht="42" customHeight="1" spans="1:10">
      <c r="A22" s="181" t="s">
        <v>279</v>
      </c>
      <c r="B22" s="44" t="s">
        <v>345</v>
      </c>
      <c r="C22" s="44" t="s">
        <v>304</v>
      </c>
      <c r="D22" s="44" t="s">
        <v>305</v>
      </c>
      <c r="E22" s="19" t="s">
        <v>346</v>
      </c>
      <c r="F22" s="44" t="s">
        <v>307</v>
      </c>
      <c r="G22" s="19" t="s">
        <v>347</v>
      </c>
      <c r="H22" s="44" t="s">
        <v>348</v>
      </c>
      <c r="I22" s="44" t="s">
        <v>310</v>
      </c>
      <c r="J22" s="19" t="s">
        <v>349</v>
      </c>
    </row>
    <row r="23" ht="42" customHeight="1" spans="1:10">
      <c r="A23" s="181" t="s">
        <v>279</v>
      </c>
      <c r="B23" s="44" t="s">
        <v>345</v>
      </c>
      <c r="C23" s="44" t="s">
        <v>315</v>
      </c>
      <c r="D23" s="44" t="s">
        <v>316</v>
      </c>
      <c r="E23" s="19" t="s">
        <v>350</v>
      </c>
      <c r="F23" s="44" t="s">
        <v>307</v>
      </c>
      <c r="G23" s="19" t="s">
        <v>351</v>
      </c>
      <c r="H23" s="44" t="s">
        <v>323</v>
      </c>
      <c r="I23" s="44" t="s">
        <v>310</v>
      </c>
      <c r="J23" s="19" t="s">
        <v>352</v>
      </c>
    </row>
    <row r="24" ht="42" customHeight="1" spans="1:10">
      <c r="A24" s="181" t="s">
        <v>279</v>
      </c>
      <c r="B24" s="44" t="s">
        <v>345</v>
      </c>
      <c r="C24" s="44" t="s">
        <v>325</v>
      </c>
      <c r="D24" s="44" t="s">
        <v>326</v>
      </c>
      <c r="E24" s="19" t="s">
        <v>353</v>
      </c>
      <c r="F24" s="44" t="s">
        <v>318</v>
      </c>
      <c r="G24" s="19" t="s">
        <v>328</v>
      </c>
      <c r="H24" s="44" t="s">
        <v>309</v>
      </c>
      <c r="I24" s="44" t="s">
        <v>310</v>
      </c>
      <c r="J24" s="19" t="s">
        <v>354</v>
      </c>
    </row>
    <row r="25" ht="42" customHeight="1" spans="1:10">
      <c r="A25" s="181" t="s">
        <v>267</v>
      </c>
      <c r="B25" s="44" t="s">
        <v>355</v>
      </c>
      <c r="C25" s="44" t="s">
        <v>304</v>
      </c>
      <c r="D25" s="44" t="s">
        <v>305</v>
      </c>
      <c r="E25" s="19" t="s">
        <v>356</v>
      </c>
      <c r="F25" s="44" t="s">
        <v>307</v>
      </c>
      <c r="G25" s="19" t="s">
        <v>85</v>
      </c>
      <c r="H25" s="44" t="s">
        <v>348</v>
      </c>
      <c r="I25" s="44" t="s">
        <v>310</v>
      </c>
      <c r="J25" s="19" t="s">
        <v>357</v>
      </c>
    </row>
    <row r="26" ht="42" customHeight="1" spans="1:10">
      <c r="A26" s="181" t="s">
        <v>267</v>
      </c>
      <c r="B26" s="44" t="s">
        <v>355</v>
      </c>
      <c r="C26" s="44" t="s">
        <v>315</v>
      </c>
      <c r="D26" s="44" t="s">
        <v>316</v>
      </c>
      <c r="E26" s="19" t="s">
        <v>350</v>
      </c>
      <c r="F26" s="44" t="s">
        <v>307</v>
      </c>
      <c r="G26" s="19" t="s">
        <v>351</v>
      </c>
      <c r="H26" s="44" t="s">
        <v>323</v>
      </c>
      <c r="I26" s="44" t="s">
        <v>310</v>
      </c>
      <c r="J26" s="19" t="s">
        <v>358</v>
      </c>
    </row>
    <row r="27" ht="42" customHeight="1" spans="1:10">
      <c r="A27" s="181" t="s">
        <v>267</v>
      </c>
      <c r="B27" s="44" t="s">
        <v>355</v>
      </c>
      <c r="C27" s="44" t="s">
        <v>325</v>
      </c>
      <c r="D27" s="44" t="s">
        <v>326</v>
      </c>
      <c r="E27" s="19" t="s">
        <v>353</v>
      </c>
      <c r="F27" s="44" t="s">
        <v>318</v>
      </c>
      <c r="G27" s="19" t="s">
        <v>328</v>
      </c>
      <c r="H27" s="44" t="s">
        <v>309</v>
      </c>
      <c r="I27" s="44" t="s">
        <v>310</v>
      </c>
      <c r="J27" s="19" t="s">
        <v>359</v>
      </c>
    </row>
    <row r="28" ht="42" customHeight="1" spans="1:10">
      <c r="A28" s="181" t="s">
        <v>267</v>
      </c>
      <c r="B28" s="44" t="s">
        <v>355</v>
      </c>
      <c r="C28" s="44" t="s">
        <v>325</v>
      </c>
      <c r="D28" s="44" t="s">
        <v>326</v>
      </c>
      <c r="E28" s="19" t="s">
        <v>360</v>
      </c>
      <c r="F28" s="44" t="s">
        <v>318</v>
      </c>
      <c r="G28" s="19" t="s">
        <v>328</v>
      </c>
      <c r="H28" s="44" t="s">
        <v>309</v>
      </c>
      <c r="I28" s="44" t="s">
        <v>310</v>
      </c>
      <c r="J28" s="19" t="s">
        <v>361</v>
      </c>
    </row>
    <row r="29" ht="42" customHeight="1" spans="1:10">
      <c r="A29" s="181" t="s">
        <v>292</v>
      </c>
      <c r="B29" s="44" t="s">
        <v>355</v>
      </c>
      <c r="C29" s="44" t="s">
        <v>304</v>
      </c>
      <c r="D29" s="44" t="s">
        <v>305</v>
      </c>
      <c r="E29" s="19" t="s">
        <v>362</v>
      </c>
      <c r="F29" s="44" t="s">
        <v>307</v>
      </c>
      <c r="G29" s="19" t="s">
        <v>363</v>
      </c>
      <c r="H29" s="44" t="s">
        <v>348</v>
      </c>
      <c r="I29" s="44" t="s">
        <v>310</v>
      </c>
      <c r="J29" s="19" t="s">
        <v>364</v>
      </c>
    </row>
    <row r="30" ht="42" customHeight="1" spans="1:10">
      <c r="A30" s="181" t="s">
        <v>292</v>
      </c>
      <c r="B30" s="44" t="s">
        <v>355</v>
      </c>
      <c r="C30" s="44" t="s">
        <v>315</v>
      </c>
      <c r="D30" s="44" t="s">
        <v>316</v>
      </c>
      <c r="E30" s="19" t="s">
        <v>350</v>
      </c>
      <c r="F30" s="44" t="s">
        <v>307</v>
      </c>
      <c r="G30" s="19" t="s">
        <v>351</v>
      </c>
      <c r="H30" s="44" t="s">
        <v>323</v>
      </c>
      <c r="I30" s="44" t="s">
        <v>365</v>
      </c>
      <c r="J30" s="19" t="s">
        <v>352</v>
      </c>
    </row>
    <row r="31" ht="42" customHeight="1" spans="1:10">
      <c r="A31" s="181" t="s">
        <v>292</v>
      </c>
      <c r="B31" s="44" t="s">
        <v>355</v>
      </c>
      <c r="C31" s="44" t="s">
        <v>325</v>
      </c>
      <c r="D31" s="44" t="s">
        <v>326</v>
      </c>
      <c r="E31" s="19" t="s">
        <v>360</v>
      </c>
      <c r="F31" s="44" t="s">
        <v>318</v>
      </c>
      <c r="G31" s="19" t="s">
        <v>328</v>
      </c>
      <c r="H31" s="44" t="s">
        <v>309</v>
      </c>
      <c r="I31" s="44" t="s">
        <v>310</v>
      </c>
      <c r="J31" s="19" t="s">
        <v>361</v>
      </c>
    </row>
    <row r="32" ht="42" customHeight="1" spans="1:10">
      <c r="A32" s="181" t="s">
        <v>292</v>
      </c>
      <c r="B32" s="44" t="s">
        <v>355</v>
      </c>
      <c r="C32" s="44" t="s">
        <v>325</v>
      </c>
      <c r="D32" s="44" t="s">
        <v>326</v>
      </c>
      <c r="E32" s="19" t="s">
        <v>353</v>
      </c>
      <c r="F32" s="44" t="s">
        <v>318</v>
      </c>
      <c r="G32" s="19" t="s">
        <v>328</v>
      </c>
      <c r="H32" s="44" t="s">
        <v>309</v>
      </c>
      <c r="I32" s="44" t="s">
        <v>310</v>
      </c>
      <c r="J32" s="19" t="s">
        <v>366</v>
      </c>
    </row>
    <row r="33" ht="42" customHeight="1" spans="1:10">
      <c r="A33" s="181" t="s">
        <v>261</v>
      </c>
      <c r="B33" s="44" t="s">
        <v>367</v>
      </c>
      <c r="C33" s="44" t="s">
        <v>304</v>
      </c>
      <c r="D33" s="44" t="s">
        <v>305</v>
      </c>
      <c r="E33" s="19" t="s">
        <v>368</v>
      </c>
      <c r="F33" s="44" t="s">
        <v>307</v>
      </c>
      <c r="G33" s="19" t="s">
        <v>308</v>
      </c>
      <c r="H33" s="44" t="s">
        <v>309</v>
      </c>
      <c r="I33" s="44" t="s">
        <v>310</v>
      </c>
      <c r="J33" s="19" t="s">
        <v>368</v>
      </c>
    </row>
    <row r="34" ht="42" customHeight="1" spans="1:10">
      <c r="A34" s="181" t="s">
        <v>261</v>
      </c>
      <c r="B34" s="44" t="s">
        <v>367</v>
      </c>
      <c r="C34" s="44" t="s">
        <v>304</v>
      </c>
      <c r="D34" s="44" t="s">
        <v>311</v>
      </c>
      <c r="E34" s="19" t="s">
        <v>369</v>
      </c>
      <c r="F34" s="44" t="s">
        <v>307</v>
      </c>
      <c r="G34" s="19" t="s">
        <v>370</v>
      </c>
      <c r="H34" s="44" t="s">
        <v>323</v>
      </c>
      <c r="I34" s="44" t="s">
        <v>310</v>
      </c>
      <c r="J34" s="19" t="s">
        <v>369</v>
      </c>
    </row>
    <row r="35" ht="42" customHeight="1" spans="1:10">
      <c r="A35" s="181" t="s">
        <v>261</v>
      </c>
      <c r="B35" s="44" t="s">
        <v>367</v>
      </c>
      <c r="C35" s="44" t="s">
        <v>315</v>
      </c>
      <c r="D35" s="44" t="s">
        <v>316</v>
      </c>
      <c r="E35" s="19" t="s">
        <v>371</v>
      </c>
      <c r="F35" s="44" t="s">
        <v>318</v>
      </c>
      <c r="G35" s="19" t="s">
        <v>372</v>
      </c>
      <c r="H35" s="44" t="s">
        <v>309</v>
      </c>
      <c r="I35" s="44" t="s">
        <v>310</v>
      </c>
      <c r="J35" s="19" t="s">
        <v>371</v>
      </c>
    </row>
    <row r="36" ht="42" customHeight="1" spans="1:10">
      <c r="A36" s="181" t="s">
        <v>261</v>
      </c>
      <c r="B36" s="44" t="s">
        <v>367</v>
      </c>
      <c r="C36" s="44" t="s">
        <v>325</v>
      </c>
      <c r="D36" s="44" t="s">
        <v>326</v>
      </c>
      <c r="E36" s="19" t="s">
        <v>373</v>
      </c>
      <c r="F36" s="44" t="s">
        <v>318</v>
      </c>
      <c r="G36" s="19" t="s">
        <v>328</v>
      </c>
      <c r="H36" s="44" t="s">
        <v>309</v>
      </c>
      <c r="I36" s="44" t="s">
        <v>310</v>
      </c>
      <c r="J36" s="19" t="s">
        <v>373</v>
      </c>
    </row>
    <row r="37" ht="42" customHeight="1" spans="1:10">
      <c r="A37" s="181" t="s">
        <v>287</v>
      </c>
      <c r="B37" s="44" t="s">
        <v>329</v>
      </c>
      <c r="C37" s="44" t="s">
        <v>304</v>
      </c>
      <c r="D37" s="44" t="s">
        <v>311</v>
      </c>
      <c r="E37" s="19" t="s">
        <v>330</v>
      </c>
      <c r="F37" s="44" t="s">
        <v>307</v>
      </c>
      <c r="G37" s="19" t="s">
        <v>308</v>
      </c>
      <c r="H37" s="44" t="s">
        <v>309</v>
      </c>
      <c r="I37" s="44" t="s">
        <v>310</v>
      </c>
      <c r="J37" s="19" t="s">
        <v>330</v>
      </c>
    </row>
    <row r="38" ht="42" customHeight="1" spans="1:10">
      <c r="A38" s="181" t="s">
        <v>287</v>
      </c>
      <c r="B38" s="44" t="s">
        <v>329</v>
      </c>
      <c r="C38" s="44" t="s">
        <v>304</v>
      </c>
      <c r="D38" s="44" t="s">
        <v>313</v>
      </c>
      <c r="E38" s="19" t="s">
        <v>331</v>
      </c>
      <c r="F38" s="44" t="s">
        <v>307</v>
      </c>
      <c r="G38" s="19" t="s">
        <v>308</v>
      </c>
      <c r="H38" s="44" t="s">
        <v>309</v>
      </c>
      <c r="I38" s="44" t="s">
        <v>310</v>
      </c>
      <c r="J38" s="19" t="s">
        <v>331</v>
      </c>
    </row>
    <row r="39" ht="42" customHeight="1" spans="1:10">
      <c r="A39" s="181" t="s">
        <v>287</v>
      </c>
      <c r="B39" s="44" t="s">
        <v>329</v>
      </c>
      <c r="C39" s="44" t="s">
        <v>315</v>
      </c>
      <c r="D39" s="44" t="s">
        <v>316</v>
      </c>
      <c r="E39" s="19" t="s">
        <v>332</v>
      </c>
      <c r="F39" s="44" t="s">
        <v>307</v>
      </c>
      <c r="G39" s="19" t="s">
        <v>90</v>
      </c>
      <c r="H39" s="44" t="s">
        <v>323</v>
      </c>
      <c r="I39" s="44" t="s">
        <v>310</v>
      </c>
      <c r="J39" s="19" t="s">
        <v>332</v>
      </c>
    </row>
    <row r="40" ht="42" customHeight="1" spans="1:10">
      <c r="A40" s="181" t="s">
        <v>287</v>
      </c>
      <c r="B40" s="44" t="s">
        <v>329</v>
      </c>
      <c r="C40" s="44" t="s">
        <v>315</v>
      </c>
      <c r="D40" s="44" t="s">
        <v>316</v>
      </c>
      <c r="E40" s="19" t="s">
        <v>333</v>
      </c>
      <c r="F40" s="44" t="s">
        <v>307</v>
      </c>
      <c r="G40" s="19" t="s">
        <v>308</v>
      </c>
      <c r="H40" s="44" t="s">
        <v>309</v>
      </c>
      <c r="I40" s="44" t="s">
        <v>310</v>
      </c>
      <c r="J40" s="19" t="s">
        <v>333</v>
      </c>
    </row>
    <row r="41" ht="42" customHeight="1" spans="1:10">
      <c r="A41" s="181" t="s">
        <v>287</v>
      </c>
      <c r="B41" s="44" t="s">
        <v>329</v>
      </c>
      <c r="C41" s="44" t="s">
        <v>325</v>
      </c>
      <c r="D41" s="44" t="s">
        <v>326</v>
      </c>
      <c r="E41" s="19" t="s">
        <v>334</v>
      </c>
      <c r="F41" s="44" t="s">
        <v>318</v>
      </c>
      <c r="G41" s="19" t="s">
        <v>328</v>
      </c>
      <c r="H41" s="44" t="s">
        <v>309</v>
      </c>
      <c r="I41" s="44" t="s">
        <v>310</v>
      </c>
      <c r="J41" s="19" t="s">
        <v>334</v>
      </c>
    </row>
    <row r="42" ht="42" customHeight="1" spans="1:10">
      <c r="A42" s="181" t="s">
        <v>287</v>
      </c>
      <c r="B42" s="44" t="s">
        <v>329</v>
      </c>
      <c r="C42" s="44" t="s">
        <v>335</v>
      </c>
      <c r="D42" s="44" t="s">
        <v>336</v>
      </c>
      <c r="E42" s="19" t="s">
        <v>340</v>
      </c>
      <c r="F42" s="44" t="s">
        <v>307</v>
      </c>
      <c r="G42" s="19" t="s">
        <v>374</v>
      </c>
      <c r="H42" s="44" t="s">
        <v>339</v>
      </c>
      <c r="I42" s="44" t="s">
        <v>310</v>
      </c>
      <c r="J42" s="19" t="s">
        <v>340</v>
      </c>
    </row>
    <row r="43" ht="42" customHeight="1" spans="1:10">
      <c r="A43" s="181" t="s">
        <v>287</v>
      </c>
      <c r="B43" s="44" t="s">
        <v>329</v>
      </c>
      <c r="C43" s="44" t="s">
        <v>335</v>
      </c>
      <c r="D43" s="44" t="s">
        <v>341</v>
      </c>
      <c r="E43" s="19" t="s">
        <v>344</v>
      </c>
      <c r="F43" s="44" t="s">
        <v>307</v>
      </c>
      <c r="G43" s="19" t="s">
        <v>375</v>
      </c>
      <c r="H43" s="44" t="s">
        <v>339</v>
      </c>
      <c r="I43" s="44" t="s">
        <v>310</v>
      </c>
      <c r="J43" s="19" t="s">
        <v>344</v>
      </c>
    </row>
    <row r="44" ht="42" customHeight="1" spans="1:10">
      <c r="A44" s="181" t="s">
        <v>277</v>
      </c>
      <c r="B44" s="44" t="s">
        <v>376</v>
      </c>
      <c r="C44" s="44" t="s">
        <v>304</v>
      </c>
      <c r="D44" s="44" t="s">
        <v>305</v>
      </c>
      <c r="E44" s="19" t="s">
        <v>346</v>
      </c>
      <c r="F44" s="44" t="s">
        <v>307</v>
      </c>
      <c r="G44" s="19" t="s">
        <v>377</v>
      </c>
      <c r="H44" s="44" t="s">
        <v>348</v>
      </c>
      <c r="I44" s="44" t="s">
        <v>310</v>
      </c>
      <c r="J44" s="19" t="s">
        <v>346</v>
      </c>
    </row>
    <row r="45" ht="42" customHeight="1" spans="1:10">
      <c r="A45" s="181" t="s">
        <v>277</v>
      </c>
      <c r="B45" s="44" t="s">
        <v>376</v>
      </c>
      <c r="C45" s="44" t="s">
        <v>315</v>
      </c>
      <c r="D45" s="44" t="s">
        <v>316</v>
      </c>
      <c r="E45" s="19" t="s">
        <v>350</v>
      </c>
      <c r="F45" s="44" t="s">
        <v>307</v>
      </c>
      <c r="G45" s="19" t="s">
        <v>351</v>
      </c>
      <c r="H45" s="44" t="s">
        <v>323</v>
      </c>
      <c r="I45" s="44" t="s">
        <v>310</v>
      </c>
      <c r="J45" s="19" t="s">
        <v>352</v>
      </c>
    </row>
    <row r="46" ht="42" customHeight="1" spans="1:10">
      <c r="A46" s="181" t="s">
        <v>277</v>
      </c>
      <c r="B46" s="44" t="s">
        <v>376</v>
      </c>
      <c r="C46" s="44" t="s">
        <v>325</v>
      </c>
      <c r="D46" s="44" t="s">
        <v>326</v>
      </c>
      <c r="E46" s="19" t="s">
        <v>353</v>
      </c>
      <c r="F46" s="44" t="s">
        <v>318</v>
      </c>
      <c r="G46" s="19" t="s">
        <v>328</v>
      </c>
      <c r="H46" s="44" t="s">
        <v>309</v>
      </c>
      <c r="I46" s="44" t="s">
        <v>310</v>
      </c>
      <c r="J46" s="19" t="s">
        <v>354</v>
      </c>
    </row>
    <row r="47" ht="42" customHeight="1" spans="1:10">
      <c r="A47" s="181" t="s">
        <v>275</v>
      </c>
      <c r="B47" s="44" t="s">
        <v>378</v>
      </c>
      <c r="C47" s="44" t="s">
        <v>304</v>
      </c>
      <c r="D47" s="44" t="s">
        <v>305</v>
      </c>
      <c r="E47" s="19" t="s">
        <v>379</v>
      </c>
      <c r="F47" s="44" t="s">
        <v>307</v>
      </c>
      <c r="G47" s="19" t="s">
        <v>95</v>
      </c>
      <c r="H47" s="44" t="s">
        <v>348</v>
      </c>
      <c r="I47" s="44" t="s">
        <v>310</v>
      </c>
      <c r="J47" s="19" t="s">
        <v>379</v>
      </c>
    </row>
    <row r="48" ht="42" customHeight="1" spans="1:10">
      <c r="A48" s="181" t="s">
        <v>275</v>
      </c>
      <c r="B48" s="44" t="s">
        <v>378</v>
      </c>
      <c r="C48" s="44" t="s">
        <v>304</v>
      </c>
      <c r="D48" s="44" t="s">
        <v>311</v>
      </c>
      <c r="E48" s="19" t="s">
        <v>380</v>
      </c>
      <c r="F48" s="44" t="s">
        <v>307</v>
      </c>
      <c r="G48" s="19" t="s">
        <v>308</v>
      </c>
      <c r="H48" s="44" t="s">
        <v>309</v>
      </c>
      <c r="I48" s="44" t="s">
        <v>310</v>
      </c>
      <c r="J48" s="19" t="s">
        <v>380</v>
      </c>
    </row>
    <row r="49" ht="42" customHeight="1" spans="1:10">
      <c r="A49" s="181" t="s">
        <v>275</v>
      </c>
      <c r="B49" s="44" t="s">
        <v>378</v>
      </c>
      <c r="C49" s="44" t="s">
        <v>304</v>
      </c>
      <c r="D49" s="44" t="s">
        <v>311</v>
      </c>
      <c r="E49" s="19" t="s">
        <v>381</v>
      </c>
      <c r="F49" s="44" t="s">
        <v>318</v>
      </c>
      <c r="G49" s="19" t="s">
        <v>91</v>
      </c>
      <c r="H49" s="44" t="s">
        <v>309</v>
      </c>
      <c r="I49" s="44" t="s">
        <v>310</v>
      </c>
      <c r="J49" s="19" t="s">
        <v>381</v>
      </c>
    </row>
    <row r="50" ht="42" customHeight="1" spans="1:10">
      <c r="A50" s="181" t="s">
        <v>275</v>
      </c>
      <c r="B50" s="44" t="s">
        <v>378</v>
      </c>
      <c r="C50" s="44" t="s">
        <v>304</v>
      </c>
      <c r="D50" s="44" t="s">
        <v>313</v>
      </c>
      <c r="E50" s="19" t="s">
        <v>331</v>
      </c>
      <c r="F50" s="44" t="s">
        <v>307</v>
      </c>
      <c r="G50" s="19" t="s">
        <v>308</v>
      </c>
      <c r="H50" s="44" t="s">
        <v>309</v>
      </c>
      <c r="I50" s="44" t="s">
        <v>310</v>
      </c>
      <c r="J50" s="19" t="s">
        <v>331</v>
      </c>
    </row>
    <row r="51" ht="42" customHeight="1" spans="1:10">
      <c r="A51" s="181" t="s">
        <v>275</v>
      </c>
      <c r="B51" s="44" t="s">
        <v>378</v>
      </c>
      <c r="C51" s="44" t="s">
        <v>315</v>
      </c>
      <c r="D51" s="44" t="s">
        <v>316</v>
      </c>
      <c r="E51" s="19" t="s">
        <v>332</v>
      </c>
      <c r="F51" s="44" t="s">
        <v>318</v>
      </c>
      <c r="G51" s="19" t="s">
        <v>382</v>
      </c>
      <c r="H51" s="44" t="s">
        <v>309</v>
      </c>
      <c r="I51" s="44" t="s">
        <v>310</v>
      </c>
      <c r="J51" s="19" t="s">
        <v>332</v>
      </c>
    </row>
    <row r="52" ht="42" customHeight="1" spans="1:10">
      <c r="A52" s="181" t="s">
        <v>275</v>
      </c>
      <c r="B52" s="44" t="s">
        <v>378</v>
      </c>
      <c r="C52" s="44" t="s">
        <v>315</v>
      </c>
      <c r="D52" s="44" t="s">
        <v>316</v>
      </c>
      <c r="E52" s="19" t="s">
        <v>333</v>
      </c>
      <c r="F52" s="44" t="s">
        <v>307</v>
      </c>
      <c r="G52" s="19" t="s">
        <v>308</v>
      </c>
      <c r="H52" s="44" t="s">
        <v>309</v>
      </c>
      <c r="I52" s="44" t="s">
        <v>310</v>
      </c>
      <c r="J52" s="19" t="s">
        <v>333</v>
      </c>
    </row>
    <row r="53" ht="42" customHeight="1" spans="1:10">
      <c r="A53" s="181" t="s">
        <v>275</v>
      </c>
      <c r="B53" s="44" t="s">
        <v>378</v>
      </c>
      <c r="C53" s="44" t="s">
        <v>315</v>
      </c>
      <c r="D53" s="44" t="s">
        <v>383</v>
      </c>
      <c r="E53" s="19" t="s">
        <v>384</v>
      </c>
      <c r="F53" s="44" t="s">
        <v>307</v>
      </c>
      <c r="G53" s="19" t="s">
        <v>90</v>
      </c>
      <c r="H53" s="44" t="s">
        <v>323</v>
      </c>
      <c r="I53" s="44" t="s">
        <v>310</v>
      </c>
      <c r="J53" s="19" t="s">
        <v>384</v>
      </c>
    </row>
    <row r="54" ht="42" customHeight="1" spans="1:10">
      <c r="A54" s="181" t="s">
        <v>275</v>
      </c>
      <c r="B54" s="44" t="s">
        <v>378</v>
      </c>
      <c r="C54" s="44" t="s">
        <v>325</v>
      </c>
      <c r="D54" s="44" t="s">
        <v>326</v>
      </c>
      <c r="E54" s="19" t="s">
        <v>385</v>
      </c>
      <c r="F54" s="44" t="s">
        <v>318</v>
      </c>
      <c r="G54" s="19" t="s">
        <v>319</v>
      </c>
      <c r="H54" s="44" t="s">
        <v>309</v>
      </c>
      <c r="I54" s="44" t="s">
        <v>310</v>
      </c>
      <c r="J54" s="19" t="s">
        <v>385</v>
      </c>
    </row>
    <row r="55" ht="42" customHeight="1" spans="1:10">
      <c r="A55" s="181" t="s">
        <v>275</v>
      </c>
      <c r="B55" s="44" t="s">
        <v>378</v>
      </c>
      <c r="C55" s="44" t="s">
        <v>335</v>
      </c>
      <c r="D55" s="44" t="s">
        <v>336</v>
      </c>
      <c r="E55" s="19" t="s">
        <v>386</v>
      </c>
      <c r="F55" s="44" t="s">
        <v>307</v>
      </c>
      <c r="G55" s="19" t="s">
        <v>387</v>
      </c>
      <c r="H55" s="44" t="s">
        <v>339</v>
      </c>
      <c r="I55" s="44" t="s">
        <v>310</v>
      </c>
      <c r="J55" s="19" t="s">
        <v>386</v>
      </c>
    </row>
    <row r="56" ht="42" customHeight="1" spans="1:10">
      <c r="A56" s="181" t="s">
        <v>271</v>
      </c>
      <c r="B56" s="44" t="s">
        <v>388</v>
      </c>
      <c r="C56" s="44" t="s">
        <v>304</v>
      </c>
      <c r="D56" s="44" t="s">
        <v>311</v>
      </c>
      <c r="E56" s="19" t="s">
        <v>389</v>
      </c>
      <c r="F56" s="44" t="s">
        <v>307</v>
      </c>
      <c r="G56" s="19" t="s">
        <v>308</v>
      </c>
      <c r="H56" s="44" t="s">
        <v>309</v>
      </c>
      <c r="I56" s="44" t="s">
        <v>310</v>
      </c>
      <c r="J56" s="19" t="s">
        <v>389</v>
      </c>
    </row>
    <row r="57" ht="42" customHeight="1" spans="1:10">
      <c r="A57" s="181" t="s">
        <v>271</v>
      </c>
      <c r="B57" s="44" t="s">
        <v>388</v>
      </c>
      <c r="C57" s="44" t="s">
        <v>304</v>
      </c>
      <c r="D57" s="44" t="s">
        <v>311</v>
      </c>
      <c r="E57" s="19" t="s">
        <v>381</v>
      </c>
      <c r="F57" s="44" t="s">
        <v>318</v>
      </c>
      <c r="G57" s="19" t="s">
        <v>91</v>
      </c>
      <c r="H57" s="44" t="s">
        <v>309</v>
      </c>
      <c r="I57" s="44" t="s">
        <v>310</v>
      </c>
      <c r="J57" s="19" t="s">
        <v>381</v>
      </c>
    </row>
    <row r="58" ht="42" customHeight="1" spans="1:10">
      <c r="A58" s="181" t="s">
        <v>271</v>
      </c>
      <c r="B58" s="44" t="s">
        <v>388</v>
      </c>
      <c r="C58" s="44" t="s">
        <v>304</v>
      </c>
      <c r="D58" s="44" t="s">
        <v>313</v>
      </c>
      <c r="E58" s="19" t="s">
        <v>331</v>
      </c>
      <c r="F58" s="44" t="s">
        <v>307</v>
      </c>
      <c r="G58" s="19" t="s">
        <v>308</v>
      </c>
      <c r="H58" s="44" t="s">
        <v>309</v>
      </c>
      <c r="I58" s="44" t="s">
        <v>310</v>
      </c>
      <c r="J58" s="19" t="s">
        <v>331</v>
      </c>
    </row>
    <row r="59" ht="42" customHeight="1" spans="1:10">
      <c r="A59" s="181" t="s">
        <v>271</v>
      </c>
      <c r="B59" s="44" t="s">
        <v>388</v>
      </c>
      <c r="C59" s="44" t="s">
        <v>315</v>
      </c>
      <c r="D59" s="44" t="s">
        <v>316</v>
      </c>
      <c r="E59" s="19" t="s">
        <v>332</v>
      </c>
      <c r="F59" s="44" t="s">
        <v>318</v>
      </c>
      <c r="G59" s="19" t="s">
        <v>382</v>
      </c>
      <c r="H59" s="44" t="s">
        <v>309</v>
      </c>
      <c r="I59" s="44" t="s">
        <v>310</v>
      </c>
      <c r="J59" s="19" t="s">
        <v>332</v>
      </c>
    </row>
    <row r="60" ht="42" customHeight="1" spans="1:10">
      <c r="A60" s="181" t="s">
        <v>271</v>
      </c>
      <c r="B60" s="44" t="s">
        <v>388</v>
      </c>
      <c r="C60" s="44" t="s">
        <v>315</v>
      </c>
      <c r="D60" s="44" t="s">
        <v>316</v>
      </c>
      <c r="E60" s="19" t="s">
        <v>333</v>
      </c>
      <c r="F60" s="44" t="s">
        <v>307</v>
      </c>
      <c r="G60" s="19" t="s">
        <v>308</v>
      </c>
      <c r="H60" s="44" t="s">
        <v>309</v>
      </c>
      <c r="I60" s="44" t="s">
        <v>310</v>
      </c>
      <c r="J60" s="19" t="s">
        <v>333</v>
      </c>
    </row>
    <row r="61" ht="42" customHeight="1" spans="1:10">
      <c r="A61" s="181" t="s">
        <v>271</v>
      </c>
      <c r="B61" s="44" t="s">
        <v>388</v>
      </c>
      <c r="C61" s="44" t="s">
        <v>315</v>
      </c>
      <c r="D61" s="44" t="s">
        <v>383</v>
      </c>
      <c r="E61" s="19" t="s">
        <v>384</v>
      </c>
      <c r="F61" s="44" t="s">
        <v>307</v>
      </c>
      <c r="G61" s="19" t="s">
        <v>90</v>
      </c>
      <c r="H61" s="44" t="s">
        <v>323</v>
      </c>
      <c r="I61" s="44" t="s">
        <v>310</v>
      </c>
      <c r="J61" s="19" t="s">
        <v>384</v>
      </c>
    </row>
    <row r="62" ht="42" customHeight="1" spans="1:10">
      <c r="A62" s="181" t="s">
        <v>271</v>
      </c>
      <c r="B62" s="44" t="s">
        <v>388</v>
      </c>
      <c r="C62" s="44" t="s">
        <v>325</v>
      </c>
      <c r="D62" s="44" t="s">
        <v>326</v>
      </c>
      <c r="E62" s="19" t="s">
        <v>385</v>
      </c>
      <c r="F62" s="44" t="s">
        <v>318</v>
      </c>
      <c r="G62" s="19" t="s">
        <v>319</v>
      </c>
      <c r="H62" s="44" t="s">
        <v>309</v>
      </c>
      <c r="I62" s="44" t="s">
        <v>310</v>
      </c>
      <c r="J62" s="19" t="s">
        <v>385</v>
      </c>
    </row>
    <row r="63" ht="42" customHeight="1" spans="1:10">
      <c r="A63" s="181" t="s">
        <v>271</v>
      </c>
      <c r="B63" s="44" t="s">
        <v>388</v>
      </c>
      <c r="C63" s="44" t="s">
        <v>335</v>
      </c>
      <c r="D63" s="44" t="s">
        <v>336</v>
      </c>
      <c r="E63" s="19" t="s">
        <v>390</v>
      </c>
      <c r="F63" s="44" t="s">
        <v>307</v>
      </c>
      <c r="G63" s="19" t="s">
        <v>391</v>
      </c>
      <c r="H63" s="44" t="s">
        <v>339</v>
      </c>
      <c r="I63" s="44" t="s">
        <v>310</v>
      </c>
      <c r="J63" s="19" t="s">
        <v>392</v>
      </c>
    </row>
    <row r="64" ht="42" customHeight="1" spans="1:10">
      <c r="A64" s="181" t="s">
        <v>271</v>
      </c>
      <c r="B64" s="44" t="s">
        <v>388</v>
      </c>
      <c r="C64" s="44" t="s">
        <v>335</v>
      </c>
      <c r="D64" s="44" t="s">
        <v>336</v>
      </c>
      <c r="E64" s="19" t="s">
        <v>393</v>
      </c>
      <c r="F64" s="44" t="s">
        <v>307</v>
      </c>
      <c r="G64" s="19" t="s">
        <v>394</v>
      </c>
      <c r="H64" s="44" t="s">
        <v>339</v>
      </c>
      <c r="I64" s="44" t="s">
        <v>310</v>
      </c>
      <c r="J64" s="19" t="s">
        <v>393</v>
      </c>
    </row>
    <row r="65" ht="42" customHeight="1" spans="1:10">
      <c r="A65" s="181" t="s">
        <v>281</v>
      </c>
      <c r="B65" s="44" t="s">
        <v>303</v>
      </c>
      <c r="C65" s="44" t="s">
        <v>304</v>
      </c>
      <c r="D65" s="44" t="s">
        <v>305</v>
      </c>
      <c r="E65" s="19" t="s">
        <v>306</v>
      </c>
      <c r="F65" s="44" t="s">
        <v>307</v>
      </c>
      <c r="G65" s="19" t="s">
        <v>308</v>
      </c>
      <c r="H65" s="44" t="s">
        <v>309</v>
      </c>
      <c r="I65" s="44" t="s">
        <v>310</v>
      </c>
      <c r="J65" s="19" t="s">
        <v>306</v>
      </c>
    </row>
    <row r="66" ht="42" customHeight="1" spans="1:10">
      <c r="A66" s="181" t="s">
        <v>281</v>
      </c>
      <c r="B66" s="44" t="s">
        <v>303</v>
      </c>
      <c r="C66" s="44" t="s">
        <v>304</v>
      </c>
      <c r="D66" s="44" t="s">
        <v>311</v>
      </c>
      <c r="E66" s="19" t="s">
        <v>312</v>
      </c>
      <c r="F66" s="44" t="s">
        <v>307</v>
      </c>
      <c r="G66" s="19" t="s">
        <v>308</v>
      </c>
      <c r="H66" s="44" t="s">
        <v>309</v>
      </c>
      <c r="I66" s="44" t="s">
        <v>310</v>
      </c>
      <c r="J66" s="19" t="s">
        <v>312</v>
      </c>
    </row>
    <row r="67" ht="42" customHeight="1" spans="1:10">
      <c r="A67" s="181" t="s">
        <v>281</v>
      </c>
      <c r="B67" s="44" t="s">
        <v>303</v>
      </c>
      <c r="C67" s="44" t="s">
        <v>304</v>
      </c>
      <c r="D67" s="44" t="s">
        <v>313</v>
      </c>
      <c r="E67" s="19" t="s">
        <v>314</v>
      </c>
      <c r="F67" s="44" t="s">
        <v>307</v>
      </c>
      <c r="G67" s="19" t="s">
        <v>308</v>
      </c>
      <c r="H67" s="44" t="s">
        <v>309</v>
      </c>
      <c r="I67" s="44" t="s">
        <v>310</v>
      </c>
      <c r="J67" s="19" t="s">
        <v>314</v>
      </c>
    </row>
    <row r="68" ht="42" customHeight="1" spans="1:10">
      <c r="A68" s="181" t="s">
        <v>281</v>
      </c>
      <c r="B68" s="44" t="s">
        <v>303</v>
      </c>
      <c r="C68" s="44" t="s">
        <v>315</v>
      </c>
      <c r="D68" s="44" t="s">
        <v>316</v>
      </c>
      <c r="E68" s="19" t="s">
        <v>317</v>
      </c>
      <c r="F68" s="44" t="s">
        <v>318</v>
      </c>
      <c r="G68" s="19" t="s">
        <v>319</v>
      </c>
      <c r="H68" s="44" t="s">
        <v>309</v>
      </c>
      <c r="I68" s="44" t="s">
        <v>310</v>
      </c>
      <c r="J68" s="19" t="s">
        <v>317</v>
      </c>
    </row>
    <row r="69" ht="42" customHeight="1" spans="1:10">
      <c r="A69" s="181" t="s">
        <v>281</v>
      </c>
      <c r="B69" s="44" t="s">
        <v>303</v>
      </c>
      <c r="C69" s="44" t="s">
        <v>315</v>
      </c>
      <c r="D69" s="44" t="s">
        <v>316</v>
      </c>
      <c r="E69" s="19" t="s">
        <v>320</v>
      </c>
      <c r="F69" s="44" t="s">
        <v>307</v>
      </c>
      <c r="G69" s="19" t="s">
        <v>308</v>
      </c>
      <c r="H69" s="44" t="s">
        <v>309</v>
      </c>
      <c r="I69" s="44" t="s">
        <v>310</v>
      </c>
      <c r="J69" s="19" t="s">
        <v>320</v>
      </c>
    </row>
    <row r="70" ht="42" customHeight="1" spans="1:10">
      <c r="A70" s="181" t="s">
        <v>281</v>
      </c>
      <c r="B70" s="44" t="s">
        <v>303</v>
      </c>
      <c r="C70" s="44" t="s">
        <v>315</v>
      </c>
      <c r="D70" s="44" t="s">
        <v>316</v>
      </c>
      <c r="E70" s="19" t="s">
        <v>321</v>
      </c>
      <c r="F70" s="44" t="s">
        <v>307</v>
      </c>
      <c r="G70" s="19" t="s">
        <v>322</v>
      </c>
      <c r="H70" s="44" t="s">
        <v>323</v>
      </c>
      <c r="I70" s="44" t="s">
        <v>310</v>
      </c>
      <c r="J70" s="19" t="s">
        <v>321</v>
      </c>
    </row>
    <row r="71" ht="42" customHeight="1" spans="1:10">
      <c r="A71" s="181" t="s">
        <v>281</v>
      </c>
      <c r="B71" s="44" t="s">
        <v>303</v>
      </c>
      <c r="C71" s="44" t="s">
        <v>315</v>
      </c>
      <c r="D71" s="44" t="s">
        <v>316</v>
      </c>
      <c r="E71" s="19" t="s">
        <v>324</v>
      </c>
      <c r="F71" s="44" t="s">
        <v>307</v>
      </c>
      <c r="G71" s="19" t="s">
        <v>308</v>
      </c>
      <c r="H71" s="44" t="s">
        <v>309</v>
      </c>
      <c r="I71" s="44" t="s">
        <v>310</v>
      </c>
      <c r="J71" s="19" t="s">
        <v>324</v>
      </c>
    </row>
    <row r="72" ht="42" customHeight="1" spans="1:10">
      <c r="A72" s="181" t="s">
        <v>281</v>
      </c>
      <c r="B72" s="44" t="s">
        <v>303</v>
      </c>
      <c r="C72" s="44" t="s">
        <v>325</v>
      </c>
      <c r="D72" s="44" t="s">
        <v>326</v>
      </c>
      <c r="E72" s="19" t="s">
        <v>327</v>
      </c>
      <c r="F72" s="44" t="s">
        <v>318</v>
      </c>
      <c r="G72" s="19" t="s">
        <v>328</v>
      </c>
      <c r="H72" s="44" t="s">
        <v>309</v>
      </c>
      <c r="I72" s="44" t="s">
        <v>310</v>
      </c>
      <c r="J72" s="19" t="s">
        <v>327</v>
      </c>
    </row>
    <row r="73" ht="42" customHeight="1" spans="1:10">
      <c r="A73" s="181" t="s">
        <v>269</v>
      </c>
      <c r="B73" s="44" t="s">
        <v>395</v>
      </c>
      <c r="C73" s="44" t="s">
        <v>304</v>
      </c>
      <c r="D73" s="44" t="s">
        <v>311</v>
      </c>
      <c r="E73" s="19" t="s">
        <v>389</v>
      </c>
      <c r="F73" s="44" t="s">
        <v>307</v>
      </c>
      <c r="G73" s="19" t="s">
        <v>308</v>
      </c>
      <c r="H73" s="44" t="s">
        <v>309</v>
      </c>
      <c r="I73" s="44" t="s">
        <v>310</v>
      </c>
      <c r="J73" s="19" t="s">
        <v>389</v>
      </c>
    </row>
    <row r="74" ht="42" customHeight="1" spans="1:10">
      <c r="A74" s="181" t="s">
        <v>269</v>
      </c>
      <c r="B74" s="44" t="s">
        <v>395</v>
      </c>
      <c r="C74" s="44" t="s">
        <v>304</v>
      </c>
      <c r="D74" s="44" t="s">
        <v>311</v>
      </c>
      <c r="E74" s="19" t="s">
        <v>381</v>
      </c>
      <c r="F74" s="44" t="s">
        <v>318</v>
      </c>
      <c r="G74" s="19" t="s">
        <v>91</v>
      </c>
      <c r="H74" s="44" t="s">
        <v>309</v>
      </c>
      <c r="I74" s="44" t="s">
        <v>310</v>
      </c>
      <c r="J74" s="19" t="s">
        <v>381</v>
      </c>
    </row>
    <row r="75" ht="42" customHeight="1" spans="1:10">
      <c r="A75" s="181" t="s">
        <v>269</v>
      </c>
      <c r="B75" s="44" t="s">
        <v>395</v>
      </c>
      <c r="C75" s="44" t="s">
        <v>304</v>
      </c>
      <c r="D75" s="44" t="s">
        <v>313</v>
      </c>
      <c r="E75" s="19" t="s">
        <v>331</v>
      </c>
      <c r="F75" s="44" t="s">
        <v>307</v>
      </c>
      <c r="G75" s="19" t="s">
        <v>308</v>
      </c>
      <c r="H75" s="44" t="s">
        <v>309</v>
      </c>
      <c r="I75" s="44" t="s">
        <v>310</v>
      </c>
      <c r="J75" s="19" t="s">
        <v>331</v>
      </c>
    </row>
    <row r="76" ht="42" customHeight="1" spans="1:10">
      <c r="A76" s="181" t="s">
        <v>269</v>
      </c>
      <c r="B76" s="44" t="s">
        <v>395</v>
      </c>
      <c r="C76" s="44" t="s">
        <v>315</v>
      </c>
      <c r="D76" s="44" t="s">
        <v>316</v>
      </c>
      <c r="E76" s="19" t="s">
        <v>332</v>
      </c>
      <c r="F76" s="44" t="s">
        <v>318</v>
      </c>
      <c r="G76" s="19" t="s">
        <v>382</v>
      </c>
      <c r="H76" s="44" t="s">
        <v>309</v>
      </c>
      <c r="I76" s="44" t="s">
        <v>310</v>
      </c>
      <c r="J76" s="19" t="s">
        <v>332</v>
      </c>
    </row>
    <row r="77" ht="42" customHeight="1" spans="1:10">
      <c r="A77" s="181" t="s">
        <v>269</v>
      </c>
      <c r="B77" s="44" t="s">
        <v>395</v>
      </c>
      <c r="C77" s="44" t="s">
        <v>315</v>
      </c>
      <c r="D77" s="44" t="s">
        <v>316</v>
      </c>
      <c r="E77" s="19" t="s">
        <v>333</v>
      </c>
      <c r="F77" s="44" t="s">
        <v>307</v>
      </c>
      <c r="G77" s="19" t="s">
        <v>308</v>
      </c>
      <c r="H77" s="44" t="s">
        <v>309</v>
      </c>
      <c r="I77" s="44" t="s">
        <v>310</v>
      </c>
      <c r="J77" s="19" t="s">
        <v>333</v>
      </c>
    </row>
    <row r="78" ht="42" customHeight="1" spans="1:10">
      <c r="A78" s="181" t="s">
        <v>269</v>
      </c>
      <c r="B78" s="44" t="s">
        <v>395</v>
      </c>
      <c r="C78" s="44" t="s">
        <v>315</v>
      </c>
      <c r="D78" s="44" t="s">
        <v>383</v>
      </c>
      <c r="E78" s="19" t="s">
        <v>384</v>
      </c>
      <c r="F78" s="44" t="s">
        <v>307</v>
      </c>
      <c r="G78" s="19" t="s">
        <v>90</v>
      </c>
      <c r="H78" s="44" t="s">
        <v>323</v>
      </c>
      <c r="I78" s="44" t="s">
        <v>310</v>
      </c>
      <c r="J78" s="19" t="s">
        <v>384</v>
      </c>
    </row>
    <row r="79" ht="42" customHeight="1" spans="1:10">
      <c r="A79" s="181" t="s">
        <v>269</v>
      </c>
      <c r="B79" s="44" t="s">
        <v>395</v>
      </c>
      <c r="C79" s="44" t="s">
        <v>325</v>
      </c>
      <c r="D79" s="44" t="s">
        <v>326</v>
      </c>
      <c r="E79" s="19" t="s">
        <v>385</v>
      </c>
      <c r="F79" s="44" t="s">
        <v>318</v>
      </c>
      <c r="G79" s="19" t="s">
        <v>319</v>
      </c>
      <c r="H79" s="44" t="s">
        <v>309</v>
      </c>
      <c r="I79" s="44" t="s">
        <v>310</v>
      </c>
      <c r="J79" s="19" t="s">
        <v>385</v>
      </c>
    </row>
    <row r="80" ht="42" customHeight="1" spans="1:10">
      <c r="A80" s="181" t="s">
        <v>269</v>
      </c>
      <c r="B80" s="44" t="s">
        <v>395</v>
      </c>
      <c r="C80" s="44" t="s">
        <v>335</v>
      </c>
      <c r="D80" s="44" t="s">
        <v>336</v>
      </c>
      <c r="E80" s="19" t="s">
        <v>392</v>
      </c>
      <c r="F80" s="44" t="s">
        <v>307</v>
      </c>
      <c r="G80" s="19" t="s">
        <v>396</v>
      </c>
      <c r="H80" s="44" t="s">
        <v>339</v>
      </c>
      <c r="I80" s="44" t="s">
        <v>310</v>
      </c>
      <c r="J80" s="19" t="s">
        <v>392</v>
      </c>
    </row>
    <row r="81" ht="42" customHeight="1" spans="1:10">
      <c r="A81" s="181" t="s">
        <v>269</v>
      </c>
      <c r="B81" s="44" t="s">
        <v>395</v>
      </c>
      <c r="C81" s="44" t="s">
        <v>335</v>
      </c>
      <c r="D81" s="44" t="s">
        <v>336</v>
      </c>
      <c r="E81" s="19" t="s">
        <v>393</v>
      </c>
      <c r="F81" s="44" t="s">
        <v>307</v>
      </c>
      <c r="G81" s="19" t="s">
        <v>394</v>
      </c>
      <c r="H81" s="44" t="s">
        <v>339</v>
      </c>
      <c r="I81" s="44" t="s">
        <v>310</v>
      </c>
      <c r="J81" s="19" t="s">
        <v>393</v>
      </c>
    </row>
    <row r="82" ht="42" customHeight="1" spans="1:10">
      <c r="A82" s="181" t="s">
        <v>273</v>
      </c>
      <c r="B82" s="44" t="s">
        <v>378</v>
      </c>
      <c r="C82" s="44" t="s">
        <v>304</v>
      </c>
      <c r="D82" s="44" t="s">
        <v>305</v>
      </c>
      <c r="E82" s="19" t="s">
        <v>379</v>
      </c>
      <c r="F82" s="44" t="s">
        <v>307</v>
      </c>
      <c r="G82" s="19" t="s">
        <v>85</v>
      </c>
      <c r="H82" s="44" t="s">
        <v>348</v>
      </c>
      <c r="I82" s="44" t="s">
        <v>310</v>
      </c>
      <c r="J82" s="19" t="s">
        <v>379</v>
      </c>
    </row>
    <row r="83" ht="42" customHeight="1" spans="1:10">
      <c r="A83" s="181" t="s">
        <v>273</v>
      </c>
      <c r="B83" s="44" t="s">
        <v>378</v>
      </c>
      <c r="C83" s="44" t="s">
        <v>304</v>
      </c>
      <c r="D83" s="44" t="s">
        <v>311</v>
      </c>
      <c r="E83" s="19" t="s">
        <v>380</v>
      </c>
      <c r="F83" s="44" t="s">
        <v>307</v>
      </c>
      <c r="G83" s="19" t="s">
        <v>308</v>
      </c>
      <c r="H83" s="44" t="s">
        <v>309</v>
      </c>
      <c r="I83" s="44" t="s">
        <v>310</v>
      </c>
      <c r="J83" s="19" t="s">
        <v>380</v>
      </c>
    </row>
    <row r="84" ht="42" customHeight="1" spans="1:10">
      <c r="A84" s="181" t="s">
        <v>273</v>
      </c>
      <c r="B84" s="44" t="s">
        <v>378</v>
      </c>
      <c r="C84" s="44" t="s">
        <v>304</v>
      </c>
      <c r="D84" s="44" t="s">
        <v>311</v>
      </c>
      <c r="E84" s="19" t="s">
        <v>381</v>
      </c>
      <c r="F84" s="44" t="s">
        <v>318</v>
      </c>
      <c r="G84" s="19" t="s">
        <v>91</v>
      </c>
      <c r="H84" s="44" t="s">
        <v>309</v>
      </c>
      <c r="I84" s="44" t="s">
        <v>310</v>
      </c>
      <c r="J84" s="19" t="s">
        <v>381</v>
      </c>
    </row>
    <row r="85" ht="42" customHeight="1" spans="1:10">
      <c r="A85" s="181" t="s">
        <v>273</v>
      </c>
      <c r="B85" s="44" t="s">
        <v>378</v>
      </c>
      <c r="C85" s="44" t="s">
        <v>304</v>
      </c>
      <c r="D85" s="44" t="s">
        <v>313</v>
      </c>
      <c r="E85" s="19" t="s">
        <v>331</v>
      </c>
      <c r="F85" s="44" t="s">
        <v>307</v>
      </c>
      <c r="G85" s="19" t="s">
        <v>308</v>
      </c>
      <c r="H85" s="44" t="s">
        <v>309</v>
      </c>
      <c r="I85" s="44" t="s">
        <v>310</v>
      </c>
      <c r="J85" s="19" t="s">
        <v>331</v>
      </c>
    </row>
    <row r="86" ht="42" customHeight="1" spans="1:10">
      <c r="A86" s="181" t="s">
        <v>273</v>
      </c>
      <c r="B86" s="44" t="s">
        <v>378</v>
      </c>
      <c r="C86" s="44" t="s">
        <v>315</v>
      </c>
      <c r="D86" s="44" t="s">
        <v>316</v>
      </c>
      <c r="E86" s="19" t="s">
        <v>332</v>
      </c>
      <c r="F86" s="44" t="s">
        <v>318</v>
      </c>
      <c r="G86" s="19" t="s">
        <v>382</v>
      </c>
      <c r="H86" s="44" t="s">
        <v>309</v>
      </c>
      <c r="I86" s="44" t="s">
        <v>310</v>
      </c>
      <c r="J86" s="19" t="s">
        <v>332</v>
      </c>
    </row>
    <row r="87" ht="42" customHeight="1" spans="1:10">
      <c r="A87" s="181" t="s">
        <v>273</v>
      </c>
      <c r="B87" s="44" t="s">
        <v>378</v>
      </c>
      <c r="C87" s="44" t="s">
        <v>315</v>
      </c>
      <c r="D87" s="44" t="s">
        <v>316</v>
      </c>
      <c r="E87" s="19" t="s">
        <v>333</v>
      </c>
      <c r="F87" s="44" t="s">
        <v>307</v>
      </c>
      <c r="G87" s="19" t="s">
        <v>308</v>
      </c>
      <c r="H87" s="44" t="s">
        <v>309</v>
      </c>
      <c r="I87" s="44" t="s">
        <v>310</v>
      </c>
      <c r="J87" s="19" t="s">
        <v>333</v>
      </c>
    </row>
    <row r="88" ht="42" customHeight="1" spans="1:10">
      <c r="A88" s="181" t="s">
        <v>273</v>
      </c>
      <c r="B88" s="44" t="s">
        <v>378</v>
      </c>
      <c r="C88" s="44" t="s">
        <v>315</v>
      </c>
      <c r="D88" s="44" t="s">
        <v>383</v>
      </c>
      <c r="E88" s="19" t="s">
        <v>384</v>
      </c>
      <c r="F88" s="44" t="s">
        <v>307</v>
      </c>
      <c r="G88" s="19" t="s">
        <v>90</v>
      </c>
      <c r="H88" s="44" t="s">
        <v>323</v>
      </c>
      <c r="I88" s="44" t="s">
        <v>310</v>
      </c>
      <c r="J88" s="19" t="s">
        <v>384</v>
      </c>
    </row>
    <row r="89" ht="42" customHeight="1" spans="1:10">
      <c r="A89" s="181" t="s">
        <v>273</v>
      </c>
      <c r="B89" s="44" t="s">
        <v>378</v>
      </c>
      <c r="C89" s="44" t="s">
        <v>325</v>
      </c>
      <c r="D89" s="44" t="s">
        <v>326</v>
      </c>
      <c r="E89" s="19" t="s">
        <v>385</v>
      </c>
      <c r="F89" s="44" t="s">
        <v>318</v>
      </c>
      <c r="G89" s="19" t="s">
        <v>319</v>
      </c>
      <c r="H89" s="44" t="s">
        <v>309</v>
      </c>
      <c r="I89" s="44" t="s">
        <v>310</v>
      </c>
      <c r="J89" s="19" t="s">
        <v>385</v>
      </c>
    </row>
    <row r="90" ht="42" customHeight="1" spans="1:10">
      <c r="A90" s="181" t="s">
        <v>273</v>
      </c>
      <c r="B90" s="44" t="s">
        <v>378</v>
      </c>
      <c r="C90" s="44" t="s">
        <v>335</v>
      </c>
      <c r="D90" s="44" t="s">
        <v>336</v>
      </c>
      <c r="E90" s="19" t="s">
        <v>386</v>
      </c>
      <c r="F90" s="44" t="s">
        <v>307</v>
      </c>
      <c r="G90" s="19" t="s">
        <v>387</v>
      </c>
      <c r="H90" s="44" t="s">
        <v>339</v>
      </c>
      <c r="I90" s="44" t="s">
        <v>310</v>
      </c>
      <c r="J90" s="19" t="s">
        <v>386</v>
      </c>
    </row>
  </sheetData>
  <mergeCells count="28">
    <mergeCell ref="A2:J2"/>
    <mergeCell ref="A3:H3"/>
    <mergeCell ref="A7:A14"/>
    <mergeCell ref="A15:A21"/>
    <mergeCell ref="A22:A24"/>
    <mergeCell ref="A25:A28"/>
    <mergeCell ref="A29:A32"/>
    <mergeCell ref="A33:A36"/>
    <mergeCell ref="A37:A43"/>
    <mergeCell ref="A44:A46"/>
    <mergeCell ref="A47:A55"/>
    <mergeCell ref="A56:A64"/>
    <mergeCell ref="A65:A72"/>
    <mergeCell ref="A73:A81"/>
    <mergeCell ref="A82:A90"/>
    <mergeCell ref="B7:B14"/>
    <mergeCell ref="B15:B21"/>
    <mergeCell ref="B22:B24"/>
    <mergeCell ref="B25:B28"/>
    <mergeCell ref="B29:B32"/>
    <mergeCell ref="B33:B36"/>
    <mergeCell ref="B37:B43"/>
    <mergeCell ref="B44:B46"/>
    <mergeCell ref="B47:B55"/>
    <mergeCell ref="B56:B64"/>
    <mergeCell ref="B65:B72"/>
    <mergeCell ref="B73:B81"/>
    <mergeCell ref="B82:B90"/>
  </mergeCells>
  <printOptions horizontalCentered="1"/>
  <pageMargins left="0.959027777777778" right="0.959027777777778" top="0.71875" bottom="0.718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2026-03-07T01:25:00Z</dcterms:created>
  <dcterms:modified xsi:type="dcterms:W3CDTF">2026-03-09T00:00:31Z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