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 name="Sheet1" sheetId="19" r:id="rId19"/>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<sst xmlns="http://schemas.openxmlformats.org/spreadsheetml/2006/main" count="1635" uniqueCount="522">
  <si>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</si>
  <si>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</si>
  <si>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</si>
  <si>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</si>
  <si>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</si>
  <si>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</si>
  <si>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</si>
  <si>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</si>
  <si>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</si>
  <si>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</si>
  <si>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</si>
  <si>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</si>
  <si>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</si>
  <si>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</si>
  <si>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</si>
  <si>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</si>
  <si>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</si>
  <si>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</si>
  <si>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</si>
  <si>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</si>
  <si>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</si>
  <si>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</si>
  <si>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</si>
  <si>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</si>
  <si>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</si>
  <si>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</si>
  <si>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</si>
  <si>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</si>
  <si>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</si>
  <si>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</si>
  <si>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</si>
  <si>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</si>
  <si>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</si>
  <si>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</si>
  <si>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</si>
  <si>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</si>
  <si>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</si>
  <si>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</si>
  <si>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</si>
  <si>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</si>
  <si>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</si>
  <si>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</si>
  <si>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</si>
  <si>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</si>
  <si>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</si>
  <si>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</si>
  <si>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</si>
  <si>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</si>
  <si>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</si>
  <si>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</si>
  <si>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</si>
  <si>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</si>
  <si>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</si>
  <si>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</si>
  <si>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</si>
  <si>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</si>
  <si>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</si>
  <si>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</si>
  <si>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</si>
  <si>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</si>
  <si>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</si>
  <si>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</si>
  <si>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</si>
  <si>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</si>
  <si>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</si>
  <si>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</si>
  <si>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</si>
  <si>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</si>
  <si>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</si>
  <si>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105014</t>
  </si>
  <si>
    <t>石林彝族自治县大可乡中心学校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</si>
  <si>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</si>
  <si>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</si>
  <si>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</si>
  <si>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</si>
  <si>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</si>
  <si>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</si>
  <si>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</si>
  <si>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</si>
  <si>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</si>
  <si>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</si>
  <si>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</si>
  <si>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</si>
  <si>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</si>
  <si>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</si>
  <si>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</si>
  <si>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</si>
  <si>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</si>
  <si>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</si>
  <si>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</si>
  <si>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</si>
  <si>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</si>
  <si>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</si>
  <si>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</si>
  <si>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</si>
  <si>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</si>
  <si>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</si>
  <si>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</si>
  <si>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</si>
  <si>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</si>
  <si>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</si>
  <si>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</si>
  <si>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</si>
  <si>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</si>
  <si>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</si>
  <si>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</si>
  <si>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</si>
  <si>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</si>
  <si>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</si>
  <si>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</si>
  <si>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</si>
  <si>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</si>
  <si>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</si>
  <si>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</si>
  <si>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</si>
  <si>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</si>
  <si>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</si>
  <si>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</si>
  <si>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</si>
  <si>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</si>
  <si>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</si>
  <si>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</si>
  <si>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</si>
  <si>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</si>
  <si>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</si>
  <si>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</si>
  <si>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</si>
  <si>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</si>
  <si>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</si>
  <si>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</si>
  <si>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</si>
  <si>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</si>
  <si>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</si>
  <si>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</si>
  <si>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</si>
  <si>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</si>
  <si>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</si>
  <si>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</si>
  <si>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</si>
  <si>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</si>
  <si>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</si>
  <si>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</si>
  <si>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</si>
  <si>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</si>
  <si>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</si>
  <si>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</si>
  <si>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</si>
  <si>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</si>
  <si>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</si>
  <si>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</si>
  <si>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</si>
  <si>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</si>
  <si>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</si>
  <si>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</si>
  <si>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</si>
  <si>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</si>
  <si>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</si>
  <si>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</si>
  <si>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</si>
  <si>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</si>
  <si>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</si>
  <si>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</si>
  <si>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</si>
  <si>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</si>
  <si>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</si>
  <si>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</si>
  <si>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</si>
  <si>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</si>
  <si>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</si>
  <si>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</si>
  <si>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</si>
  <si>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</si>
  <si>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</si>
  <si>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</si>
  <si>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</si>
  <si>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</si>
  <si>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</si>
  <si>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</si>
  <si>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</si>
  <si>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</si>
  <si>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</si>
  <si>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</si>
  <si>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</si>
  <si>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</si>
  <si>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</si>
  <si>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</si>
  <si>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</si>
  <si>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</si>
  <si>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</si>
  <si>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</si>
  <si>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</si>
  <si>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</si>
  <si>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</si>
  <si>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</si>
  <si>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</si>
  <si>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</si>
  <si>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</si>
  <si>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</si>
  <si>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</si>
  <si>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</si>
  <si>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</si>
  <si>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</si>
  <si>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</si>
  <si>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</si>
  <si>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</si>
  <si>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</si>
  <si>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</si>
  <si>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</si>
  <si>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</si>
  <si>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530126210000000000847</t>
  </si>
  <si>
    <t>事业人员支出工资</t>
  </si>
  <si>
    <t>30101</t>
  </si>
  <si>
    <t>基本工资</t>
  </si>
  <si>
    <t>30102</t>
  </si>
  <si>
    <t>津贴补贴</t>
  </si>
  <si>
    <t>30103</t>
  </si>
  <si>
    <t>奖金</t>
  </si>
  <si>
    <t>30107</t>
  </si>
  <si>
    <t>绩效工资</t>
  </si>
  <si>
    <t>530126210000000000848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</si>
  <si>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</si>
  <si>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</si>
  <si>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</si>
  <si>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</si>
  <si>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</si>
  <si>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</si>
  <si>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</si>
  <si>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</si>
  <si>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</si>
  <si>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</si>
  <si>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</si>
  <si>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530126210000000000849</t>
  </si>
  <si>
    <t>30113</t>
  </si>
  <si>
    <t>530126210000000000850</t>
  </si>
  <si>
    <t>对个人和家庭的补助</t>
  </si>
  <si>
    <t>30305</t>
  </si>
  <si>
    <t>生活补助</t>
  </si>
  <si>
    <t>530126210000000000851</t>
  </si>
  <si>
    <t>工会经费</t>
  </si>
  <si>
    <t>30228</t>
  </si>
  <si>
    <t>530126210000000000852</t>
  </si>
  <si>
    <t>一般公用经费</t>
  </si>
  <si>
    <t>30299</t>
  </si>
  <si>
    <t>其他商品和服务支出</t>
  </si>
  <si>
    <t>530126231100001582026</t>
  </si>
  <si>
    <t>事业人员绩效奖励</t>
  </si>
  <si>
    <t>530126231100001582027</t>
  </si>
  <si>
    <t>村社区人员补助</t>
  </si>
  <si>
    <t>530126231100001582041</t>
  </si>
  <si>
    <t>离退休人员支出</t>
  </si>
  <si>
    <t>530126231100001582044</t>
  </si>
  <si>
    <t>辅助用工及劳务派遣经费</t>
  </si>
  <si>
    <t>30226</t>
  </si>
  <si>
    <t>劳务费</t>
  </si>
  <si>
    <t>530126231100001582169</t>
  </si>
  <si>
    <t>编外人员工资支出</t>
  </si>
  <si>
    <t>30199</t>
  </si>
  <si>
    <t>其他工资福利支出</t>
  </si>
  <si>
    <t>预算05-1表</t>
  </si>
  <si>
    <t>项目分类</t>
  </si>
  <si>
    <t>项目单位</t>
  </si>
  <si>
    <t>经济科目编码</t>
  </si>
  <si>
    <t>经济科目名称</t>
  </si>
  <si>
    <t>本年拨款</t>
  </si>
  <si>
    <t>其中：本次下达</t>
  </si>
  <si>
    <t>专项业务类</t>
  </si>
  <si>
    <t>530126261100005145180</t>
  </si>
  <si>
    <t>公办幼儿园保育员劳务费专项资金</t>
  </si>
  <si>
    <t>530126261100005145182</t>
  </si>
  <si>
    <t>营养改善计划食堂人员专项经费</t>
  </si>
  <si>
    <t>530126261100005145198</t>
  </si>
  <si>
    <t>保安人员劳务费专项资金</t>
  </si>
  <si>
    <t>民生类</t>
  </si>
  <si>
    <t>530126261100005143805</t>
  </si>
  <si>
    <t>遗属生活补助经费</t>
  </si>
  <si>
    <t>530126261100005145176</t>
  </si>
  <si>
    <t>特殊教育公用经费县级配套（小学教育）专项资金</t>
  </si>
  <si>
    <t>30201</t>
  </si>
  <si>
    <t>办公费</t>
  </si>
  <si>
    <t>530126261100005145204</t>
  </si>
  <si>
    <t>学前教育家庭经济困难儿童资助县级配套（学前教育）专项资金</t>
  </si>
  <si>
    <t>30308</t>
  </si>
  <si>
    <t>助学金</t>
  </si>
  <si>
    <t>530126261100005145207</t>
  </si>
  <si>
    <t>农村义务教育营养改善计划县级配套（小学教育）专项资金</t>
  </si>
  <si>
    <t>530126261100005145212</t>
  </si>
  <si>
    <t>义务教育阶段家庭经济困难学生生活费补助县级配套（小学教育）专项资金</t>
  </si>
  <si>
    <t>事业发展类</t>
  </si>
  <si>
    <t>530126261100005143809</t>
  </si>
  <si>
    <t>小学生均公用经费</t>
  </si>
  <si>
    <t>530126261100005145161</t>
  </si>
  <si>
    <t>义务教育保障金公用经费县级配套（小学教育）专项资金</t>
  </si>
  <si>
    <t>530126261100005145165</t>
  </si>
  <si>
    <t>不足100人校点补充公用经费县级配套（小学教育）专项资金</t>
  </si>
  <si>
    <t>530126261100005145179</t>
  </si>
  <si>
    <t>公办幼儿园生均公用经费</t>
  </si>
  <si>
    <t>530126261100005156761</t>
  </si>
  <si>
    <t>2026年大可乡中心学校单位自有资金</t>
  </si>
  <si>
    <t>39999</t>
  </si>
  <si>
    <t>预算05-2表</t>
  </si>
  <si>
    <t>项目年度绩效目标</t>
  </si>
  <si>
    <t>一级指标</t>
  </si>
  <si>
    <t>二级指标</t>
  </si>
  <si>
    <t>三级指标</t>
  </si>
  <si>
    <t>指标性质</t>
  </si>
  <si>
    <t>指标值</t>
  </si>
  <si>
    <t>度量单位</t>
  </si>
  <si>
    <t>指标属性</t>
  </si>
  <si>
    <t>指标内容</t>
  </si>
  <si>
    <t xml:space="preserve">加大对家庭经济困难学生资助力度，保障家庭经济困难学生接受学前教育的权利					</t>
  </si>
  <si>
    <t>产出指标</t>
  </si>
  <si>
    <t>数量指标</t>
  </si>
  <si>
    <t>资助人数占在园幼儿数比例</t>
  </si>
  <si>
    <t>&gt;=</t>
  </si>
  <si>
    <t>80</t>
  </si>
  <si>
    <t>%</t>
  </si>
  <si>
    <t>定量指标</t>
  </si>
  <si>
    <t>质量指标</t>
  </si>
  <si>
    <t>家庭经济困难幼儿资助比例</t>
  </si>
  <si>
    <t>=</t>
  </si>
  <si>
    <t>100</t>
  </si>
  <si>
    <t>效益指标</t>
  </si>
  <si>
    <t>可持续影响</t>
  </si>
  <si>
    <t>提高困难儿童入园率</t>
  </si>
  <si>
    <t>95</t>
  </si>
  <si>
    <t>满意度指标</t>
  </si>
  <si>
    <t>服务对象满意度</t>
  </si>
  <si>
    <t>受助群众满意度</t>
  </si>
  <si>
    <t>做好本部门保安人员经费保障，保证学校安全以及正常运转。</t>
  </si>
  <si>
    <t>经费保障人数</t>
  </si>
  <si>
    <t>人</t>
  </si>
  <si>
    <t>经费覆盖率</t>
  </si>
  <si>
    <t>部门运转</t>
  </si>
  <si>
    <t>正常运转</t>
  </si>
  <si>
    <t>年</t>
  </si>
  <si>
    <t>单位人员满意度</t>
  </si>
  <si>
    <t xml:space="preserve">全面完成2026年义务教育保障金公用经费县级资金分配工作，经费的使用为学校的发展提供可持续发展的动力，公用经费按标准进行资金拨付，确保公用经费的使用符合公用经费使用规范。					</t>
  </si>
  <si>
    <t>小学阶段应补助人数</t>
  </si>
  <si>
    <t>449</t>
  </si>
  <si>
    <t>补助范围占在校学生人数比例</t>
  </si>
  <si>
    <t>社会效益</t>
  </si>
  <si>
    <t xml:space="preserve">小学公用经费人均补助标准 </t>
  </si>
  <si>
    <t>1020</t>
  </si>
  <si>
    <t>元/人</t>
  </si>
  <si>
    <t>小学公用经费人均补助标准</t>
  </si>
  <si>
    <t>九年义务教育巩固率</t>
  </si>
  <si>
    <t>做好本部门营养改善计划食堂人员经费保障，保证学校食堂食品安全以及正常运转。</t>
  </si>
  <si>
    <t>经费补助覆盖率</t>
  </si>
  <si>
    <t>补助人员政策知晓率</t>
  </si>
  <si>
    <t xml:space="preserve">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t>
  </si>
  <si>
    <t>补助资金当年到位率</t>
  </si>
  <si>
    <t>补助对象政策的知晓度</t>
  </si>
  <si>
    <t>家长和学生满意度</t>
  </si>
  <si>
    <t xml:space="preserve">按照石林彝族自治县人民政府办公室《印发石林彝族自治县机关事业单位编外用工管理办法》和石林彝族自治县教育体育系统2025年编外用工分配表，确保公办幼儿园保育员工资按月足额发放，保障公办幼儿园办学正常运转，以便提升公办幼儿园办学质量。					</t>
  </si>
  <si>
    <t>保育员工资补助覆盖率</t>
  </si>
  <si>
    <t>时效指标</t>
  </si>
  <si>
    <t>保育员满意度</t>
  </si>
  <si>
    <t xml:space="preserve">更好地实施农村义务教育学生营养改善计划，落实《昆明市农村义务教育学生营养改善计划实施方案》（昆政发【201206号）的要求，避免因营养改善计划补助资金下达不足导致学校实施营养改善计划出现资金短缺。					</t>
  </si>
  <si>
    <t>补助人数覆盖率</t>
  </si>
  <si>
    <t>补助资金到位率</t>
  </si>
  <si>
    <t>补助对象对政策的知晓度</t>
  </si>
  <si>
    <t>学生及家长满意度</t>
  </si>
  <si>
    <t>全面完成2026-2028年义务教育教育学校生均公用经费县级资金分配工作，经费的使用为学校的发展提供可持续发展的动力，公用经费按标准进行资金拨付，确保资金合理合规使用</t>
  </si>
  <si>
    <t xml:space="preserve">巩固城乡义务教育经费保障机制，对城乡义务教育困难学生提供生活补助，帮助家庭经济困难学生顺利就学，提升义务教育巩固率						</t>
  </si>
  <si>
    <t xml:space="preserve">家庭经济困难学生覆盖率			</t>
  </si>
  <si>
    <t xml:space="preserve">家庭经济困难学生覆盖率	</t>
  </si>
  <si>
    <t>家长和学生的满意度</t>
  </si>
  <si>
    <t>做好本部门人员、公用经费保障，按规定落实干部职工各项待遇，支持部门正常履职。</t>
  </si>
  <si>
    <t>补助发放人数</t>
  </si>
  <si>
    <t>补助发放及时率</t>
  </si>
  <si>
    <t xml:space="preserve">全面完成2026年特殊教育公用经费县级配套（小学教育）专项资金分配工作，经费的使用为学校的发展提供可持续发展的动力，公用经费按标准进行资金拨付，确保公用经费的使用符合公用经费使用规范					</t>
  </si>
  <si>
    <t>义务教育免费年限</t>
  </si>
  <si>
    <t>2026年大可乡中心学校单位自有资金为维持学校正常运转。</t>
  </si>
  <si>
    <t>资金覆盖率</t>
  </si>
  <si>
    <t>资金拨付及时率</t>
  </si>
  <si>
    <t>经济效益</t>
  </si>
  <si>
    <t>学校是否运转正常</t>
  </si>
  <si>
    <t>单位教职工满意度</t>
  </si>
  <si>
    <t xml:space="preserve">全面完成2026年不足100人校点补充公用经费县级配套（小学教育）专项资金分配工作，经费的使用为学校的发展提供可持续发展的动力，公用经费按标准进行资金拨付，确保公用经费的使用符合公用经费使用规范					</t>
  </si>
  <si>
    <t>268</t>
  </si>
  <si>
    <t>成本指标</t>
  </si>
  <si>
    <t>社会成本指标</t>
  </si>
  <si>
    <t>预算06表</t>
  </si>
  <si>
    <t>政府性基金预算支出预算表</t>
  </si>
  <si>
    <t>单位名称：昆明市发展和改革委员会</t>
  </si>
  <si>
    <t>政府性基金预算支出</t>
  </si>
  <si>
    <t>注：我单位无政府性基金预算财政拨款收入支出固此表无内容。</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</si>
  <si>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</si>
  <si>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</si>
  <si>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</si>
  <si>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</si>
  <si>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</si>
  <si>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</si>
  <si>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</si>
  <si>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</si>
  <si>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</si>
  <si>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</si>
  <si>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</si>
  <si>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保安人员服务费资金</t>
  </si>
  <si>
    <t>大可乡中心学校2026年安保服务采购项目</t>
  </si>
  <si>
    <t>物业管理服务</t>
  </si>
  <si>
    <t>千元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</si>
  <si>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</si>
  <si>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</si>
  <si>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</si>
  <si>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</si>
  <si>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</si>
  <si>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</si>
  <si>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</si>
  <si>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</si>
  <si>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注：我单位无政府购买服务支出固此表无内容。</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</si>
  <si>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</si>
  <si>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</si>
  <si>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</si>
  <si>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</si>
  <si>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</si>
  <si>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</si>
  <si>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</si>
  <si>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</si>
  <si>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</si>
  <si>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</si>
  <si>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</si>
  <si>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</si>
  <si>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</si>
  <si>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</si>
  <si>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</si>
  <si>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</si>
  <si>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</si>
  <si>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</si>
  <si>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</si>
  <si>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</si>
  <si>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</si>
  <si>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</si>
  <si>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</si>
  <si>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注：我单位无对下转移支付固此表无内容。</t>
  </si>
  <si>
    <t>预算09-2表</t>
  </si>
  <si>
    <t>注：我单位无对下转移支付绩效固此表无内容。</t>
  </si>
  <si>
    <t>预算10表</t>
  </si>
  <si>
    <t>资产类别</t>
  </si>
  <si>
    <t>资产分类代码.名称</t>
  </si>
  <si>
    <t>资产名称</t>
  </si>
  <si>
    <t>计量单位</t>
  </si>
  <si>
    <t>财政部门批复数（元）</t>
  </si>
  <si>
    <t>单价</t>
  </si>
  <si>
    <t>金额</t>
  </si>
  <si>
    <t>注：我单位无新增资产固此表无内容。</t>
  </si>
  <si>
    <t>预算11表</t>
  </si>
  <si>
    <t>上级补助</t>
  </si>
  <si>
    <t>注：我单位无上级补助项目支出固此表无内容。</t>
  </si>
  <si>
    <t>预算12表</t>
  </si>
  <si>
    <t>项目级次</t>
  </si>
  <si>
    <t>2026年</t>
  </si>
  <si>
    <t>2027年</t>
  </si>
  <si>
    <t>2028年</t>
  </si>
  <si>
    <t>312 民生类</t>
  </si>
  <si>
    <t>本级</t>
  </si>
  <si>
    <t>311 专项业务类</t>
  </si>
  <si>
    <t>313 事业发展类</t>
  </si>
  <si>
    <t>预算13表</t>
  </si>
  <si>
    <t>部门编码</t>
  </si>
  <si>
    <t>部门名称</t>
  </si>
  <si>
    <t>内容</t>
  </si>
  <si>
    <t>说明</t>
  </si>
  <si>
    <t>部门总体目标</t>
  </si>
  <si>
    <t>部门职责</t>
  </si>
  <si>
    <t>实施小学义务教育，促进基础教育发展，小学学历教育及相关社会服务。</t>
  </si>
  <si>
    <t>根据三定方案归纳</t>
  </si>
  <si>
    <t>目标1：抓好师德师风工作
目标2：做好安全维稳工作及日常工作
目标3：抓好教育教学工作
目标4：抓好校园文化及文明建设工作</t>
  </si>
  <si>
    <t>根据部门职责，中长期规划，各级党委，各级政府要求归纳</t>
  </si>
  <si>
    <t>部门年度目标</t>
  </si>
  <si>
    <t>1. 以人为本，德育为先，深化行为规范教育，抓好师德师风工作。
2. 狠抓教学常规管理，努力提高教学质量。
3. 深入开展教研活动，提高教师教学水平。
4. 扎实推进书香校园创建，丰富校园育人内涵，抓好安全维稳及日常工作。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</si>
  <si>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</si>
  <si>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</si>
  <si>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</si>
  <si>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</si>
  <si>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</si>
  <si>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</si>
  <si>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</si>
  <si>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</si>
  <si>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</si>
  <si>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按月完成在职教职工工资支付工作；按月完成在职教职工保险缴交。</t>
  </si>
  <si>
    <t>日常办公费、水费、电费、邮电费、培训费等支出，少年宫项目运转经费、体育传统项目学校补助经费、营养改善计划资金、义务教育阶段家庭经济困难学生生活补助支出等。</t>
  </si>
  <si>
    <t>三、部门整体支出绩效指标</t>
  </si>
  <si>
    <t>绩效指标</t>
  </si>
  <si>
    <t>评（扣）分标准</t>
  </si>
  <si>
    <t>绩效指标设定依据及指标值数据来源</t>
  </si>
  <si>
    <t xml:space="preserve">二级指标 </t>
  </si>
  <si>
    <t>年度计划召开40次教职工会议</t>
  </si>
  <si>
    <t>次</t>
  </si>
  <si>
    <t>教职工会议次数减少一次扣0.5分</t>
  </si>
  <si>
    <t>年度召开教职工会议次数</t>
  </si>
  <si>
    <t>办公室统计的会议记录本</t>
  </si>
  <si>
    <t>教育教学质量达到乡镇前列，期末使优生，后进生平均分数达到乡镇前列。</t>
  </si>
  <si>
    <t>相差一个名次扣除0.1分</t>
  </si>
  <si>
    <t>成绩册指标排名</t>
  </si>
  <si>
    <t>教研室发放的成绩册</t>
  </si>
  <si>
    <t>按计划完成各项工作</t>
  </si>
  <si>
    <t>教体局对学校考核得分降低一个百分点扣除0.1分</t>
  </si>
  <si>
    <t>上级部门对学校的考核方案</t>
  </si>
  <si>
    <t>学校相应的任务执行计划表</t>
  </si>
  <si>
    <t>厉行节约，严格控制支出</t>
  </si>
  <si>
    <t>正常发放工资福利人数等于在职在编人数得分，反之不得分。</t>
  </si>
  <si>
    <t>事业人员发放工资人数</t>
  </si>
  <si>
    <t>石财预【2025】1号</t>
  </si>
  <si>
    <t>经济效益
指标</t>
  </si>
  <si>
    <t>合理有效使用资金，厉行节约,不断改善教育教学环境，保障学校正常运转，促进教育教学稳步持续发展。</t>
  </si>
  <si>
    <t>部门能够正常运转，得分，反之不得分</t>
  </si>
  <si>
    <t>社会效益
指标</t>
  </si>
  <si>
    <t>力争圆满完成各项目标任务，让学校成为学生爱进来，留得住，学得好的满意学校，提高学生家长和社会满意度，扩大学校办学声誉。</t>
  </si>
  <si>
    <t>补助政策对象对政策知晓度每降低一个百分点扣除0.1分</t>
  </si>
  <si>
    <t>补助政策对象对政策知晓度</t>
  </si>
  <si>
    <t>学校近三年的生源统计报表</t>
  </si>
  <si>
    <t>生态效益
指标</t>
  </si>
  <si>
    <t>通过加强监管，全面营造和谐、向上的育人环境，确保学校各项工作安全、健康发展。</t>
  </si>
  <si>
    <t>教育教学工作能够正常推进，得分，反之不得分。</t>
  </si>
  <si>
    <t>能够正常开展教育教学工作</t>
  </si>
  <si>
    <t>学校年度管理目标考核方案</t>
  </si>
  <si>
    <t>服务对象满意度指标等</t>
  </si>
  <si>
    <t>教育教学质量稳步发展，德育水平高,社会反响好，学生、家长满意度高。</t>
  </si>
  <si>
    <t>家长和学生满意度降低1个百分点扣除0.1分</t>
  </si>
  <si>
    <t>家长和学生满意度调查表</t>
  </si>
  <si>
    <t>上级部门安排的满意度问卷调查统计表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</si>
</sst>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7">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11"/>
      <color indexed="30"/>
      <name val="宋体"/>
      <charset val="134"/>
    </font>
    <font>
      <sz val="11"/>
      <color indexed="8"/>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indexed="8"/>
      <name val="Arial"/>
      <charset val="0"/>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5" borderId="21" applyNumberFormat="0" applyAlignment="0" applyProtection="0">
      <alignment vertical="center"/>
    </xf>
    <xf numFmtId="0" fontId="35" fillId="6" borderId="22" applyNumberFormat="0" applyAlignment="0" applyProtection="0">
      <alignment vertical="center"/>
    </xf>
    <xf numFmtId="0" fontId="36" fillId="6" borderId="21" applyNumberFormat="0" applyAlignment="0" applyProtection="0">
      <alignment vertical="center"/>
    </xf>
    <xf numFmtId="0" fontId="37" fillId="7"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176" fontId="45" fillId="0" borderId="1">
      <alignment horizontal="right" vertical="center"/>
    </xf>
    <xf numFmtId="177" fontId="45" fillId="0" borderId="1">
      <alignment horizontal="right" vertical="center"/>
    </xf>
    <xf numFmtId="10" fontId="45" fillId="0" borderId="1">
      <alignment horizontal="right" vertical="center"/>
    </xf>
    <xf numFmtId="178" fontId="45" fillId="0" borderId="1">
      <alignment horizontal="right" vertical="center"/>
    </xf>
    <xf numFmtId="49" fontId="45" fillId="0" borderId="1">
      <alignment horizontal="left" vertical="center" wrapText="1"/>
    </xf>
    <xf numFmtId="178" fontId="45" fillId="0" borderId="1">
      <alignment horizontal="right" vertical="center"/>
    </xf>
    <xf numFmtId="179" fontId="45" fillId="0" borderId="1">
      <alignment horizontal="right" vertical="center"/>
    </xf>
    <xf numFmtId="180" fontId="45" fillId="0" borderId="1">
      <alignment horizontal="right" vertical="center"/>
    </xf>
    <xf numFmtId="0" fontId="45" fillId="0" borderId="0">
      <alignment vertical="top"/>
      <protection locked="0"/>
    </xf>
    <xf numFmtId="0" fontId="18" fillId="0" borderId="0"/>
    <xf numFmtId="0" fontId="9" fillId="0" borderId="0"/>
    <xf numFmtId="0" fontId="9" fillId="0" borderId="0"/>
    <xf numFmtId="0" fontId="46" fillId="0" borderId="0"/>
  </cellStyleXfs>
  <cellXfs count="242">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49" fontId="7" fillId="0" borderId="5" xfId="0" applyNumberFormat="1" applyFont="1" applyBorder="1" applyAlignment="1" applyProtection="1">
      <alignment horizontal="center" vertical="center"/>
      <protection locked="0"/>
    </xf>
    <xf numFmtId="0" fontId="8" fillId="0" borderId="6" xfId="59" applyFont="1" applyFill="1" applyBorder="1" applyAlignment="1">
      <alignment horizontal="center" vertical="center" wrapText="1"/>
    </xf>
    <xf numFmtId="0" fontId="9" fillId="0" borderId="7" xfId="60" applyFont="1" applyFill="1" applyBorder="1" applyAlignment="1">
      <alignment horizontal="center" vertical="center" wrapText="1"/>
    </xf>
    <xf numFmtId="49" fontId="5" fillId="0" borderId="1" xfId="0" applyNumberFormat="1" applyFont="1" applyBorder="1" applyAlignment="1" applyProtection="1">
      <alignment horizontal="center" vertical="center" wrapText="1"/>
      <protection locked="0"/>
    </xf>
    <xf numFmtId="9" fontId="9" fillId="0" borderId="7" xfId="60" applyNumberFormat="1" applyFont="1" applyFill="1" applyBorder="1" applyAlignment="1">
      <alignment horizontal="center" vertical="center" wrapText="1"/>
    </xf>
    <xf numFmtId="0" fontId="2" fillId="0" borderId="8" xfId="0" applyFont="1" applyBorder="1" applyAlignment="1">
      <alignment horizontal="center" vertical="center" wrapText="1"/>
    </xf>
    <xf numFmtId="49" fontId="7" fillId="0" borderId="9" xfId="0" applyNumberFormat="1" applyFont="1" applyBorder="1" applyAlignment="1" applyProtection="1">
      <alignment horizontal="center" vertical="center"/>
      <protection locked="0"/>
    </xf>
    <xf numFmtId="0" fontId="0" fillId="0" borderId="10" xfId="0" applyFont="1" applyBorder="1"/>
    <xf numFmtId="49" fontId="7" fillId="0" borderId="11" xfId="0" applyNumberFormat="1" applyFont="1" applyBorder="1" applyAlignment="1" applyProtection="1">
      <alignment horizontal="center" vertical="center"/>
      <protection locked="0"/>
    </xf>
    <xf numFmtId="0" fontId="8" fillId="0" borderId="7" xfId="59"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49" fontId="8" fillId="0" borderId="10" xfId="59" applyNumberFormat="1"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9" fontId="9" fillId="0" borderId="7" xfId="61" applyNumberFormat="1" applyFont="1" applyFill="1" applyBorder="1" applyAlignment="1">
      <alignment horizontal="center" vertical="center" wrapText="1"/>
    </xf>
    <xf numFmtId="0" fontId="5" fillId="0" borderId="1" xfId="0" applyFont="1" applyBorder="1" applyAlignment="1">
      <alignment horizontal="left" vertical="center" wrapText="1"/>
    </xf>
    <xf numFmtId="49" fontId="10" fillId="0" borderId="0" xfId="53" applyNumberFormat="1" applyFont="1" applyBorder="1">
      <alignment horizontal="left" vertical="center" wrapText="1"/>
    </xf>
    <xf numFmtId="49" fontId="11" fillId="0" borderId="0" xfId="0" applyNumberFormat="1" applyFont="1" applyBorder="1" applyAlignment="1">
      <alignment horizontal="right" vertical="center" wrapText="1"/>
    </xf>
    <xf numFmtId="49" fontId="12" fillId="0" borderId="0" xfId="0" applyNumberFormat="1"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1" xfId="53"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3" fillId="0" borderId="1" xfId="53" applyNumberFormat="1" applyFont="1" applyBorder="1">
      <alignment horizontal="left" vertical="center" wrapText="1"/>
    </xf>
    <xf numFmtId="178" fontId="14" fillId="0" borderId="1" xfId="54" applyNumberFormat="1" applyFont="1" applyBorder="1">
      <alignment horizontal="right" vertical="center"/>
    </xf>
    <xf numFmtId="49" fontId="13" fillId="0" borderId="1" xfId="53" applyNumberFormat="1"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5"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2" borderId="11" xfId="0" applyFont="1" applyFill="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4" fontId="2" fillId="0" borderId="1" xfId="0" applyNumberFormat="1" applyFont="1" applyBorder="1" applyAlignment="1">
      <alignment horizontal="right" vertical="center" wrapText="1"/>
    </xf>
    <xf numFmtId="4" fontId="13" fillId="0" borderId="1" xfId="54" applyNumberFormat="1" applyFont="1" applyBorder="1">
      <alignment horizontal="right" vertical="center"/>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16" fillId="0" borderId="0" xfId="0" applyFont="1" applyBorder="1" applyAlignment="1">
      <alignment horizontal="right" vertical="center"/>
    </xf>
    <xf numFmtId="0" fontId="17" fillId="2" borderId="0" xfId="0" applyFont="1" applyFill="1" applyBorder="1" applyAlignment="1" applyProtection="1">
      <alignment horizontal="center" vertical="center" wrapText="1"/>
      <protection locked="0"/>
    </xf>
    <xf numFmtId="0" fontId="16" fillId="0" borderId="0" xfId="0" applyFont="1" applyBorder="1" applyProtection="1">
      <protection locked="0"/>
    </xf>
    <xf numFmtId="0" fontId="16"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8" fillId="0" borderId="0" xfId="58" applyFill="1" applyAlignment="1">
      <alignment vertical="center"/>
    </xf>
    <xf numFmtId="0" fontId="19"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8" fillId="0" borderId="0" xfId="57" applyFont="1" applyFill="1" applyBorder="1" applyAlignment="1" applyProtection="1">
      <alignment vertical="center"/>
    </xf>
    <xf numFmtId="0" fontId="3" fillId="0" borderId="0" xfId="0" applyFont="1" applyBorder="1" applyAlignment="1">
      <alignment horizontal="right" vertical="center"/>
    </xf>
    <xf numFmtId="0" fontId="19"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3" fillId="0" borderId="11" xfId="0" applyFont="1" applyBorder="1" applyAlignment="1" applyProtection="1">
      <alignment horizontal="center" vertical="center"/>
      <protection locked="0"/>
    </xf>
    <xf numFmtId="0" fontId="3" fillId="0" borderId="2" xfId="0" applyFont="1" applyBorder="1" applyAlignment="1">
      <alignment horizontal="center" vertical="center"/>
    </xf>
    <xf numFmtId="178" fontId="13" fillId="0" borderId="1" xfId="0" applyNumberFormat="1" applyFont="1" applyBorder="1" applyAlignment="1">
      <alignment horizontal="right" vertical="center"/>
    </xf>
    <xf numFmtId="0" fontId="18" fillId="0" borderId="0" xfId="57" applyFont="1" applyFill="1" applyBorder="1" applyAlignment="1" applyProtection="1"/>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5" fillId="0" borderId="0" xfId="0" applyFont="1" applyBorder="1" applyAlignment="1">
      <alignment horizontal="center" vertical="center" wrapText="1"/>
    </xf>
    <xf numFmtId="0" fontId="15"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2" fillId="0" borderId="11" xfId="0" applyFont="1" applyBorder="1" applyAlignment="1">
      <alignment horizontal="left" vertical="center" wrapText="1"/>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wrapText="1"/>
    </xf>
    <xf numFmtId="0" fontId="2" fillId="0" borderId="17"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2" borderId="16"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3" fillId="0" borderId="1" xfId="56" applyNumberFormat="1" applyFont="1" applyBorder="1" applyAlignment="1">
      <alignment horizontal="center" vertical="center"/>
    </xf>
    <xf numFmtId="180" fontId="13" fillId="0" borderId="1" xfId="0" applyNumberFormat="1" applyFont="1" applyBorder="1" applyAlignment="1">
      <alignment horizontal="center" vertical="center"/>
    </xf>
    <xf numFmtId="3" fontId="2" fillId="0" borderId="16" xfId="0" applyNumberFormat="1" applyFont="1" applyBorder="1" applyAlignment="1">
      <alignment horizontal="right" vertical="center"/>
    </xf>
    <xf numFmtId="0" fontId="2" fillId="2" borderId="16" xfId="0" applyFont="1" applyFill="1" applyBorder="1" applyAlignment="1">
      <alignment horizontal="right" vertical="center"/>
    </xf>
    <xf numFmtId="0" fontId="2" fillId="2" borderId="0" xfId="0" applyFont="1" applyFill="1" applyBorder="1" applyAlignment="1">
      <alignment horizontal="left" vertical="center"/>
    </xf>
    <xf numFmtId="178" fontId="13" fillId="0" borderId="0" xfId="0" applyNumberFormat="1" applyFont="1" applyBorder="1" applyAlignment="1">
      <alignment horizontal="left" vertical="center"/>
    </xf>
    <xf numFmtId="0" fontId="20" fillId="0" borderId="0" xfId="0" applyFont="1" applyBorder="1" applyAlignment="1" applyProtection="1">
      <alignment horizontal="right"/>
      <protection locked="0"/>
    </xf>
    <xf numFmtId="49" fontId="20" fillId="0" borderId="0" xfId="0" applyNumberFormat="1" applyFont="1" applyBorder="1" applyProtection="1">
      <protection locked="0"/>
    </xf>
    <xf numFmtId="0" fontId="3" fillId="0" borderId="0" xfId="0" applyFont="1" applyBorder="1" applyAlignment="1">
      <alignment horizontal="right"/>
    </xf>
    <xf numFmtId="0" fontId="21" fillId="0" borderId="0"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protection locked="0"/>
    </xf>
    <xf numFmtId="0" fontId="21"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pplyProtection="1">
      <alignment horizontal="center" vertical="center" wrapText="1"/>
      <protection locked="0"/>
    </xf>
    <xf numFmtId="0" fontId="5" fillId="0" borderId="16"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2"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6"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6" fillId="2" borderId="0" xfId="0" applyFont="1" applyFill="1" applyBorder="1" applyAlignment="1">
      <alignment horizontal="left" vertical="center"/>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4" fillId="0" borderId="1" xfId="0" applyFont="1" applyBorder="1" applyAlignment="1">
      <alignment horizontal="center" vertical="center"/>
    </xf>
    <xf numFmtId="0" fontId="24" fillId="0" borderId="1" xfId="0" applyFont="1" applyBorder="1" applyAlignment="1" applyProtection="1">
      <alignment horizontal="center" vertical="center" wrapText="1"/>
      <protection locked="0"/>
    </xf>
    <xf numFmtId="178" fontId="25" fillId="0" borderId="1" xfId="0" applyNumberFormat="1" applyFont="1" applyBorder="1" applyAlignment="1">
      <alignment horizontal="right" vertical="center"/>
    </xf>
    <xf numFmtId="0" fontId="23" fillId="2" borderId="5" xfId="0" applyFont="1" applyFill="1" applyBorder="1" applyAlignment="1">
      <alignment horizontal="center"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2" borderId="11" xfId="0" applyFont="1" applyFill="1" applyBorder="1" applyAlignment="1" applyProtection="1">
      <alignment horizontal="center" vertical="center" wrapText="1"/>
      <protection locked="0"/>
    </xf>
    <xf numFmtId="0" fontId="23" fillId="0" borderId="1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1"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2" borderId="16"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 name="常规 2_公开模板以县人民政府办公室为例" xfId="59"/>
    <cellStyle name="常规 2" xfId="60"/>
    <cellStyle name="常规_公开模板以县人民政府办公室为例" xfId="6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D24" sqref="D24"/>
    </sheetView>
  </sheetViews>
  <sheetFormatPr defaultColWidth="8.575" defaultRowHeight="12.75" customHeight="1" outlineLevelCol="3"/>
  <cols>
    <col min="1" max="4" width="41" customWidth="1"/>
  </cols>
  <sheetData>
    <row r="1" ht="15" customHeight="1" spans="1:4">
      <c r="A1" s="96"/>
      <c r="B1" s="96"/>
      <c r="C1" s="96"/>
      <c r="D1" s="97" t="s">
        <v>0</v>
      </c>
    </row>
    <row r="2" ht="41.25" customHeight="1" spans="1:4">
      <c r="A2" s="91" t="str">
        <f>"2026"&amp;"年部门财务收支预算总表"</f>
        <v>2026年部门财务收支预算总表</v>
      </c>
    </row>
    <row r="3" ht="17.25" customHeight="1" spans="1:4">
      <c r="A3" s="94" t="str">
        <f>"单位名称："&amp;"石林彝族自治县大可乡中心学校"</f>
        <v>单位名称：石林彝族自治县大可乡中心学校</v>
      </c>
      <c r="B3" s="207"/>
      <c r="D3" s="184" t="s">
        <v>1</v>
      </c>
    </row>
    <row r="4" ht="23.25" customHeight="1" spans="1:4">
      <c r="A4" s="208" t="s">
        <v>2</v>
      </c>
      <c r="B4" s="209"/>
      <c r="C4" s="208" t="s">
        <v>3</v>
      </c>
      <c r="D4" s="209"/>
    </row>
    <row r="5" ht="24" customHeight="1" spans="1:4">
      <c r="A5" s="208" t="s">
        <v>4</v>
      </c>
      <c r="B5" s="208" t="s">
        <v>5</v>
      </c>
      <c r="C5" s="208" t="s">
        <v>6</v>
      </c>
      <c r="D5" s="208" t="s">
        <v>5</v>
      </c>
    </row>
    <row r="6" ht="17.25" customHeight="1" spans="1:4">
      <c r="A6" s="210" t="s">
        <v>7</v>
      </c>
      <c r="B6" s="130">
        <v>17196671.16</v>
      </c>
      <c r="C6" s="210" t="s">
        <v>8</v>
      </c>
      <c r="D6" s="130"/>
    </row>
    <row r="7" ht="17.25" customHeight="1" spans="1:4">
      <c r="A7" s="210" t="s">
        <v>9</v>
      </c>
      <c r="B7" s="130"/>
      <c r="C7" s="210" t="s">
        <v>10</v>
      </c>
      <c r="D7" s="130"/>
    </row>
    <row r="8" ht="17.25" customHeight="1" spans="1:4">
      <c r="A8" s="210" t="s">
        <v>11</v>
      </c>
      <c r="B8" s="130"/>
      <c r="C8" s="241" t="s">
        <v>12</v>
      </c>
      <c r="D8" s="130"/>
    </row>
    <row r="9" ht="17.25" customHeight="1" spans="1:4">
      <c r="A9" s="210" t="s">
        <v>13</v>
      </c>
      <c r="B9" s="130"/>
      <c r="C9" s="241" t="s">
        <v>14</v>
      </c>
      <c r="D9" s="130"/>
    </row>
    <row r="10" ht="17.25" customHeight="1" spans="1:4">
      <c r="A10" s="210" t="s">
        <v>15</v>
      </c>
      <c r="B10" s="130">
        <v>5311754.2</v>
      </c>
      <c r="C10" s="241" t="s">
        <v>16</v>
      </c>
      <c r="D10" s="130">
        <v>17212115.36</v>
      </c>
    </row>
    <row r="11" ht="17.25" customHeight="1" spans="1:4">
      <c r="A11" s="210" t="s">
        <v>17</v>
      </c>
      <c r="B11" s="130"/>
      <c r="C11" s="241" t="s">
        <v>18</v>
      </c>
      <c r="D11" s="130"/>
    </row>
    <row r="12" ht="17.25" customHeight="1" spans="1:4">
      <c r="A12" s="210" t="s">
        <v>19</v>
      </c>
      <c r="B12" s="130"/>
      <c r="C12" s="82" t="s">
        <v>20</v>
      </c>
      <c r="D12" s="130"/>
    </row>
    <row r="13" ht="17.25" customHeight="1" spans="1:4">
      <c r="A13" s="210" t="s">
        <v>21</v>
      </c>
      <c r="B13" s="130"/>
      <c r="C13" s="82" t="s">
        <v>22</v>
      </c>
      <c r="D13" s="130">
        <v>2846710</v>
      </c>
    </row>
    <row r="14" ht="17.25" customHeight="1" spans="1:4">
      <c r="A14" s="210" t="s">
        <v>23</v>
      </c>
      <c r="B14" s="130"/>
      <c r="C14" s="82" t="s">
        <v>24</v>
      </c>
      <c r="D14" s="130">
        <v>1386080</v>
      </c>
    </row>
    <row r="15" ht="17.25" customHeight="1" spans="1:4">
      <c r="A15" s="210" t="s">
        <v>25</v>
      </c>
      <c r="B15" s="130">
        <v>5311754.2</v>
      </c>
      <c r="C15" s="82" t="s">
        <v>26</v>
      </c>
      <c r="D15" s="130"/>
    </row>
    <row r="16" ht="17.25" customHeight="1" spans="1:4">
      <c r="A16" s="26"/>
      <c r="B16" s="130"/>
      <c r="C16" s="82" t="s">
        <v>27</v>
      </c>
      <c r="D16" s="130"/>
    </row>
    <row r="17" ht="17.25" customHeight="1" spans="1:4">
      <c r="A17" s="211"/>
      <c r="B17" s="130"/>
      <c r="C17" s="82" t="s">
        <v>28</v>
      </c>
      <c r="D17" s="130"/>
    </row>
    <row r="18" ht="17.25" customHeight="1" spans="1:4">
      <c r="A18" s="211"/>
      <c r="B18" s="130"/>
      <c r="C18" s="82" t="s">
        <v>29</v>
      </c>
      <c r="D18" s="130"/>
    </row>
    <row r="19" ht="17.25" customHeight="1" spans="1:4">
      <c r="A19" s="211"/>
      <c r="B19" s="130"/>
      <c r="C19" s="82" t="s">
        <v>30</v>
      </c>
      <c r="D19" s="130"/>
    </row>
    <row r="20" ht="17.25" customHeight="1" spans="1:4">
      <c r="A20" s="211"/>
      <c r="B20" s="130"/>
      <c r="C20" s="82" t="s">
        <v>31</v>
      </c>
      <c r="D20" s="130"/>
    </row>
    <row r="21" ht="17.25" customHeight="1" spans="1:4">
      <c r="A21" s="211"/>
      <c r="B21" s="130"/>
      <c r="C21" s="82" t="s">
        <v>32</v>
      </c>
      <c r="D21" s="130"/>
    </row>
    <row r="22" ht="17.25" customHeight="1" spans="1:4">
      <c r="A22" s="211"/>
      <c r="B22" s="130"/>
      <c r="C22" s="82" t="s">
        <v>33</v>
      </c>
      <c r="D22" s="130"/>
    </row>
    <row r="23" ht="17.25" customHeight="1" spans="1:4">
      <c r="A23" s="211"/>
      <c r="B23" s="130"/>
      <c r="C23" s="82" t="s">
        <v>34</v>
      </c>
      <c r="D23" s="130"/>
    </row>
    <row r="24" ht="17.25" customHeight="1" spans="1:4">
      <c r="A24" s="211"/>
      <c r="B24" s="130"/>
      <c r="C24" s="82" t="s">
        <v>35</v>
      </c>
      <c r="D24" s="130">
        <v>1063520</v>
      </c>
    </row>
    <row r="25" ht="17.25" customHeight="1" spans="1:4">
      <c r="A25" s="211"/>
      <c r="B25" s="130"/>
      <c r="C25" s="82" t="s">
        <v>36</v>
      </c>
      <c r="D25" s="130"/>
    </row>
    <row r="26" ht="17.25" customHeight="1" spans="1:4">
      <c r="A26" s="211"/>
      <c r="B26" s="130"/>
      <c r="C26" s="26" t="s">
        <v>37</v>
      </c>
      <c r="D26" s="130"/>
    </row>
    <row r="27" ht="17.25" customHeight="1" spans="1:4">
      <c r="A27" s="211"/>
      <c r="B27" s="130"/>
      <c r="C27" s="82" t="s">
        <v>38</v>
      </c>
      <c r="D27" s="130"/>
    </row>
    <row r="28" ht="16.5" customHeight="1" spans="1:4">
      <c r="A28" s="211"/>
      <c r="B28" s="130"/>
      <c r="C28" s="82" t="s">
        <v>39</v>
      </c>
      <c r="D28" s="130"/>
    </row>
    <row r="29" ht="16.5" customHeight="1" spans="1:4">
      <c r="A29" s="211"/>
      <c r="B29" s="130"/>
      <c r="C29" s="26" t="s">
        <v>40</v>
      </c>
      <c r="D29" s="130"/>
    </row>
    <row r="30" ht="17.25" customHeight="1" spans="1:4">
      <c r="A30" s="211"/>
      <c r="B30" s="130"/>
      <c r="C30" s="26" t="s">
        <v>41</v>
      </c>
      <c r="D30" s="130"/>
    </row>
    <row r="31" ht="17.25" customHeight="1" spans="1:4">
      <c r="A31" s="211"/>
      <c r="B31" s="130"/>
      <c r="C31" s="82" t="s">
        <v>42</v>
      </c>
      <c r="D31" s="130"/>
    </row>
    <row r="32" ht="16.5" customHeight="1" spans="1:4">
      <c r="A32" s="211" t="s">
        <v>43</v>
      </c>
      <c r="B32" s="130">
        <v>22508425.36</v>
      </c>
      <c r="C32" s="211" t="s">
        <v>44</v>
      </c>
      <c r="D32" s="130">
        <v>22508425.36</v>
      </c>
    </row>
    <row r="33" ht="16.5" customHeight="1" spans="1:4">
      <c r="A33" s="26" t="s">
        <v>45</v>
      </c>
      <c r="B33" s="130"/>
      <c r="C33" s="26" t="s">
        <v>46</v>
      </c>
      <c r="D33" s="130"/>
    </row>
    <row r="34" ht="16.5" customHeight="1" spans="1:4">
      <c r="A34" s="82" t="s">
        <v>47</v>
      </c>
      <c r="B34" s="130"/>
      <c r="C34" s="82" t="s">
        <v>47</v>
      </c>
      <c r="D34" s="130"/>
    </row>
    <row r="35" ht="16.5" customHeight="1" spans="1:4">
      <c r="A35" s="82" t="s">
        <v>48</v>
      </c>
      <c r="B35" s="130"/>
      <c r="C35" s="82" t="s">
        <v>49</v>
      </c>
      <c r="D35" s="130"/>
    </row>
    <row r="36" ht="16.5" customHeight="1" spans="1:4">
      <c r="A36" s="212" t="s">
        <v>50</v>
      </c>
      <c r="B36" s="130">
        <v>22508425.36</v>
      </c>
      <c r="C36" s="212" t="s">
        <v>51</v>
      </c>
      <c r="D36" s="130">
        <v>22508425.36</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9" sqref="C2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67">
        <v>1</v>
      </c>
      <c r="B1" s="168">
        <v>0</v>
      </c>
      <c r="C1" s="167">
        <v>1</v>
      </c>
      <c r="D1" s="169"/>
      <c r="E1" s="169"/>
      <c r="F1" s="160" t="s">
        <v>382</v>
      </c>
    </row>
    <row r="2" ht="42" customHeight="1" spans="1:6">
      <c r="A2" s="170" t="str">
        <f>"2026"&amp;"年部门政府性基金预算支出预算表"</f>
        <v>2026年部门政府性基金预算支出预算表</v>
      </c>
      <c r="B2" s="170" t="s">
        <v>383</v>
      </c>
      <c r="C2" s="171"/>
      <c r="D2" s="172"/>
      <c r="E2" s="172"/>
      <c r="F2" s="172"/>
    </row>
    <row r="3" ht="13.5" customHeight="1" spans="1:6">
      <c r="A3" s="64" t="str">
        <f>"单位名称："&amp;"石林彝族自治县大可乡中心学校"</f>
        <v>单位名称：石林彝族自治县大可乡中心学校</v>
      </c>
      <c r="B3" s="64" t="s">
        <v>384</v>
      </c>
      <c r="C3" s="167"/>
      <c r="D3" s="169"/>
      <c r="E3" s="169"/>
      <c r="F3" s="160" t="s">
        <v>1</v>
      </c>
    </row>
    <row r="4" ht="19.5" customHeight="1" spans="1:6">
      <c r="A4" s="173" t="s">
        <v>191</v>
      </c>
      <c r="B4" s="174" t="s">
        <v>72</v>
      </c>
      <c r="C4" s="173" t="s">
        <v>73</v>
      </c>
      <c r="D4" s="13" t="s">
        <v>385</v>
      </c>
      <c r="E4" s="14"/>
      <c r="F4" s="15"/>
    </row>
    <row r="5" ht="18.75" customHeight="1" spans="1:6">
      <c r="A5" s="175"/>
      <c r="B5" s="176"/>
      <c r="C5" s="175"/>
      <c r="D5" s="177" t="s">
        <v>55</v>
      </c>
      <c r="E5" s="13" t="s">
        <v>75</v>
      </c>
      <c r="F5" s="177" t="s">
        <v>76</v>
      </c>
    </row>
    <row r="6" ht="18.75" customHeight="1" spans="1:6">
      <c r="A6" s="115">
        <v>1</v>
      </c>
      <c r="B6" s="178" t="s">
        <v>83</v>
      </c>
      <c r="C6" s="115">
        <v>3</v>
      </c>
      <c r="D6" s="17">
        <v>4</v>
      </c>
      <c r="E6" s="17">
        <v>5</v>
      </c>
      <c r="F6" s="17">
        <v>6</v>
      </c>
    </row>
    <row r="7" ht="21" customHeight="1" spans="1:6">
      <c r="A7" s="79"/>
      <c r="B7" s="79"/>
      <c r="C7" s="79"/>
      <c r="D7" s="130"/>
      <c r="E7" s="130"/>
      <c r="F7" s="130"/>
    </row>
    <row r="8" ht="21" customHeight="1" spans="1:6">
      <c r="A8" s="79"/>
      <c r="B8" s="79"/>
      <c r="C8" s="79"/>
      <c r="D8" s="130"/>
      <c r="E8" s="130"/>
      <c r="F8" s="130"/>
    </row>
    <row r="9" ht="18.75" customHeight="1" spans="1:6">
      <c r="A9" s="179" t="s">
        <v>181</v>
      </c>
      <c r="B9" s="179" t="s">
        <v>181</v>
      </c>
      <c r="C9" s="180" t="s">
        <v>181</v>
      </c>
      <c r="D9" s="130"/>
      <c r="E9" s="130"/>
      <c r="F9" s="130"/>
    </row>
    <row r="10" customHeight="1" spans="1:6">
      <c r="A10" t="s">
        <v>386</v>
      </c>
    </row>
  </sheetData>
  <mergeCells count="7">
    <mergeCell ref="A2:F2"/>
    <mergeCell ref="A3:C3"/>
    <mergeCell ref="D4:F4"/>
    <mergeCell ref="A9:C9"/>
    <mergeCell ref="A4:A5"/>
    <mergeCell ref="B4:B5"/>
    <mergeCell ref="C4:C5"/>
  </mergeCells>
  <printOptions horizontalCentered="1"/>
  <pageMargins left="0.369444444444444" right="0.369444444444444" top="0.559722222222222" bottom="0.559722222222222" header="0.479861111111111" footer="0.479861111111111"/>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D18" sqref="D18"/>
    </sheetView>
  </sheetViews>
  <sheetFormatPr defaultColWidth="9.14166666666667" defaultRowHeight="14.25" customHeight="1"/>
  <cols>
    <col min="1" max="2" width="32.575" customWidth="1"/>
    <col min="3" max="3" width="41.1416666666667" customWidth="1"/>
    <col min="4" max="4" width="29.875"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32"/>
      <c r="C1" s="132"/>
      <c r="R1" s="62"/>
      <c r="S1" s="62" t="s">
        <v>387</v>
      </c>
    </row>
    <row r="2" ht="41.25" customHeight="1" spans="1:19">
      <c r="A2" s="120" t="str">
        <f>"2026"&amp;"年部门政府采购预算表"</f>
        <v>2026年部门政府采购预算表</v>
      </c>
      <c r="B2" s="114"/>
      <c r="C2" s="114"/>
      <c r="D2" s="63"/>
      <c r="E2" s="63"/>
      <c r="F2" s="63"/>
      <c r="G2" s="63"/>
      <c r="H2" s="63"/>
      <c r="I2" s="63"/>
      <c r="J2" s="63"/>
      <c r="K2" s="63"/>
      <c r="L2" s="63"/>
      <c r="M2" s="114"/>
      <c r="N2" s="63"/>
      <c r="O2" s="63"/>
      <c r="P2" s="114"/>
      <c r="Q2" s="63"/>
      <c r="R2" s="114"/>
      <c r="S2" s="114"/>
    </row>
    <row r="3" ht="18.75" customHeight="1" spans="1:19">
      <c r="A3" s="159" t="str">
        <f>"单位名称："&amp;"石林彝族自治县大可乡中心学校"</f>
        <v>单位名称：石林彝族自治县大可乡中心学校</v>
      </c>
      <c r="B3" s="137"/>
      <c r="C3" s="137"/>
      <c r="D3" s="66"/>
      <c r="E3" s="66"/>
      <c r="F3" s="66"/>
      <c r="G3" s="66"/>
      <c r="H3" s="66"/>
      <c r="I3" s="66"/>
      <c r="J3" s="66"/>
      <c r="K3" s="66"/>
      <c r="L3" s="66"/>
      <c r="R3" s="67"/>
      <c r="S3" s="160" t="s">
        <v>1</v>
      </c>
    </row>
    <row r="4" ht="15.75" customHeight="1" spans="1:19">
      <c r="A4" s="69" t="s">
        <v>190</v>
      </c>
      <c r="B4" s="139" t="s">
        <v>191</v>
      </c>
      <c r="C4" s="139" t="s">
        <v>388</v>
      </c>
      <c r="D4" s="140" t="s">
        <v>389</v>
      </c>
      <c r="E4" s="140" t="s">
        <v>390</v>
      </c>
      <c r="F4" s="140" t="s">
        <v>391</v>
      </c>
      <c r="G4" s="140" t="s">
        <v>392</v>
      </c>
      <c r="H4" s="140" t="s">
        <v>393</v>
      </c>
      <c r="I4" s="141" t="s">
        <v>198</v>
      </c>
      <c r="J4" s="141"/>
      <c r="K4" s="141"/>
      <c r="L4" s="141"/>
      <c r="M4" s="142"/>
      <c r="N4" s="141"/>
      <c r="O4" s="141"/>
      <c r="P4" s="125"/>
      <c r="Q4" s="141"/>
      <c r="R4" s="142"/>
      <c r="S4" s="126"/>
    </row>
    <row r="5" ht="17.25" customHeight="1" spans="1:19">
      <c r="A5" s="72"/>
      <c r="B5" s="143"/>
      <c r="C5" s="143"/>
      <c r="D5" s="144"/>
      <c r="E5" s="144"/>
      <c r="F5" s="144"/>
      <c r="G5" s="144"/>
      <c r="H5" s="144"/>
      <c r="I5" s="144" t="s">
        <v>55</v>
      </c>
      <c r="J5" s="144" t="s">
        <v>58</v>
      </c>
      <c r="K5" s="144" t="s">
        <v>394</v>
      </c>
      <c r="L5" s="144" t="s">
        <v>395</v>
      </c>
      <c r="M5" s="145" t="s">
        <v>396</v>
      </c>
      <c r="N5" s="146" t="s">
        <v>397</v>
      </c>
      <c r="O5" s="146"/>
      <c r="P5" s="147"/>
      <c r="Q5" s="146"/>
      <c r="R5" s="148"/>
      <c r="S5" s="149"/>
    </row>
    <row r="6" ht="54" customHeight="1" spans="1:19">
      <c r="A6" s="75"/>
      <c r="B6" s="149"/>
      <c r="C6" s="149"/>
      <c r="D6" s="150"/>
      <c r="E6" s="150"/>
      <c r="F6" s="150"/>
      <c r="G6" s="150"/>
      <c r="H6" s="150"/>
      <c r="I6" s="150"/>
      <c r="J6" s="150" t="s">
        <v>57</v>
      </c>
      <c r="K6" s="150"/>
      <c r="L6" s="150"/>
      <c r="M6" s="151"/>
      <c r="N6" s="150" t="s">
        <v>57</v>
      </c>
      <c r="O6" s="150" t="s">
        <v>64</v>
      </c>
      <c r="P6" s="149" t="s">
        <v>65</v>
      </c>
      <c r="Q6" s="150" t="s">
        <v>66</v>
      </c>
      <c r="R6" s="151" t="s">
        <v>67</v>
      </c>
      <c r="S6" s="149" t="s">
        <v>68</v>
      </c>
    </row>
    <row r="7" ht="18" customHeight="1" spans="1:19">
      <c r="A7" s="161">
        <v>1</v>
      </c>
      <c r="B7" s="161" t="s">
        <v>83</v>
      </c>
      <c r="C7" s="162">
        <v>3</v>
      </c>
      <c r="D7" s="162">
        <v>4</v>
      </c>
      <c r="E7" s="161">
        <v>5</v>
      </c>
      <c r="F7" s="161">
        <v>6</v>
      </c>
      <c r="G7" s="161">
        <v>7</v>
      </c>
      <c r="H7" s="161">
        <v>8</v>
      </c>
      <c r="I7" s="161">
        <v>9</v>
      </c>
      <c r="J7" s="161">
        <v>10</v>
      </c>
      <c r="K7" s="161">
        <v>11</v>
      </c>
      <c r="L7" s="161">
        <v>12</v>
      </c>
      <c r="M7" s="161">
        <v>13</v>
      </c>
      <c r="N7" s="161">
        <v>14</v>
      </c>
      <c r="O7" s="161">
        <v>15</v>
      </c>
      <c r="P7" s="161">
        <v>16</v>
      </c>
      <c r="Q7" s="161">
        <v>17</v>
      </c>
      <c r="R7" s="161">
        <v>18</v>
      </c>
      <c r="S7" s="161">
        <v>19</v>
      </c>
    </row>
    <row r="8" ht="21" customHeight="1" spans="1:19">
      <c r="A8" s="152" t="s">
        <v>208</v>
      </c>
      <c r="B8" s="153" t="s">
        <v>70</v>
      </c>
      <c r="C8" s="153" t="s">
        <v>398</v>
      </c>
      <c r="D8" s="154" t="s">
        <v>399</v>
      </c>
      <c r="E8" s="154" t="s">
        <v>400</v>
      </c>
      <c r="F8" s="154" t="s">
        <v>401</v>
      </c>
      <c r="G8" s="163">
        <v>1</v>
      </c>
      <c r="H8" s="130">
        <v>395328</v>
      </c>
      <c r="I8" s="130">
        <v>395328</v>
      </c>
      <c r="J8" s="130">
        <v>395328</v>
      </c>
      <c r="K8" s="130"/>
      <c r="L8" s="130"/>
      <c r="M8" s="130"/>
      <c r="N8" s="130"/>
      <c r="O8" s="130"/>
      <c r="P8" s="130"/>
      <c r="Q8" s="130"/>
      <c r="R8" s="130"/>
      <c r="S8" s="130"/>
    </row>
    <row r="9" ht="21" customHeight="1" spans="1:19">
      <c r="A9" s="155" t="s">
        <v>181</v>
      </c>
      <c r="B9" s="156"/>
      <c r="C9" s="156"/>
      <c r="D9" s="157"/>
      <c r="E9" s="157"/>
      <c r="F9" s="157"/>
      <c r="G9" s="164"/>
      <c r="H9" s="130"/>
      <c r="I9" s="130"/>
      <c r="J9" s="130"/>
      <c r="K9" s="130"/>
      <c r="L9" s="130"/>
      <c r="M9" s="130"/>
      <c r="N9" s="130"/>
      <c r="O9" s="130"/>
      <c r="P9" s="130"/>
      <c r="Q9" s="130"/>
      <c r="R9" s="130"/>
      <c r="S9" s="130"/>
    </row>
    <row r="10" ht="21" customHeight="1" spans="1:19">
      <c r="A10" s="159" t="s">
        <v>402</v>
      </c>
      <c r="B10" s="64"/>
      <c r="C10" s="64"/>
      <c r="D10" s="159"/>
      <c r="E10" s="159"/>
      <c r="F10" s="159"/>
      <c r="G10" s="165"/>
      <c r="H10" s="166"/>
      <c r="I10" s="166"/>
      <c r="J10" s="166"/>
      <c r="K10" s="166"/>
      <c r="L10" s="166"/>
      <c r="M10" s="166"/>
      <c r="N10" s="166"/>
      <c r="O10" s="166"/>
      <c r="P10" s="166"/>
      <c r="Q10" s="166"/>
      <c r="R10" s="166"/>
      <c r="S10" s="166"/>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722222222222" right="0.959722222222222" top="0.719444444444444" bottom="0.719444444444444"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9" sqref="C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24"/>
      <c r="B1" s="132"/>
      <c r="C1" s="132"/>
      <c r="D1" s="132"/>
      <c r="E1" s="132"/>
      <c r="F1" s="132"/>
      <c r="G1" s="132"/>
      <c r="H1" s="124"/>
      <c r="I1" s="124"/>
      <c r="J1" s="124"/>
      <c r="K1" s="124"/>
      <c r="L1" s="124"/>
      <c r="M1" s="124"/>
      <c r="N1" s="133"/>
      <c r="O1" s="124"/>
      <c r="P1" s="124"/>
      <c r="Q1" s="132"/>
      <c r="R1" s="124"/>
      <c r="S1" s="134"/>
      <c r="T1" s="134" t="s">
        <v>403</v>
      </c>
    </row>
    <row r="2" ht="41.25" customHeight="1" spans="1:20">
      <c r="A2" s="120" t="str">
        <f>"2026"&amp;"年部门政府购买服务预算表"</f>
        <v>2026年部门政府购买服务预算表</v>
      </c>
      <c r="B2" s="114"/>
      <c r="C2" s="114"/>
      <c r="D2" s="114"/>
      <c r="E2" s="114"/>
      <c r="F2" s="114"/>
      <c r="G2" s="114"/>
      <c r="H2" s="135"/>
      <c r="I2" s="135"/>
      <c r="J2" s="135"/>
      <c r="K2" s="135"/>
      <c r="L2" s="135"/>
      <c r="M2" s="135"/>
      <c r="N2" s="136"/>
      <c r="O2" s="135"/>
      <c r="P2" s="135"/>
      <c r="Q2" s="114"/>
      <c r="R2" s="135"/>
      <c r="S2" s="136"/>
      <c r="T2" s="114"/>
    </row>
    <row r="3" ht="22.5" customHeight="1" spans="1:20">
      <c r="A3" s="121" t="str">
        <f>"单位名称："&amp;"石林彝族自治县大可乡中心学校"</f>
        <v>单位名称：石林彝族自治县大可乡中心学校</v>
      </c>
      <c r="B3" s="137"/>
      <c r="C3" s="137"/>
      <c r="D3" s="137"/>
      <c r="E3" s="137"/>
      <c r="F3" s="137"/>
      <c r="G3" s="137"/>
      <c r="H3" s="122"/>
      <c r="I3" s="122"/>
      <c r="J3" s="122"/>
      <c r="K3" s="122"/>
      <c r="L3" s="122"/>
      <c r="M3" s="122"/>
      <c r="N3" s="133"/>
      <c r="O3" s="124"/>
      <c r="P3" s="124"/>
      <c r="Q3" s="132"/>
      <c r="R3" s="124"/>
      <c r="S3" s="138"/>
      <c r="T3" s="134" t="s">
        <v>1</v>
      </c>
    </row>
    <row r="4" ht="24" customHeight="1" spans="1:20">
      <c r="A4" s="69" t="s">
        <v>190</v>
      </c>
      <c r="B4" s="139" t="s">
        <v>191</v>
      </c>
      <c r="C4" s="139" t="s">
        <v>388</v>
      </c>
      <c r="D4" s="139" t="s">
        <v>404</v>
      </c>
      <c r="E4" s="139" t="s">
        <v>405</v>
      </c>
      <c r="F4" s="139" t="s">
        <v>406</v>
      </c>
      <c r="G4" s="139" t="s">
        <v>407</v>
      </c>
      <c r="H4" s="140" t="s">
        <v>408</v>
      </c>
      <c r="I4" s="140" t="s">
        <v>409</v>
      </c>
      <c r="J4" s="141" t="s">
        <v>198</v>
      </c>
      <c r="K4" s="141"/>
      <c r="L4" s="141"/>
      <c r="M4" s="141"/>
      <c r="N4" s="142"/>
      <c r="O4" s="141"/>
      <c r="P4" s="141"/>
      <c r="Q4" s="125"/>
      <c r="R4" s="141"/>
      <c r="S4" s="142"/>
      <c r="T4" s="126"/>
    </row>
    <row r="5" ht="24" customHeight="1" spans="1:20">
      <c r="A5" s="72"/>
      <c r="B5" s="143"/>
      <c r="C5" s="143"/>
      <c r="D5" s="143"/>
      <c r="E5" s="143"/>
      <c r="F5" s="143"/>
      <c r="G5" s="143"/>
      <c r="H5" s="144"/>
      <c r="I5" s="144"/>
      <c r="J5" s="144" t="s">
        <v>55</v>
      </c>
      <c r="K5" s="144" t="s">
        <v>58</v>
      </c>
      <c r="L5" s="144" t="s">
        <v>394</v>
      </c>
      <c r="M5" s="144" t="s">
        <v>395</v>
      </c>
      <c r="N5" s="145" t="s">
        <v>396</v>
      </c>
      <c r="O5" s="146" t="s">
        <v>397</v>
      </c>
      <c r="P5" s="146"/>
      <c r="Q5" s="147"/>
      <c r="R5" s="146"/>
      <c r="S5" s="148"/>
      <c r="T5" s="149"/>
    </row>
    <row r="6" ht="54" customHeight="1" spans="1:20">
      <c r="A6" s="75"/>
      <c r="B6" s="149"/>
      <c r="C6" s="149"/>
      <c r="D6" s="149"/>
      <c r="E6" s="149"/>
      <c r="F6" s="149"/>
      <c r="G6" s="149"/>
      <c r="H6" s="150"/>
      <c r="I6" s="150"/>
      <c r="J6" s="150"/>
      <c r="K6" s="150" t="s">
        <v>57</v>
      </c>
      <c r="L6" s="150"/>
      <c r="M6" s="150"/>
      <c r="N6" s="151"/>
      <c r="O6" s="150" t="s">
        <v>57</v>
      </c>
      <c r="P6" s="150" t="s">
        <v>64</v>
      </c>
      <c r="Q6" s="149" t="s">
        <v>65</v>
      </c>
      <c r="R6" s="150" t="s">
        <v>66</v>
      </c>
      <c r="S6" s="151" t="s">
        <v>67</v>
      </c>
      <c r="T6" s="149" t="s">
        <v>68</v>
      </c>
    </row>
    <row r="7" ht="17.25" customHeight="1" spans="1:20">
      <c r="A7" s="76">
        <v>1</v>
      </c>
      <c r="B7" s="149">
        <v>2</v>
      </c>
      <c r="C7" s="76">
        <v>3</v>
      </c>
      <c r="D7" s="76">
        <v>4</v>
      </c>
      <c r="E7" s="149">
        <v>5</v>
      </c>
      <c r="F7" s="76">
        <v>6</v>
      </c>
      <c r="G7" s="76">
        <v>7</v>
      </c>
      <c r="H7" s="149">
        <v>8</v>
      </c>
      <c r="I7" s="76">
        <v>9</v>
      </c>
      <c r="J7" s="76">
        <v>10</v>
      </c>
      <c r="K7" s="149">
        <v>11</v>
      </c>
      <c r="L7" s="76">
        <v>12</v>
      </c>
      <c r="M7" s="76">
        <v>13</v>
      </c>
      <c r="N7" s="149">
        <v>14</v>
      </c>
      <c r="O7" s="76">
        <v>15</v>
      </c>
      <c r="P7" s="76">
        <v>16</v>
      </c>
      <c r="Q7" s="149">
        <v>17</v>
      </c>
      <c r="R7" s="76">
        <v>18</v>
      </c>
      <c r="S7" s="76">
        <v>19</v>
      </c>
      <c r="T7" s="76">
        <v>20</v>
      </c>
    </row>
    <row r="8" ht="21" customHeight="1" spans="1:20">
      <c r="A8" s="152"/>
      <c r="B8" s="153"/>
      <c r="C8" s="153"/>
      <c r="D8" s="153"/>
      <c r="E8" s="153"/>
      <c r="F8" s="153"/>
      <c r="G8" s="153"/>
      <c r="H8" s="154"/>
      <c r="I8" s="154"/>
      <c r="J8" s="130"/>
      <c r="K8" s="130"/>
      <c r="L8" s="130"/>
      <c r="M8" s="130"/>
      <c r="N8" s="130"/>
      <c r="O8" s="130"/>
      <c r="P8" s="130"/>
      <c r="Q8" s="130"/>
      <c r="R8" s="130"/>
      <c r="S8" s="130"/>
      <c r="T8" s="130"/>
    </row>
    <row r="9" ht="21" customHeight="1" spans="1:20">
      <c r="A9" s="155" t="s">
        <v>181</v>
      </c>
      <c r="B9" s="156"/>
      <c r="C9" s="156"/>
      <c r="D9" s="156"/>
      <c r="E9" s="156"/>
      <c r="F9" s="156"/>
      <c r="G9" s="156"/>
      <c r="H9" s="157"/>
      <c r="I9" s="158"/>
      <c r="J9" s="130"/>
      <c r="K9" s="130"/>
      <c r="L9" s="130"/>
      <c r="M9" s="130"/>
      <c r="N9" s="130"/>
      <c r="O9" s="130"/>
      <c r="P9" s="130"/>
      <c r="Q9" s="130"/>
      <c r="R9" s="130"/>
      <c r="S9" s="130"/>
      <c r="T9" s="130"/>
    </row>
    <row r="10" customHeight="1" spans="1:20">
      <c r="A10" t="s">
        <v>410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722222222222" right="0.959722222222222" top="0.719444444444444" bottom="0.719444444444444"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D25" sqref="D25"/>
    </sheetView>
  </sheetViews>
  <sheetFormatPr defaultColWidth="9.14166666666667" defaultRowHeight="14.25" customHeight="1"/>
  <cols>
    <col min="1" max="1" width="37.7083333333333" customWidth="1"/>
    <col min="2" max="24" width="20" customWidth="1"/>
  </cols>
  <sheetData>
    <row r="1" ht="17.25" customHeight="1" spans="1:24">
      <c r="D1" s="119"/>
      <c r="W1" s="62"/>
      <c r="X1" s="62" t="s">
        <v>411</v>
      </c>
    </row>
    <row r="2" ht="41.25" customHeight="1" spans="1:24">
      <c r="A2" s="120" t="str">
        <f>"2026"&amp;"年对下转移支付预算表"</f>
        <v>2026年对下转移支付预算表</v>
      </c>
      <c r="B2" s="63"/>
      <c r="C2" s="63"/>
      <c r="D2" s="63"/>
      <c r="E2" s="63"/>
      <c r="F2" s="63"/>
      <c r="G2" s="63"/>
      <c r="H2" s="63"/>
      <c r="I2" s="63"/>
      <c r="J2" s="63"/>
      <c r="K2" s="63"/>
      <c r="L2" s="63"/>
      <c r="M2" s="63"/>
      <c r="N2" s="63"/>
      <c r="O2" s="63"/>
      <c r="P2" s="63"/>
      <c r="Q2" s="63"/>
      <c r="R2" s="63"/>
      <c r="S2" s="63"/>
      <c r="T2" s="63"/>
      <c r="U2" s="63"/>
      <c r="V2" s="63"/>
      <c r="W2" s="114"/>
      <c r="X2" s="114"/>
    </row>
    <row r="3" ht="18" customHeight="1" spans="1:24">
      <c r="A3" s="121" t="str">
        <f>"单位名称："&amp;"石林彝族自治县大可乡中心学校"</f>
        <v>单位名称：石林彝族自治县大可乡中心学校</v>
      </c>
      <c r="B3" s="122"/>
      <c r="C3" s="122"/>
      <c r="D3" s="123"/>
      <c r="E3" s="124"/>
      <c r="F3" s="124"/>
      <c r="G3" s="124"/>
      <c r="H3" s="124"/>
      <c r="I3" s="124"/>
      <c r="W3" s="67"/>
      <c r="X3" s="67" t="s">
        <v>1</v>
      </c>
    </row>
    <row r="4" ht="19.5" customHeight="1" spans="1:24">
      <c r="A4" s="70" t="s">
        <v>412</v>
      </c>
      <c r="B4" s="13" t="s">
        <v>198</v>
      </c>
      <c r="C4" s="14"/>
      <c r="D4" s="14"/>
      <c r="E4" s="13" t="s">
        <v>413</v>
      </c>
      <c r="F4" s="14"/>
      <c r="G4" s="14"/>
      <c r="H4" s="14"/>
      <c r="I4" s="14"/>
      <c r="J4" s="14"/>
      <c r="K4" s="14"/>
      <c r="L4" s="14"/>
      <c r="M4" s="14"/>
      <c r="N4" s="14"/>
      <c r="O4" s="14"/>
      <c r="P4" s="14"/>
      <c r="Q4" s="14"/>
      <c r="R4" s="14"/>
      <c r="S4" s="14"/>
      <c r="T4" s="14"/>
      <c r="U4" s="14"/>
      <c r="V4" s="14"/>
      <c r="W4" s="125"/>
      <c r="X4" s="126"/>
    </row>
    <row r="5" ht="40.5" customHeight="1" spans="1:24">
      <c r="A5" s="76"/>
      <c r="B5" s="73" t="s">
        <v>55</v>
      </c>
      <c r="C5" s="69" t="s">
        <v>58</v>
      </c>
      <c r="D5" s="127" t="s">
        <v>394</v>
      </c>
      <c r="E5" s="99" t="s">
        <v>414</v>
      </c>
      <c r="F5" s="99" t="s">
        <v>415</v>
      </c>
      <c r="G5" s="99" t="s">
        <v>416</v>
      </c>
      <c r="H5" s="99" t="s">
        <v>417</v>
      </c>
      <c r="I5" s="99" t="s">
        <v>418</v>
      </c>
      <c r="J5" s="99" t="s">
        <v>419</v>
      </c>
      <c r="K5" s="99" t="s">
        <v>420</v>
      </c>
      <c r="L5" s="99" t="s">
        <v>421</v>
      </c>
      <c r="M5" s="99" t="s">
        <v>422</v>
      </c>
      <c r="N5" s="99" t="s">
        <v>423</v>
      </c>
      <c r="O5" s="99" t="s">
        <v>424</v>
      </c>
      <c r="P5" s="99" t="s">
        <v>425</v>
      </c>
      <c r="Q5" s="99" t="s">
        <v>426</v>
      </c>
      <c r="R5" s="99" t="s">
        <v>427</v>
      </c>
      <c r="S5" s="99" t="s">
        <v>428</v>
      </c>
      <c r="T5" s="99" t="s">
        <v>429</v>
      </c>
      <c r="U5" s="99" t="s">
        <v>430</v>
      </c>
      <c r="V5" s="99" t="s">
        <v>431</v>
      </c>
      <c r="W5" s="99" t="s">
        <v>432</v>
      </c>
      <c r="X5" s="128" t="s">
        <v>433</v>
      </c>
    </row>
    <row r="6" ht="19.5" customHeight="1" spans="1:24">
      <c r="A6" s="77">
        <v>1</v>
      </c>
      <c r="B6" s="77">
        <v>2</v>
      </c>
      <c r="C6" s="77">
        <v>3</v>
      </c>
      <c r="D6" s="129">
        <v>4</v>
      </c>
      <c r="E6" s="78">
        <v>5</v>
      </c>
      <c r="F6" s="77">
        <v>6</v>
      </c>
      <c r="G6" s="77">
        <v>7</v>
      </c>
      <c r="H6" s="129">
        <v>8</v>
      </c>
      <c r="I6" s="77">
        <v>9</v>
      </c>
      <c r="J6" s="77">
        <v>10</v>
      </c>
      <c r="K6" s="77">
        <v>11</v>
      </c>
      <c r="L6" s="129">
        <v>12</v>
      </c>
      <c r="M6" s="77">
        <v>13</v>
      </c>
      <c r="N6" s="77">
        <v>14</v>
      </c>
      <c r="O6" s="77">
        <v>15</v>
      </c>
      <c r="P6" s="129">
        <v>16</v>
      </c>
      <c r="Q6" s="77">
        <v>17</v>
      </c>
      <c r="R6" s="77">
        <v>18</v>
      </c>
      <c r="S6" s="77">
        <v>19</v>
      </c>
      <c r="T6" s="129">
        <v>20</v>
      </c>
      <c r="U6" s="129">
        <v>21</v>
      </c>
      <c r="V6" s="129">
        <v>22</v>
      </c>
      <c r="W6" s="78">
        <v>23</v>
      </c>
      <c r="X6" s="78">
        <v>24</v>
      </c>
    </row>
    <row r="7" ht="19.5" customHeight="1" spans="1:24">
      <c r="A7" s="22"/>
      <c r="B7" s="130"/>
      <c r="C7" s="130"/>
      <c r="D7" s="130"/>
      <c r="E7" s="130"/>
      <c r="F7" s="130"/>
      <c r="G7" s="130"/>
      <c r="H7" s="130"/>
      <c r="I7" s="130"/>
      <c r="J7" s="130"/>
      <c r="K7" s="130"/>
      <c r="L7" s="130"/>
      <c r="M7" s="130"/>
      <c r="N7" s="130"/>
      <c r="O7" s="130"/>
      <c r="P7" s="130"/>
      <c r="Q7" s="130"/>
      <c r="R7" s="130"/>
      <c r="S7" s="130"/>
      <c r="T7" s="130"/>
      <c r="U7" s="130"/>
      <c r="V7" s="130"/>
      <c r="W7" s="130"/>
      <c r="X7" s="130"/>
    </row>
    <row r="8" ht="19.5" customHeight="1" spans="1:24">
      <c r="A8" s="116"/>
      <c r="B8" s="130"/>
      <c r="C8" s="130"/>
      <c r="D8" s="130"/>
      <c r="E8" s="130"/>
      <c r="F8" s="130"/>
      <c r="G8" s="130"/>
      <c r="H8" s="130"/>
      <c r="I8" s="130"/>
      <c r="J8" s="130"/>
      <c r="K8" s="130"/>
      <c r="L8" s="130"/>
      <c r="M8" s="130"/>
      <c r="N8" s="130"/>
      <c r="O8" s="130"/>
      <c r="P8" s="130"/>
      <c r="Q8" s="130"/>
      <c r="R8" s="130"/>
      <c r="S8" s="130"/>
      <c r="T8" s="130"/>
      <c r="U8" s="130"/>
      <c r="V8" s="130"/>
      <c r="W8" s="130"/>
      <c r="X8" s="130"/>
    </row>
    <row r="9" customHeight="1" spans="1:24">
      <c r="A9" s="131" t="s">
        <v>434</v>
      </c>
    </row>
  </sheetData>
  <mergeCells count="5">
    <mergeCell ref="A2:X2"/>
    <mergeCell ref="A3:I3"/>
    <mergeCell ref="B4:D4"/>
    <mergeCell ref="E4:X4"/>
    <mergeCell ref="A4:A5"/>
  </mergeCells>
  <printOptions horizontalCentered="1"/>
  <pageMargins left="0.959722222222222" right="0.959722222222222" top="0.719444444444444" bottom="0.719444444444444"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23" sqref="D2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62" t="s">
        <v>435</v>
      </c>
    </row>
    <row r="2" ht="41.25" customHeight="1" spans="1:10">
      <c r="A2" s="113" t="str">
        <f>"2026"&amp;"年对下转移支付绩效目标表"</f>
        <v>2026年对下转移支付绩效目标表</v>
      </c>
      <c r="B2" s="63"/>
      <c r="C2" s="63"/>
      <c r="D2" s="63"/>
      <c r="E2" s="63"/>
      <c r="F2" s="114"/>
      <c r="G2" s="63"/>
      <c r="H2" s="114"/>
      <c r="I2" s="114"/>
      <c r="J2" s="63"/>
    </row>
    <row r="3" ht="17.25" customHeight="1" spans="1:10">
      <c r="A3" s="64" t="str">
        <f>"单位名称："&amp;"石林彝族自治县大可乡中心学校"</f>
        <v>单位名称：石林彝族自治县大可乡中心学校</v>
      </c>
    </row>
    <row r="4" ht="44.25" customHeight="1" spans="1:10">
      <c r="A4" s="21" t="s">
        <v>412</v>
      </c>
      <c r="B4" s="21" t="s">
        <v>300</v>
      </c>
      <c r="C4" s="21" t="s">
        <v>301</v>
      </c>
      <c r="D4" s="21" t="s">
        <v>302</v>
      </c>
      <c r="E4" s="21" t="s">
        <v>303</v>
      </c>
      <c r="F4" s="115" t="s">
        <v>304</v>
      </c>
      <c r="G4" s="21" t="s">
        <v>305</v>
      </c>
      <c r="H4" s="115" t="s">
        <v>306</v>
      </c>
      <c r="I4" s="115" t="s">
        <v>307</v>
      </c>
      <c r="J4" s="21" t="s">
        <v>308</v>
      </c>
    </row>
    <row r="5" ht="14.25" customHeight="1" spans="1:10">
      <c r="A5" s="21">
        <v>1</v>
      </c>
      <c r="B5" s="21">
        <v>2</v>
      </c>
      <c r="C5" s="21">
        <v>3</v>
      </c>
      <c r="D5" s="21">
        <v>4</v>
      </c>
      <c r="E5" s="21">
        <v>5</v>
      </c>
      <c r="F5" s="115">
        <v>6</v>
      </c>
      <c r="G5" s="21">
        <v>7</v>
      </c>
      <c r="H5" s="115">
        <v>8</v>
      </c>
      <c r="I5" s="115">
        <v>9</v>
      </c>
      <c r="J5" s="21">
        <v>10</v>
      </c>
    </row>
    <row r="6" ht="42" customHeight="1" spans="1:10">
      <c r="A6" s="22"/>
      <c r="B6" s="116"/>
      <c r="C6" s="116"/>
      <c r="D6" s="116"/>
      <c r="E6" s="104"/>
      <c r="F6" s="117"/>
      <c r="G6" s="104"/>
      <c r="H6" s="117"/>
      <c r="I6" s="117"/>
      <c r="J6" s="104"/>
    </row>
    <row r="7" ht="42" customHeight="1" spans="1:10">
      <c r="A7" s="22"/>
      <c r="B7" s="79"/>
      <c r="C7" s="79"/>
      <c r="D7" s="79"/>
      <c r="E7" s="22"/>
      <c r="F7" s="79"/>
      <c r="G7" s="22"/>
      <c r="H7" s="79"/>
      <c r="I7" s="79"/>
      <c r="J7" s="22"/>
    </row>
    <row r="8" customHeight="1" spans="1:10">
      <c r="A8" s="118" t="s">
        <v>436</v>
      </c>
    </row>
  </sheetData>
  <mergeCells count="2">
    <mergeCell ref="A2:J2"/>
    <mergeCell ref="A3:H3"/>
  </mergeCells>
  <printOptions horizontalCentered="1"/>
  <pageMargins left="0.959722222222222" right="0.959722222222222" top="0.719444444444444" bottom="0.719444444444444"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F1" workbookViewId="0">
      <selection activeCell="K27" sqref="K2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7"/>
      <c r="B1" s="88"/>
      <c r="C1" s="88"/>
      <c r="D1" s="89"/>
      <c r="E1" s="89"/>
      <c r="F1" s="89"/>
      <c r="G1" s="88"/>
      <c r="H1" s="88"/>
      <c r="I1" s="90" t="s">
        <v>437</v>
      </c>
    </row>
    <row r="2" ht="41.25" customHeight="1" spans="1:9">
      <c r="A2" s="91" t="str">
        <f>"2026"&amp;"年新增资产配置预算表"</f>
        <v>2026年新增资产配置预算表</v>
      </c>
      <c r="B2" s="92"/>
      <c r="C2" s="92"/>
      <c r="D2" s="93"/>
      <c r="E2" s="93"/>
      <c r="F2" s="93"/>
      <c r="G2" s="92"/>
      <c r="H2" s="92"/>
      <c r="I2" s="93"/>
    </row>
    <row r="3" customHeight="1" spans="1:9">
      <c r="A3" s="94" t="str">
        <f>"单位名称："&amp;"石林彝族自治县大可乡中心学校"</f>
        <v>单位名称：石林彝族自治县大可乡中心学校</v>
      </c>
      <c r="B3" s="95"/>
      <c r="C3" s="95"/>
      <c r="D3" s="96"/>
      <c r="F3" s="93"/>
      <c r="G3" s="92"/>
      <c r="H3" s="92"/>
      <c r="I3" s="97" t="s">
        <v>1</v>
      </c>
    </row>
    <row r="4" ht="28.5" customHeight="1" spans="1:9">
      <c r="A4" s="98" t="s">
        <v>190</v>
      </c>
      <c r="B4" s="99" t="s">
        <v>191</v>
      </c>
      <c r="C4" s="100" t="s">
        <v>438</v>
      </c>
      <c r="D4" s="98" t="s">
        <v>439</v>
      </c>
      <c r="E4" s="98" t="s">
        <v>440</v>
      </c>
      <c r="F4" s="98" t="s">
        <v>441</v>
      </c>
      <c r="G4" s="99" t="s">
        <v>442</v>
      </c>
      <c r="H4" s="78"/>
      <c r="I4" s="98"/>
    </row>
    <row r="5" ht="21" customHeight="1" spans="1:9">
      <c r="A5" s="100"/>
      <c r="B5" s="101"/>
      <c r="C5" s="101"/>
      <c r="D5" s="102"/>
      <c r="E5" s="101"/>
      <c r="F5" s="101"/>
      <c r="G5" s="99" t="s">
        <v>392</v>
      </c>
      <c r="H5" s="99" t="s">
        <v>443</v>
      </c>
      <c r="I5" s="99" t="s">
        <v>444</v>
      </c>
    </row>
    <row r="6" ht="17.25" customHeight="1" spans="1:9">
      <c r="A6" s="103" t="s">
        <v>82</v>
      </c>
      <c r="B6" s="47" t="s">
        <v>83</v>
      </c>
      <c r="C6" s="103" t="s">
        <v>84</v>
      </c>
      <c r="D6" s="104" t="s">
        <v>85</v>
      </c>
      <c r="E6" s="103" t="s">
        <v>86</v>
      </c>
      <c r="F6" s="47" t="s">
        <v>87</v>
      </c>
      <c r="G6" s="105" t="s">
        <v>88</v>
      </c>
      <c r="H6" s="104" t="s">
        <v>89</v>
      </c>
      <c r="I6" s="104">
        <v>9</v>
      </c>
    </row>
    <row r="7" ht="19.5" customHeight="1" spans="1:9">
      <c r="A7" s="106"/>
      <c r="B7" s="82"/>
      <c r="C7" s="82"/>
      <c r="D7" s="22"/>
      <c r="E7" s="79"/>
      <c r="F7" s="105"/>
      <c r="G7" s="107"/>
      <c r="H7" s="108"/>
      <c r="I7" s="108"/>
    </row>
    <row r="8" ht="19.5" customHeight="1" spans="1:9">
      <c r="A8" s="25" t="s">
        <v>55</v>
      </c>
      <c r="B8" s="109"/>
      <c r="C8" s="109"/>
      <c r="D8" s="110"/>
      <c r="E8" s="111"/>
      <c r="F8" s="111"/>
      <c r="G8" s="107"/>
      <c r="H8" s="108"/>
      <c r="I8" s="108"/>
    </row>
    <row r="9" customHeight="1" spans="1:9">
      <c r="F9" s="112" t="s">
        <v>445</v>
      </c>
    </row>
  </sheetData>
  <mergeCells count="10">
    <mergeCell ref="A2:I2"/>
    <mergeCell ref="A3:C3"/>
    <mergeCell ref="G4:I4"/>
    <mergeCell ref="A8:F8"/>
    <mergeCell ref="A4:A5"/>
    <mergeCell ref="B4:B5"/>
    <mergeCell ref="C4:C5"/>
    <mergeCell ref="D4:D5"/>
    <mergeCell ref="E4:E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5" sqref="B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61"/>
      <c r="E1" s="61"/>
      <c r="F1" s="61"/>
      <c r="G1" s="61"/>
      <c r="K1" s="62" t="s">
        <v>446</v>
      </c>
    </row>
    <row r="2" ht="41.25" customHeight="1" spans="1:11">
      <c r="A2" s="63" t="str">
        <f>"2026"&amp;"年上级转移支付补助项目支出预算表"</f>
        <v>2026年上级转移支付补助项目支出预算表</v>
      </c>
      <c r="B2" s="63"/>
      <c r="C2" s="63"/>
      <c r="D2" s="63"/>
      <c r="E2" s="63"/>
      <c r="F2" s="63"/>
      <c r="G2" s="63"/>
      <c r="H2" s="63"/>
      <c r="I2" s="63"/>
      <c r="J2" s="63"/>
      <c r="K2" s="63"/>
    </row>
    <row r="3" ht="13.5" customHeight="1" spans="1:11">
      <c r="A3" s="64" t="str">
        <f>"单位名称："&amp;"石林彝族自治县大可乡中心学校"</f>
        <v>单位名称：石林彝族自治县大可乡中心学校</v>
      </c>
      <c r="B3" s="65"/>
      <c r="C3" s="65"/>
      <c r="D3" s="65"/>
      <c r="E3" s="65"/>
      <c r="F3" s="65"/>
      <c r="G3" s="65"/>
      <c r="H3" s="66"/>
      <c r="I3" s="66"/>
      <c r="J3" s="66"/>
      <c r="K3" s="67" t="s">
        <v>1</v>
      </c>
    </row>
    <row r="4" ht="21.75" customHeight="1" spans="1:11">
      <c r="A4" s="68" t="s">
        <v>259</v>
      </c>
      <c r="B4" s="68" t="s">
        <v>193</v>
      </c>
      <c r="C4" s="68" t="s">
        <v>260</v>
      </c>
      <c r="D4" s="69" t="s">
        <v>194</v>
      </c>
      <c r="E4" s="69" t="s">
        <v>195</v>
      </c>
      <c r="F4" s="69" t="s">
        <v>261</v>
      </c>
      <c r="G4" s="69" t="s">
        <v>262</v>
      </c>
      <c r="H4" s="70" t="s">
        <v>55</v>
      </c>
      <c r="I4" s="13" t="s">
        <v>447</v>
      </c>
      <c r="J4" s="14"/>
      <c r="K4" s="15"/>
    </row>
    <row r="5" ht="21.75" customHeight="1" spans="1:11">
      <c r="A5" s="71"/>
      <c r="B5" s="71"/>
      <c r="C5" s="71"/>
      <c r="D5" s="72"/>
      <c r="E5" s="72"/>
      <c r="F5" s="72"/>
      <c r="G5" s="72"/>
      <c r="H5" s="73"/>
      <c r="I5" s="69" t="s">
        <v>58</v>
      </c>
      <c r="J5" s="69" t="s">
        <v>59</v>
      </c>
      <c r="K5" s="69" t="s">
        <v>60</v>
      </c>
    </row>
    <row r="6" ht="40.5" customHeight="1" spans="1:11">
      <c r="A6" s="74"/>
      <c r="B6" s="74"/>
      <c r="C6" s="74"/>
      <c r="D6" s="75"/>
      <c r="E6" s="75"/>
      <c r="F6" s="75"/>
      <c r="G6" s="75"/>
      <c r="H6" s="76"/>
      <c r="I6" s="75" t="s">
        <v>57</v>
      </c>
      <c r="J6" s="75"/>
      <c r="K6" s="75"/>
    </row>
    <row r="7" ht="15" customHeight="1" spans="1:11">
      <c r="A7" s="77">
        <v>1</v>
      </c>
      <c r="B7" s="77">
        <v>2</v>
      </c>
      <c r="C7" s="77">
        <v>3</v>
      </c>
      <c r="D7" s="77">
        <v>4</v>
      </c>
      <c r="E7" s="77">
        <v>5</v>
      </c>
      <c r="F7" s="77">
        <v>6</v>
      </c>
      <c r="G7" s="77">
        <v>7</v>
      </c>
      <c r="H7" s="77">
        <v>8</v>
      </c>
      <c r="I7" s="77">
        <v>9</v>
      </c>
      <c r="J7" s="78">
        <v>10</v>
      </c>
      <c r="K7" s="78">
        <v>11</v>
      </c>
    </row>
    <row r="8" ht="18.75" customHeight="1" spans="1:11">
      <c r="A8" s="22"/>
      <c r="B8" s="79"/>
      <c r="C8" s="22"/>
      <c r="D8" s="22"/>
      <c r="E8" s="22"/>
      <c r="F8" s="22"/>
      <c r="G8" s="22"/>
      <c r="H8" s="80"/>
      <c r="I8" s="81"/>
      <c r="J8" s="81"/>
      <c r="K8" s="80"/>
    </row>
    <row r="9" ht="18.75" customHeight="1" spans="1:11">
      <c r="A9" s="82"/>
      <c r="B9" s="79"/>
      <c r="C9" s="79"/>
      <c r="D9" s="79"/>
      <c r="E9" s="79"/>
      <c r="F9" s="79"/>
      <c r="G9" s="79"/>
      <c r="H9" s="83"/>
      <c r="I9" s="83"/>
      <c r="J9" s="83"/>
      <c r="K9" s="80"/>
    </row>
    <row r="10" ht="18.75" customHeight="1" spans="1:11">
      <c r="A10" s="84" t="s">
        <v>181</v>
      </c>
      <c r="B10" s="85"/>
      <c r="C10" s="85"/>
      <c r="D10" s="85"/>
      <c r="E10" s="85"/>
      <c r="F10" s="85"/>
      <c r="G10" s="86"/>
      <c r="H10" s="83"/>
      <c r="I10" s="83"/>
      <c r="J10" s="83"/>
      <c r="K10" s="80"/>
    </row>
    <row r="11" customHeight="1" spans="1:11">
      <c r="A11" t="s">
        <v>448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52"/>
      <c r="B1" s="52"/>
      <c r="C1" s="52"/>
      <c r="D1" s="52"/>
      <c r="E1" s="52"/>
      <c r="F1" s="52"/>
      <c r="G1" s="53" t="s">
        <v>449</v>
      </c>
    </row>
    <row r="2" ht="45" customHeight="1" spans="1:7">
      <c r="A2" s="54" t="str">
        <f>"2026"&amp;"年部门项目支出中期规划预算表"</f>
        <v>2026年部门项目支出中期规划预算表</v>
      </c>
      <c r="B2" s="54"/>
      <c r="C2" s="54"/>
      <c r="D2" s="54"/>
      <c r="E2" s="54"/>
      <c r="F2" s="54"/>
      <c r="G2" s="54"/>
    </row>
    <row r="3" ht="15" customHeight="1" spans="1:7">
      <c r="A3" s="55" t="str">
        <f>"单位名称："&amp;"石林彝族自治县大可乡中心学校"</f>
        <v>单位名称：石林彝族自治县大可乡中心学校</v>
      </c>
      <c r="B3" s="55"/>
      <c r="C3" s="52"/>
      <c r="D3" s="52"/>
      <c r="E3" s="52"/>
      <c r="F3" s="52"/>
      <c r="G3" s="53" t="s">
        <v>1</v>
      </c>
    </row>
    <row r="4" ht="45" customHeight="1" spans="1:7">
      <c r="A4" s="56" t="s">
        <v>260</v>
      </c>
      <c r="B4" s="56" t="s">
        <v>259</v>
      </c>
      <c r="C4" s="56" t="s">
        <v>193</v>
      </c>
      <c r="D4" s="56" t="s">
        <v>450</v>
      </c>
      <c r="E4" s="56" t="s">
        <v>58</v>
      </c>
      <c r="F4" s="56"/>
      <c r="G4" s="56"/>
    </row>
    <row r="5" ht="45" customHeight="1" spans="1:7">
      <c r="A5" s="56"/>
      <c r="B5" s="56"/>
      <c r="C5" s="56"/>
      <c r="D5" s="56"/>
      <c r="E5" s="56" t="s">
        <v>451</v>
      </c>
      <c r="F5" s="56" t="s">
        <v>452</v>
      </c>
      <c r="G5" s="56" t="s">
        <v>453</v>
      </c>
    </row>
    <row r="6" ht="15" customHeight="1" spans="1:7">
      <c r="A6" s="57">
        <v>1</v>
      </c>
      <c r="B6" s="57">
        <v>2</v>
      </c>
      <c r="C6" s="57">
        <v>3</v>
      </c>
      <c r="D6" s="57">
        <v>4</v>
      </c>
      <c r="E6" s="57">
        <v>5</v>
      </c>
      <c r="F6" s="57">
        <v>6</v>
      </c>
      <c r="G6" s="57">
        <v>7</v>
      </c>
    </row>
    <row r="7" ht="22.5" customHeight="1" spans="1:7">
      <c r="A7" s="58" t="s">
        <v>70</v>
      </c>
      <c r="B7" s="58"/>
      <c r="C7" s="58"/>
      <c r="D7" s="58"/>
      <c r="E7" s="59">
        <v>1118868.16</v>
      </c>
      <c r="F7" s="59"/>
      <c r="G7" s="59"/>
    </row>
    <row r="8" ht="22.5" customHeight="1" spans="1:7">
      <c r="A8" s="58"/>
      <c r="B8" s="58" t="s">
        <v>454</v>
      </c>
      <c r="C8" s="58" t="s">
        <v>280</v>
      </c>
      <c r="D8" s="58" t="s">
        <v>455</v>
      </c>
      <c r="E8" s="59">
        <v>1728</v>
      </c>
      <c r="F8" s="59"/>
      <c r="G8" s="59"/>
    </row>
    <row r="9" ht="22.5" customHeight="1" spans="1:7">
      <c r="A9" s="58"/>
      <c r="B9" s="58" t="s">
        <v>456</v>
      </c>
      <c r="C9" s="58" t="s">
        <v>271</v>
      </c>
      <c r="D9" s="58" t="s">
        <v>455</v>
      </c>
      <c r="E9" s="59">
        <v>395328</v>
      </c>
      <c r="F9" s="59"/>
      <c r="G9" s="59"/>
    </row>
    <row r="10" ht="22.5" customHeight="1" spans="1:7">
      <c r="A10" s="58"/>
      <c r="B10" s="58" t="s">
        <v>457</v>
      </c>
      <c r="C10" s="58" t="s">
        <v>291</v>
      </c>
      <c r="D10" s="58" t="s">
        <v>455</v>
      </c>
      <c r="E10" s="59">
        <v>29310.72</v>
      </c>
      <c r="F10" s="59"/>
      <c r="G10" s="59"/>
    </row>
    <row r="11" ht="22.5" customHeight="1" spans="1:7">
      <c r="A11" s="58"/>
      <c r="B11" s="58" t="s">
        <v>456</v>
      </c>
      <c r="C11" s="58" t="s">
        <v>269</v>
      </c>
      <c r="D11" s="58" t="s">
        <v>455</v>
      </c>
      <c r="E11" s="59">
        <v>89136</v>
      </c>
      <c r="F11" s="59"/>
      <c r="G11" s="59"/>
    </row>
    <row r="12" ht="22.5" customHeight="1" spans="1:7">
      <c r="A12" s="58"/>
      <c r="B12" s="58" t="s">
        <v>457</v>
      </c>
      <c r="C12" s="58" t="s">
        <v>295</v>
      </c>
      <c r="D12" s="58" t="s">
        <v>455</v>
      </c>
      <c r="E12" s="59">
        <v>98400</v>
      </c>
      <c r="F12" s="59"/>
      <c r="G12" s="59"/>
    </row>
    <row r="13" ht="22.5" customHeight="1" spans="1:7">
      <c r="A13" s="58"/>
      <c r="B13" s="58" t="s">
        <v>456</v>
      </c>
      <c r="C13" s="58" t="s">
        <v>267</v>
      </c>
      <c r="D13" s="58" t="s">
        <v>455</v>
      </c>
      <c r="E13" s="59">
        <v>247080</v>
      </c>
      <c r="F13" s="59"/>
      <c r="G13" s="59"/>
    </row>
    <row r="14" ht="22.5" customHeight="1" spans="1:7">
      <c r="A14" s="58"/>
      <c r="B14" s="58" t="s">
        <v>454</v>
      </c>
      <c r="C14" s="58" t="s">
        <v>284</v>
      </c>
      <c r="D14" s="58" t="s">
        <v>455</v>
      </c>
      <c r="E14" s="59">
        <v>28224</v>
      </c>
      <c r="F14" s="59"/>
      <c r="G14" s="59"/>
    </row>
    <row r="15" ht="22.5" customHeight="1" spans="1:7">
      <c r="A15" s="58"/>
      <c r="B15" s="58" t="s">
        <v>457</v>
      </c>
      <c r="C15" s="58" t="s">
        <v>289</v>
      </c>
      <c r="D15" s="58" t="s">
        <v>455</v>
      </c>
      <c r="E15" s="59">
        <v>35360</v>
      </c>
      <c r="F15" s="59"/>
      <c r="G15" s="59"/>
    </row>
    <row r="16" ht="22.5" customHeight="1" spans="1:7">
      <c r="A16" s="58"/>
      <c r="B16" s="58" t="s">
        <v>454</v>
      </c>
      <c r="C16" s="58" t="s">
        <v>286</v>
      </c>
      <c r="D16" s="58" t="s">
        <v>455</v>
      </c>
      <c r="E16" s="59">
        <v>43200</v>
      </c>
      <c r="F16" s="59"/>
      <c r="G16" s="59"/>
    </row>
    <row r="17" ht="22.5" customHeight="1" spans="1:7">
      <c r="A17" s="58"/>
      <c r="B17" s="58" t="s">
        <v>454</v>
      </c>
      <c r="C17" s="58" t="s">
        <v>274</v>
      </c>
      <c r="D17" s="58" t="s">
        <v>455</v>
      </c>
      <c r="E17" s="59">
        <v>136512</v>
      </c>
      <c r="F17" s="59"/>
      <c r="G17" s="59"/>
    </row>
    <row r="18" ht="22.5" customHeight="1" spans="1:7">
      <c r="A18" s="58"/>
      <c r="B18" s="58" t="s">
        <v>454</v>
      </c>
      <c r="C18" s="58" t="s">
        <v>276</v>
      </c>
      <c r="D18" s="58" t="s">
        <v>455</v>
      </c>
      <c r="E18" s="59">
        <v>2240</v>
      </c>
      <c r="F18" s="59"/>
      <c r="G18" s="59"/>
    </row>
    <row r="19" ht="22.5" customHeight="1" spans="1:7">
      <c r="A19" s="58"/>
      <c r="B19" s="58" t="s">
        <v>457</v>
      </c>
      <c r="C19" s="58" t="s">
        <v>293</v>
      </c>
      <c r="D19" s="58" t="s">
        <v>455</v>
      </c>
      <c r="E19" s="59">
        <v>12349.44</v>
      </c>
      <c r="F19" s="59"/>
      <c r="G19" s="59"/>
    </row>
    <row r="20" ht="22.5" customHeight="1" spans="1:7">
      <c r="A20" s="60" t="s">
        <v>55</v>
      </c>
      <c r="B20" s="60"/>
      <c r="C20" s="60"/>
      <c r="D20" s="60"/>
      <c r="E20" s="59">
        <v>1118868.16</v>
      </c>
      <c r="F20" s="59"/>
      <c r="G20" s="59"/>
    </row>
  </sheetData>
  <mergeCells count="8">
    <mergeCell ref="A2:G2"/>
    <mergeCell ref="A3:B3"/>
    <mergeCell ref="E4:G4"/>
    <mergeCell ref="A20:D20"/>
    <mergeCell ref="A4:A5"/>
    <mergeCell ref="B4:B5"/>
    <mergeCell ref="C4:C5"/>
    <mergeCell ref="D4:D5"/>
  </mergeCells>
  <pageMargins left="0.189583333333333" right="0.189583333333333" top="0.189583333333333" bottom="0.2" header="0.189583333333333" footer="0.189583333333333"/>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zoomScale="85" zoomScaleNormal="85" workbookViewId="0">
      <selection activeCell="J13" sqref="J13"/>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46.75" customWidth="1"/>
    <col min="8" max="8" width="29.575" customWidth="1"/>
    <col min="9" max="9" width="30.575" customWidth="1"/>
    <col min="10" max="10" width="23.85" customWidth="1"/>
  </cols>
  <sheetData>
    <row r="1" customHeight="1" spans="1:10">
      <c r="A1" s="1"/>
      <c r="B1" s="1"/>
      <c r="C1" s="1"/>
      <c r="D1" s="1"/>
      <c r="E1" s="1"/>
      <c r="F1" s="1"/>
      <c r="G1" s="1"/>
      <c r="H1" s="1"/>
      <c r="I1" s="1"/>
      <c r="J1" s="2" t="s">
        <v>458</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"单位名称："&amp;"石林彝族自治县大可乡中心学校"</f>
        <v>单位名称：石林彝族自治县大可乡中心学校</v>
      </c>
      <c r="B3" s="4"/>
      <c r="C3" s="5"/>
      <c r="D3" s="6"/>
      <c r="E3" s="6"/>
      <c r="F3" s="6"/>
      <c r="G3" s="6"/>
      <c r="H3" s="6"/>
      <c r="I3" s="6"/>
      <c r="J3" s="242" t="s">
        <v>1</v>
      </c>
    </row>
    <row r="4" ht="30" customHeight="1" spans="1:10">
      <c r="A4" s="7" t="s">
        <v>459</v>
      </c>
      <c r="B4" s="8">
        <v>105014</v>
      </c>
      <c r="C4" s="9"/>
      <c r="D4" s="9"/>
      <c r="E4" s="10"/>
      <c r="F4" s="11" t="s">
        <v>460</v>
      </c>
      <c r="G4" s="10"/>
      <c r="H4" s="12" t="s">
        <v>70</v>
      </c>
      <c r="I4" s="9"/>
      <c r="J4" s="10"/>
    </row>
    <row r="5" ht="32.25" customHeight="1" spans="1:10">
      <c r="A5" s="13" t="s">
        <v>461</v>
      </c>
      <c r="B5" s="14"/>
      <c r="C5" s="14"/>
      <c r="D5" s="14"/>
      <c r="E5" s="14"/>
      <c r="F5" s="14"/>
      <c r="G5" s="14"/>
      <c r="H5" s="14"/>
      <c r="I5" s="15"/>
      <c r="J5" s="16" t="s">
        <v>462</v>
      </c>
    </row>
    <row r="6" ht="99.75" customHeight="1" spans="1:10">
      <c r="A6" s="17" t="s">
        <v>463</v>
      </c>
      <c r="B6" s="18" t="s">
        <v>464</v>
      </c>
      <c r="C6" s="19" t="s">
        <v>465</v>
      </c>
      <c r="D6" s="19"/>
      <c r="E6" s="19"/>
      <c r="F6" s="19"/>
      <c r="G6" s="19"/>
      <c r="H6" s="19"/>
      <c r="I6" s="19"/>
      <c r="J6" s="20" t="s">
        <v>466</v>
      </c>
    </row>
    <row r="7" ht="99.75" customHeight="1" spans="1:10">
      <c r="A7" s="17"/>
      <c r="B7" s="18" t="str">
        <f>"总体绩效目标（"&amp;"2026"&amp;"-"&amp;("2026"+2)&amp;"年期间）"</f>
        <v>总体绩效目标（2026-2028年期间）</v>
      </c>
      <c r="C7" s="19" t="s">
        <v>467</v>
      </c>
      <c r="D7" s="19"/>
      <c r="E7" s="19"/>
      <c r="F7" s="19"/>
      <c r="G7" s="19"/>
      <c r="H7" s="19"/>
      <c r="I7" s="19"/>
      <c r="J7" s="20" t="s">
        <v>468</v>
      </c>
    </row>
    <row r="8" ht="75" customHeight="1" spans="1:10">
      <c r="A8" s="18" t="s">
        <v>469</v>
      </c>
      <c r="B8" s="21" t="str">
        <f>"预算年度（"&amp;"2026"&amp;"年）绩效目标"</f>
        <v>预算年度（2026年）绩效目标</v>
      </c>
      <c r="C8" s="22" t="s">
        <v>470</v>
      </c>
      <c r="D8" s="22"/>
      <c r="E8" s="22"/>
      <c r="F8" s="22"/>
      <c r="G8" s="22"/>
      <c r="H8" s="22"/>
      <c r="I8" s="22"/>
      <c r="J8" s="23" t="s">
        <v>471</v>
      </c>
    </row>
    <row r="9" ht="32.25" customHeight="1" spans="1:10">
      <c r="A9" s="24" t="s">
        <v>472</v>
      </c>
      <c r="B9" s="24"/>
      <c r="C9" s="24"/>
      <c r="D9" s="24"/>
      <c r="E9" s="24"/>
      <c r="F9" s="24"/>
      <c r="G9" s="24"/>
      <c r="H9" s="24"/>
      <c r="I9" s="24"/>
      <c r="J9" s="24"/>
    </row>
    <row r="10" ht="32.25" customHeight="1" spans="1:10">
      <c r="A10" s="18" t="s">
        <v>473</v>
      </c>
      <c r="B10" s="18"/>
      <c r="C10" s="17" t="s">
        <v>474</v>
      </c>
      <c r="D10" s="17"/>
      <c r="E10" s="17"/>
      <c r="F10" s="17" t="s">
        <v>475</v>
      </c>
      <c r="G10" s="17"/>
      <c r="H10" s="17" t="s">
        <v>476</v>
      </c>
      <c r="I10" s="17"/>
      <c r="J10" s="17"/>
    </row>
    <row r="11" ht="32.25" customHeight="1" spans="1:10">
      <c r="A11" s="18"/>
      <c r="B11" s="18"/>
      <c r="C11" s="17"/>
      <c r="D11" s="17"/>
      <c r="E11" s="17"/>
      <c r="F11" s="17"/>
      <c r="G11" s="17"/>
      <c r="H11" s="18" t="s">
        <v>477</v>
      </c>
      <c r="I11" s="18" t="s">
        <v>478</v>
      </c>
      <c r="J11" s="18" t="s">
        <v>479</v>
      </c>
    </row>
    <row r="12" ht="24" customHeight="1" spans="1:10">
      <c r="A12" s="25" t="s">
        <v>55</v>
      </c>
      <c r="B12" s="26"/>
      <c r="C12" s="26"/>
      <c r="D12" s="26"/>
      <c r="E12" s="26"/>
      <c r="F12" s="26"/>
      <c r="G12" s="27"/>
      <c r="H12" s="28">
        <f>H13+H14</f>
        <v>17196671.16</v>
      </c>
      <c r="I12" s="28">
        <f>I13+I14</f>
        <v>17196671.16</v>
      </c>
      <c r="J12" s="28"/>
    </row>
    <row r="13" ht="34.5" customHeight="1" spans="1:10">
      <c r="A13" s="19" t="s">
        <v>75</v>
      </c>
      <c r="B13" s="29"/>
      <c r="C13" s="19" t="s">
        <v>480</v>
      </c>
      <c r="D13" s="29"/>
      <c r="E13" s="29"/>
      <c r="F13" s="29"/>
      <c r="G13" s="29"/>
      <c r="H13" s="30">
        <v>16077803</v>
      </c>
      <c r="I13" s="30">
        <v>16077803</v>
      </c>
      <c r="J13" s="30"/>
    </row>
    <row r="14" ht="34.5" customHeight="1" spans="1:10">
      <c r="A14" s="19" t="s">
        <v>76</v>
      </c>
      <c r="B14" s="29"/>
      <c r="C14" s="19" t="s">
        <v>481</v>
      </c>
      <c r="D14" s="29"/>
      <c r="E14" s="29"/>
      <c r="F14" s="29"/>
      <c r="G14" s="29"/>
      <c r="H14" s="30">
        <v>1118868.16</v>
      </c>
      <c r="I14" s="30">
        <v>1118868.16</v>
      </c>
      <c r="J14" s="30"/>
    </row>
    <row r="15" ht="32.25" customHeight="1" spans="1:10">
      <c r="A15" s="24" t="s">
        <v>482</v>
      </c>
      <c r="B15" s="24"/>
      <c r="C15" s="24"/>
      <c r="D15" s="24"/>
      <c r="E15" s="24"/>
      <c r="F15" s="24"/>
      <c r="G15" s="24"/>
      <c r="H15" s="24"/>
      <c r="I15" s="24"/>
      <c r="J15" s="24"/>
    </row>
    <row r="16" ht="32.25" customHeight="1" spans="1:10">
      <c r="A16" s="31" t="s">
        <v>483</v>
      </c>
      <c r="B16" s="31"/>
      <c r="C16" s="31"/>
      <c r="D16" s="31"/>
      <c r="E16" s="31"/>
      <c r="F16" s="31"/>
      <c r="G16" s="31"/>
      <c r="H16" s="32" t="s">
        <v>484</v>
      </c>
      <c r="I16" s="33" t="s">
        <v>308</v>
      </c>
      <c r="J16" s="32" t="s">
        <v>485</v>
      </c>
    </row>
    <row r="17" ht="36" customHeight="1" spans="1:10">
      <c r="A17" s="34" t="s">
        <v>301</v>
      </c>
      <c r="B17" s="34" t="s">
        <v>486</v>
      </c>
      <c r="C17" s="35" t="s">
        <v>303</v>
      </c>
      <c r="D17" s="35" t="s">
        <v>304</v>
      </c>
      <c r="E17" s="35" t="s">
        <v>305</v>
      </c>
      <c r="F17" s="35" t="s">
        <v>306</v>
      </c>
      <c r="G17" s="35" t="s">
        <v>307</v>
      </c>
      <c r="H17" s="36"/>
      <c r="I17" s="36"/>
      <c r="J17" s="36"/>
    </row>
    <row r="18" ht="48" customHeight="1" spans="1:10">
      <c r="A18" s="37" t="s">
        <v>311</v>
      </c>
      <c r="B18" s="38" t="s">
        <v>487</v>
      </c>
      <c r="C18" s="39" t="s">
        <v>319</v>
      </c>
      <c r="D18" s="40">
        <v>40</v>
      </c>
      <c r="E18" s="39" t="s">
        <v>488</v>
      </c>
      <c r="F18" s="39">
        <v>1</v>
      </c>
      <c r="G18" s="41" t="s">
        <v>489</v>
      </c>
      <c r="H18" s="17" t="s">
        <v>490</v>
      </c>
      <c r="I18" s="17" t="s">
        <v>491</v>
      </c>
      <c r="J18" s="42"/>
    </row>
    <row r="19" ht="48" customHeight="1" spans="1:10">
      <c r="A19" s="43" t="s">
        <v>317</v>
      </c>
      <c r="B19" s="38" t="s">
        <v>492</v>
      </c>
      <c r="C19" s="39" t="s">
        <v>319</v>
      </c>
      <c r="D19" s="40">
        <v>1</v>
      </c>
      <c r="E19" s="41" t="s">
        <v>315</v>
      </c>
      <c r="F19" s="39">
        <v>1</v>
      </c>
      <c r="G19" s="41" t="s">
        <v>493</v>
      </c>
      <c r="H19" s="17" t="s">
        <v>494</v>
      </c>
      <c r="I19" s="17" t="s">
        <v>495</v>
      </c>
      <c r="J19" s="44"/>
    </row>
    <row r="20" ht="48" customHeight="1" spans="1:10">
      <c r="A20" s="43" t="s">
        <v>355</v>
      </c>
      <c r="B20" s="38" t="s">
        <v>496</v>
      </c>
      <c r="C20" s="39" t="s">
        <v>319</v>
      </c>
      <c r="D20" s="40">
        <v>1</v>
      </c>
      <c r="E20" s="41" t="s">
        <v>315</v>
      </c>
      <c r="F20" s="39">
        <v>1</v>
      </c>
      <c r="G20" s="41" t="s">
        <v>497</v>
      </c>
      <c r="H20" s="21" t="s">
        <v>498</v>
      </c>
      <c r="I20" s="17" t="s">
        <v>499</v>
      </c>
      <c r="J20" s="44"/>
    </row>
    <row r="21" ht="48" customHeight="1" spans="1:10">
      <c r="A21" s="45" t="s">
        <v>380</v>
      </c>
      <c r="B21" s="46" t="s">
        <v>500</v>
      </c>
      <c r="C21" s="39" t="s">
        <v>319</v>
      </c>
      <c r="D21" s="40">
        <v>1</v>
      </c>
      <c r="E21" s="41" t="s">
        <v>315</v>
      </c>
      <c r="F21" s="39">
        <v>1</v>
      </c>
      <c r="G21" s="41" t="s">
        <v>501</v>
      </c>
      <c r="H21" s="21" t="s">
        <v>502</v>
      </c>
      <c r="I21" s="17" t="s">
        <v>503</v>
      </c>
      <c r="J21" s="44"/>
    </row>
    <row r="22" ht="107" customHeight="1" spans="1:10">
      <c r="A22" s="37" t="s">
        <v>504</v>
      </c>
      <c r="B22" s="46" t="s">
        <v>505</v>
      </c>
      <c r="C22" s="39" t="s">
        <v>319</v>
      </c>
      <c r="D22" s="40">
        <v>1</v>
      </c>
      <c r="E22" s="41" t="s">
        <v>315</v>
      </c>
      <c r="F22" s="39">
        <v>1</v>
      </c>
      <c r="G22" s="41" t="s">
        <v>506</v>
      </c>
      <c r="H22" s="17" t="s">
        <v>333</v>
      </c>
      <c r="I22" s="17" t="s">
        <v>503</v>
      </c>
      <c r="J22" s="44"/>
    </row>
    <row r="23" ht="107" customHeight="1" spans="1:10">
      <c r="A23" s="43" t="s">
        <v>507</v>
      </c>
      <c r="B23" s="46" t="s">
        <v>508</v>
      </c>
      <c r="C23" s="39" t="s">
        <v>319</v>
      </c>
      <c r="D23" s="40">
        <v>1</v>
      </c>
      <c r="E23" s="41" t="s">
        <v>315</v>
      </c>
      <c r="F23" s="39">
        <v>1</v>
      </c>
      <c r="G23" s="41" t="s">
        <v>509</v>
      </c>
      <c r="H23" s="21" t="s">
        <v>510</v>
      </c>
      <c r="I23" s="17" t="s">
        <v>511</v>
      </c>
      <c r="J23" s="44"/>
    </row>
    <row r="24" ht="107" customHeight="1" spans="1:10">
      <c r="A24" s="43" t="s">
        <v>512</v>
      </c>
      <c r="B24" s="46" t="s">
        <v>513</v>
      </c>
      <c r="C24" s="39" t="s">
        <v>319</v>
      </c>
      <c r="D24" s="40">
        <v>1</v>
      </c>
      <c r="E24" s="41" t="s">
        <v>315</v>
      </c>
      <c r="F24" s="39">
        <v>1</v>
      </c>
      <c r="G24" s="41" t="s">
        <v>514</v>
      </c>
      <c r="H24" s="21" t="s">
        <v>515</v>
      </c>
      <c r="I24" s="17" t="s">
        <v>516</v>
      </c>
      <c r="J24" s="44"/>
    </row>
    <row r="25" ht="66" customHeight="1" spans="1:10">
      <c r="A25" s="47" t="s">
        <v>517</v>
      </c>
      <c r="B25" s="48" t="s">
        <v>518</v>
      </c>
      <c r="C25" s="39" t="s">
        <v>313</v>
      </c>
      <c r="D25" s="49">
        <v>0.95</v>
      </c>
      <c r="E25" s="50" t="s">
        <v>315</v>
      </c>
      <c r="F25" s="39">
        <v>1</v>
      </c>
      <c r="G25" s="41" t="s">
        <v>519</v>
      </c>
      <c r="H25" s="21" t="s">
        <v>520</v>
      </c>
      <c r="I25" s="51" t="s">
        <v>521</v>
      </c>
      <c r="J25" s="44"/>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A18:A21"/>
    <mergeCell ref="A22:A24"/>
    <mergeCell ref="H16:H17"/>
    <mergeCell ref="I16:I17"/>
    <mergeCell ref="J16:J17"/>
    <mergeCell ref="A10:B11"/>
    <mergeCell ref="C10:G11"/>
  </mergeCells>
  <pageMargins left="0.839583333333333" right="0.839583333333333" top="0.9" bottom="0.9" header="0.359722222222222" footer="0.359722222222222"/>
  <pageSetup paperSize="9" scale="57" orientation="portrait"/>
  <headerFooter/>
  <ignoredErrors>
    <ignoredError sqref="H12:I12" unlockedFormula="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97" t="s">
        <v>52</v>
      </c>
    </row>
    <row r="2" ht="41.25" customHeight="1" spans="1:19">
      <c r="A2" s="91" t="str">
        <f>"2026"&amp;"年部门收入预算表"</f>
        <v>2026年部门收入预算表</v>
      </c>
    </row>
    <row r="3" ht="17.25" customHeight="1" spans="1:19">
      <c r="A3" s="94" t="str">
        <f>"单位名称："&amp;"石林彝族自治县大可乡中心学校"</f>
        <v>单位名称：石林彝族自治县大可乡中心学校</v>
      </c>
      <c r="S3" s="96" t="s">
        <v>1</v>
      </c>
    </row>
    <row r="4" ht="21.75" customHeight="1" spans="1:19">
      <c r="A4" s="228" t="s">
        <v>53</v>
      </c>
      <c r="B4" s="229" t="s">
        <v>54</v>
      </c>
      <c r="C4" s="229" t="s">
        <v>55</v>
      </c>
      <c r="D4" s="230" t="s">
        <v>56</v>
      </c>
      <c r="E4" s="230"/>
      <c r="F4" s="230"/>
      <c r="G4" s="230"/>
      <c r="H4" s="230"/>
      <c r="I4" s="179"/>
      <c r="J4" s="230"/>
      <c r="K4" s="230"/>
      <c r="L4" s="230"/>
      <c r="M4" s="230"/>
      <c r="N4" s="231"/>
      <c r="O4" s="230" t="s">
        <v>45</v>
      </c>
      <c r="P4" s="230"/>
      <c r="Q4" s="230"/>
      <c r="R4" s="230"/>
      <c r="S4" s="231"/>
    </row>
    <row r="5" ht="27" customHeight="1" spans="1:19">
      <c r="A5" s="232"/>
      <c r="B5" s="233"/>
      <c r="C5" s="233"/>
      <c r="D5" s="233" t="s">
        <v>57</v>
      </c>
      <c r="E5" s="233" t="s">
        <v>58</v>
      </c>
      <c r="F5" s="233" t="s">
        <v>59</v>
      </c>
      <c r="G5" s="233" t="s">
        <v>60</v>
      </c>
      <c r="H5" s="233" t="s">
        <v>61</v>
      </c>
      <c r="I5" s="234" t="s">
        <v>62</v>
      </c>
      <c r="J5" s="235"/>
      <c r="K5" s="235"/>
      <c r="L5" s="235"/>
      <c r="M5" s="235"/>
      <c r="N5" s="236"/>
      <c r="O5" s="233" t="s">
        <v>57</v>
      </c>
      <c r="P5" s="233" t="s">
        <v>58</v>
      </c>
      <c r="Q5" s="233" t="s">
        <v>59</v>
      </c>
      <c r="R5" s="233" t="s">
        <v>60</v>
      </c>
      <c r="S5" s="233" t="s">
        <v>63</v>
      </c>
    </row>
    <row r="6" ht="30" customHeight="1" spans="1:19">
      <c r="A6" s="237"/>
      <c r="B6" s="158"/>
      <c r="C6" s="164"/>
      <c r="D6" s="164"/>
      <c r="E6" s="164"/>
      <c r="F6" s="164"/>
      <c r="G6" s="164"/>
      <c r="H6" s="164"/>
      <c r="I6" s="117" t="s">
        <v>57</v>
      </c>
      <c r="J6" s="236" t="s">
        <v>64</v>
      </c>
      <c r="K6" s="236" t="s">
        <v>65</v>
      </c>
      <c r="L6" s="236" t="s">
        <v>66</v>
      </c>
      <c r="M6" s="236" t="s">
        <v>67</v>
      </c>
      <c r="N6" s="236" t="s">
        <v>68</v>
      </c>
      <c r="O6" s="238"/>
      <c r="P6" s="238"/>
      <c r="Q6" s="238"/>
      <c r="R6" s="238"/>
      <c r="S6" s="164"/>
    </row>
    <row r="7" ht="15" customHeight="1" spans="1:19">
      <c r="A7" s="239">
        <v>1</v>
      </c>
      <c r="B7" s="239">
        <v>2</v>
      </c>
      <c r="C7" s="239">
        <v>3</v>
      </c>
      <c r="D7" s="239">
        <v>4</v>
      </c>
      <c r="E7" s="239">
        <v>5</v>
      </c>
      <c r="F7" s="239">
        <v>6</v>
      </c>
      <c r="G7" s="239">
        <v>7</v>
      </c>
      <c r="H7" s="239">
        <v>8</v>
      </c>
      <c r="I7" s="117">
        <v>9</v>
      </c>
      <c r="J7" s="239">
        <v>10</v>
      </c>
      <c r="K7" s="239">
        <v>11</v>
      </c>
      <c r="L7" s="239">
        <v>12</v>
      </c>
      <c r="M7" s="239">
        <v>13</v>
      </c>
      <c r="N7" s="239">
        <v>14</v>
      </c>
      <c r="O7" s="239">
        <v>15</v>
      </c>
      <c r="P7" s="239">
        <v>16</v>
      </c>
      <c r="Q7" s="239">
        <v>17</v>
      </c>
      <c r="R7" s="239">
        <v>18</v>
      </c>
      <c r="S7" s="239">
        <v>19</v>
      </c>
    </row>
    <row r="8" ht="18" customHeight="1" spans="1:19">
      <c r="A8" s="79" t="s">
        <v>69</v>
      </c>
      <c r="B8" s="79" t="s">
        <v>70</v>
      </c>
      <c r="C8" s="130">
        <v>22508425.36</v>
      </c>
      <c r="D8" s="130">
        <v>22508425.36</v>
      </c>
      <c r="E8" s="130">
        <v>17196671.16</v>
      </c>
      <c r="F8" s="130"/>
      <c r="G8" s="130"/>
      <c r="H8" s="130"/>
      <c r="I8" s="130">
        <v>5311754.2</v>
      </c>
      <c r="J8" s="130"/>
      <c r="K8" s="130"/>
      <c r="L8" s="130"/>
      <c r="M8" s="130"/>
      <c r="N8" s="130">
        <v>5311754.2</v>
      </c>
      <c r="O8" s="130"/>
      <c r="P8" s="130"/>
      <c r="Q8" s="130"/>
      <c r="R8" s="130"/>
      <c r="S8" s="130"/>
    </row>
    <row r="9" ht="18" customHeight="1" spans="1:19">
      <c r="A9" s="100" t="s">
        <v>55</v>
      </c>
      <c r="B9" s="240"/>
      <c r="C9" s="130">
        <v>22508425.36</v>
      </c>
      <c r="D9" s="130">
        <v>22508425.36</v>
      </c>
      <c r="E9" s="130">
        <v>17196671.16</v>
      </c>
      <c r="F9" s="130"/>
      <c r="G9" s="130"/>
      <c r="H9" s="130"/>
      <c r="I9" s="130">
        <v>5311754.2</v>
      </c>
      <c r="J9" s="130"/>
      <c r="K9" s="130"/>
      <c r="L9" s="130"/>
      <c r="M9" s="130"/>
      <c r="N9" s="130">
        <v>5311754.2</v>
      </c>
      <c r="O9" s="130"/>
      <c r="P9" s="130"/>
      <c r="Q9" s="130"/>
      <c r="R9" s="130"/>
      <c r="S9" s="13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96" t="s">
        <v>71</v>
      </c>
    </row>
    <row r="2" ht="41.25" customHeight="1" spans="1:15">
      <c r="A2" s="91" t="str">
        <f>"2026"&amp;"年部门支出预算表"</f>
        <v>2026年部门支出预算表</v>
      </c>
    </row>
    <row r="3" ht="17.25" customHeight="1" spans="1:15">
      <c r="A3" s="94" t="str">
        <f>"单位名称："&amp;"石林彝族自治县大可乡中心学校"</f>
        <v>单位名称：石林彝族自治县大可乡中心学校</v>
      </c>
      <c r="O3" s="96" t="s">
        <v>1</v>
      </c>
    </row>
    <row r="4" ht="27" customHeight="1" spans="1:15">
      <c r="A4" s="214" t="s">
        <v>72</v>
      </c>
      <c r="B4" s="214" t="s">
        <v>73</v>
      </c>
      <c r="C4" s="214" t="s">
        <v>55</v>
      </c>
      <c r="D4" s="215" t="s">
        <v>58</v>
      </c>
      <c r="E4" s="216"/>
      <c r="F4" s="217"/>
      <c r="G4" s="218" t="s">
        <v>59</v>
      </c>
      <c r="H4" s="218" t="s">
        <v>60</v>
      </c>
      <c r="I4" s="218" t="s">
        <v>74</v>
      </c>
      <c r="J4" s="215" t="s">
        <v>62</v>
      </c>
      <c r="K4" s="216"/>
      <c r="L4" s="216"/>
      <c r="M4" s="216"/>
      <c r="N4" s="219"/>
      <c r="O4" s="220"/>
    </row>
    <row r="5" ht="42" customHeight="1" spans="1:15">
      <c r="A5" s="221"/>
      <c r="B5" s="221"/>
      <c r="C5" s="222"/>
      <c r="D5" s="223" t="s">
        <v>57</v>
      </c>
      <c r="E5" s="223" t="s">
        <v>75</v>
      </c>
      <c r="F5" s="223" t="s">
        <v>76</v>
      </c>
      <c r="G5" s="222"/>
      <c r="H5" s="222"/>
      <c r="I5" s="224"/>
      <c r="J5" s="223" t="s">
        <v>57</v>
      </c>
      <c r="K5" s="208" t="s">
        <v>77</v>
      </c>
      <c r="L5" s="208" t="s">
        <v>78</v>
      </c>
      <c r="M5" s="208" t="s">
        <v>79</v>
      </c>
      <c r="N5" s="208" t="s">
        <v>80</v>
      </c>
      <c r="O5" s="208" t="s">
        <v>81</v>
      </c>
    </row>
    <row r="6" ht="18" customHeight="1" spans="1:15">
      <c r="A6" s="103" t="s">
        <v>82</v>
      </c>
      <c r="B6" s="103" t="s">
        <v>83</v>
      </c>
      <c r="C6" s="103" t="s">
        <v>84</v>
      </c>
      <c r="D6" s="105" t="s">
        <v>85</v>
      </c>
      <c r="E6" s="105" t="s">
        <v>86</v>
      </c>
      <c r="F6" s="105" t="s">
        <v>87</v>
      </c>
      <c r="G6" s="105" t="s">
        <v>88</v>
      </c>
      <c r="H6" s="105" t="s">
        <v>89</v>
      </c>
      <c r="I6" s="105" t="s">
        <v>90</v>
      </c>
      <c r="J6" s="105" t="s">
        <v>91</v>
      </c>
      <c r="K6" s="105" t="s">
        <v>92</v>
      </c>
      <c r="L6" s="105" t="s">
        <v>93</v>
      </c>
      <c r="M6" s="105" t="s">
        <v>94</v>
      </c>
      <c r="N6" s="103" t="s">
        <v>95</v>
      </c>
      <c r="O6" s="105" t="s">
        <v>96</v>
      </c>
    </row>
    <row r="7" ht="21" customHeight="1" spans="1:15">
      <c r="A7" s="106" t="s">
        <v>97</v>
      </c>
      <c r="B7" s="106" t="s">
        <v>98</v>
      </c>
      <c r="C7" s="130">
        <v>17212115.36</v>
      </c>
      <c r="D7" s="130">
        <v>11900361.16</v>
      </c>
      <c r="E7" s="130">
        <v>10918005</v>
      </c>
      <c r="F7" s="130">
        <v>982356.16</v>
      </c>
      <c r="G7" s="130"/>
      <c r="H7" s="130"/>
      <c r="I7" s="130"/>
      <c r="J7" s="130">
        <v>5311754.2</v>
      </c>
      <c r="K7" s="130"/>
      <c r="L7" s="130"/>
      <c r="M7" s="130"/>
      <c r="N7" s="130"/>
      <c r="O7" s="130">
        <v>5311754.2</v>
      </c>
    </row>
    <row r="8" ht="21" customHeight="1" spans="1:15">
      <c r="A8" s="225" t="s">
        <v>99</v>
      </c>
      <c r="B8" s="225" t="s">
        <v>100</v>
      </c>
      <c r="C8" s="130">
        <v>17120739.36</v>
      </c>
      <c r="D8" s="130">
        <v>11808985.16</v>
      </c>
      <c r="E8" s="130">
        <v>10918005</v>
      </c>
      <c r="F8" s="130">
        <v>890980.16</v>
      </c>
      <c r="G8" s="130"/>
      <c r="H8" s="130"/>
      <c r="I8" s="130"/>
      <c r="J8" s="130">
        <v>5311754.2</v>
      </c>
      <c r="K8" s="130"/>
      <c r="L8" s="130"/>
      <c r="M8" s="130"/>
      <c r="N8" s="130"/>
      <c r="O8" s="130">
        <v>5311754.2</v>
      </c>
    </row>
    <row r="9" ht="21" customHeight="1" spans="1:15">
      <c r="A9" s="226" t="s">
        <v>101</v>
      </c>
      <c r="B9" s="226" t="s">
        <v>102</v>
      </c>
      <c r="C9" s="130">
        <v>1247208</v>
      </c>
      <c r="D9" s="130">
        <v>347208</v>
      </c>
      <c r="E9" s="130"/>
      <c r="F9" s="130">
        <v>347208</v>
      </c>
      <c r="G9" s="130"/>
      <c r="H9" s="130"/>
      <c r="I9" s="130"/>
      <c r="J9" s="130">
        <v>900000</v>
      </c>
      <c r="K9" s="130"/>
      <c r="L9" s="130"/>
      <c r="M9" s="130"/>
      <c r="N9" s="130"/>
      <c r="O9" s="130">
        <v>900000</v>
      </c>
    </row>
    <row r="10" ht="21" customHeight="1" spans="1:15">
      <c r="A10" s="226" t="s">
        <v>103</v>
      </c>
      <c r="B10" s="226" t="s">
        <v>104</v>
      </c>
      <c r="C10" s="130">
        <v>15873531.36</v>
      </c>
      <c r="D10" s="130">
        <v>11461777.16</v>
      </c>
      <c r="E10" s="130">
        <v>10918005</v>
      </c>
      <c r="F10" s="130">
        <v>543772.16</v>
      </c>
      <c r="G10" s="130"/>
      <c r="H10" s="130"/>
      <c r="I10" s="130"/>
      <c r="J10" s="130">
        <v>4411754.2</v>
      </c>
      <c r="K10" s="130"/>
      <c r="L10" s="130"/>
      <c r="M10" s="130"/>
      <c r="N10" s="130"/>
      <c r="O10" s="130">
        <v>4411754.2</v>
      </c>
    </row>
    <row r="11" ht="21" customHeight="1" spans="1:15">
      <c r="A11" s="225" t="s">
        <v>105</v>
      </c>
      <c r="B11" s="225" t="s">
        <v>106</v>
      </c>
      <c r="C11" s="130">
        <v>2240</v>
      </c>
      <c r="D11" s="130">
        <v>2240</v>
      </c>
      <c r="E11" s="130"/>
      <c r="F11" s="130">
        <v>2240</v>
      </c>
      <c r="G11" s="130"/>
      <c r="H11" s="130"/>
      <c r="I11" s="130"/>
      <c r="J11" s="130"/>
      <c r="K11" s="130"/>
      <c r="L11" s="130"/>
      <c r="M11" s="130"/>
      <c r="N11" s="130"/>
      <c r="O11" s="130"/>
    </row>
    <row r="12" ht="21" customHeight="1" spans="1:15">
      <c r="A12" s="226" t="s">
        <v>107</v>
      </c>
      <c r="B12" s="226" t="s">
        <v>108</v>
      </c>
      <c r="C12" s="130">
        <v>2240</v>
      </c>
      <c r="D12" s="130">
        <v>2240</v>
      </c>
      <c r="E12" s="130"/>
      <c r="F12" s="130">
        <v>2240</v>
      </c>
      <c r="G12" s="130"/>
      <c r="H12" s="130"/>
      <c r="I12" s="130"/>
      <c r="J12" s="130"/>
      <c r="K12" s="130"/>
      <c r="L12" s="130"/>
      <c r="M12" s="130"/>
      <c r="N12" s="130"/>
      <c r="O12" s="130"/>
    </row>
    <row r="13" ht="21" customHeight="1" spans="1:15">
      <c r="A13" s="225" t="s">
        <v>109</v>
      </c>
      <c r="B13" s="225" t="s">
        <v>110</v>
      </c>
      <c r="C13" s="130">
        <v>89136</v>
      </c>
      <c r="D13" s="130">
        <v>89136</v>
      </c>
      <c r="E13" s="130"/>
      <c r="F13" s="130">
        <v>89136</v>
      </c>
      <c r="G13" s="130"/>
      <c r="H13" s="130"/>
      <c r="I13" s="130"/>
      <c r="J13" s="130"/>
      <c r="K13" s="130"/>
      <c r="L13" s="130"/>
      <c r="M13" s="130"/>
      <c r="N13" s="130"/>
      <c r="O13" s="130"/>
    </row>
    <row r="14" ht="21" customHeight="1" spans="1:15">
      <c r="A14" s="226" t="s">
        <v>111</v>
      </c>
      <c r="B14" s="226" t="s">
        <v>112</v>
      </c>
      <c r="C14" s="130">
        <v>89136</v>
      </c>
      <c r="D14" s="130">
        <v>89136</v>
      </c>
      <c r="E14" s="130"/>
      <c r="F14" s="130">
        <v>89136</v>
      </c>
      <c r="G14" s="130"/>
      <c r="H14" s="130"/>
      <c r="I14" s="130"/>
      <c r="J14" s="130"/>
      <c r="K14" s="130"/>
      <c r="L14" s="130"/>
      <c r="M14" s="130"/>
      <c r="N14" s="130"/>
      <c r="O14" s="130"/>
    </row>
    <row r="15" ht="21" customHeight="1" spans="1:15">
      <c r="A15" s="106" t="s">
        <v>113</v>
      </c>
      <c r="B15" s="106" t="s">
        <v>114</v>
      </c>
      <c r="C15" s="130">
        <v>2846710</v>
      </c>
      <c r="D15" s="130">
        <v>2846710</v>
      </c>
      <c r="E15" s="130">
        <v>2710198</v>
      </c>
      <c r="F15" s="130">
        <v>136512</v>
      </c>
      <c r="G15" s="130"/>
      <c r="H15" s="130"/>
      <c r="I15" s="130"/>
      <c r="J15" s="130"/>
      <c r="K15" s="130"/>
      <c r="L15" s="130"/>
      <c r="M15" s="130"/>
      <c r="N15" s="130"/>
      <c r="O15" s="130"/>
    </row>
    <row r="16" ht="21" customHeight="1" spans="1:15">
      <c r="A16" s="225" t="s">
        <v>115</v>
      </c>
      <c r="B16" s="225" t="s">
        <v>116</v>
      </c>
      <c r="C16" s="130">
        <v>2710198</v>
      </c>
      <c r="D16" s="130">
        <v>2710198</v>
      </c>
      <c r="E16" s="130">
        <v>2710198</v>
      </c>
      <c r="F16" s="130"/>
      <c r="G16" s="130"/>
      <c r="H16" s="130"/>
      <c r="I16" s="130"/>
      <c r="J16" s="130"/>
      <c r="K16" s="130"/>
      <c r="L16" s="130"/>
      <c r="M16" s="130"/>
      <c r="N16" s="130"/>
      <c r="O16" s="130"/>
    </row>
    <row r="17" ht="21" customHeight="1" spans="1:15">
      <c r="A17" s="226" t="s">
        <v>117</v>
      </c>
      <c r="B17" s="226" t="s">
        <v>118</v>
      </c>
      <c r="C17" s="130">
        <v>921600</v>
      </c>
      <c r="D17" s="130">
        <v>921600</v>
      </c>
      <c r="E17" s="130">
        <v>921600</v>
      </c>
      <c r="F17" s="130"/>
      <c r="G17" s="130"/>
      <c r="H17" s="130"/>
      <c r="I17" s="130"/>
      <c r="J17" s="130"/>
      <c r="K17" s="130"/>
      <c r="L17" s="130"/>
      <c r="M17" s="130"/>
      <c r="N17" s="130"/>
      <c r="O17" s="130"/>
    </row>
    <row r="18" ht="21" customHeight="1" spans="1:15">
      <c r="A18" s="226" t="s">
        <v>119</v>
      </c>
      <c r="B18" s="226" t="s">
        <v>120</v>
      </c>
      <c r="C18" s="130">
        <v>1378768</v>
      </c>
      <c r="D18" s="130">
        <v>1378768</v>
      </c>
      <c r="E18" s="130">
        <v>1378768</v>
      </c>
      <c r="F18" s="130"/>
      <c r="G18" s="130"/>
      <c r="H18" s="130"/>
      <c r="I18" s="130"/>
      <c r="J18" s="130"/>
      <c r="K18" s="130"/>
      <c r="L18" s="130"/>
      <c r="M18" s="130"/>
      <c r="N18" s="130"/>
      <c r="O18" s="130"/>
    </row>
    <row r="19" ht="21" customHeight="1" spans="1:15">
      <c r="A19" s="226" t="s">
        <v>121</v>
      </c>
      <c r="B19" s="226" t="s">
        <v>122</v>
      </c>
      <c r="C19" s="130">
        <v>409830</v>
      </c>
      <c r="D19" s="130">
        <v>409830</v>
      </c>
      <c r="E19" s="130">
        <v>409830</v>
      </c>
      <c r="F19" s="130"/>
      <c r="G19" s="130"/>
      <c r="H19" s="130"/>
      <c r="I19" s="130"/>
      <c r="J19" s="130"/>
      <c r="K19" s="130"/>
      <c r="L19" s="130"/>
      <c r="M19" s="130"/>
      <c r="N19" s="130"/>
      <c r="O19" s="130"/>
    </row>
    <row r="20" ht="21" customHeight="1" spans="1:15">
      <c r="A20" s="225" t="s">
        <v>123</v>
      </c>
      <c r="B20" s="225" t="s">
        <v>124</v>
      </c>
      <c r="C20" s="130">
        <v>136512</v>
      </c>
      <c r="D20" s="130">
        <v>136512</v>
      </c>
      <c r="E20" s="130"/>
      <c r="F20" s="130">
        <v>136512</v>
      </c>
      <c r="G20" s="130"/>
      <c r="H20" s="130"/>
      <c r="I20" s="130"/>
      <c r="J20" s="130"/>
      <c r="K20" s="130"/>
      <c r="L20" s="130"/>
      <c r="M20" s="130"/>
      <c r="N20" s="130"/>
      <c r="O20" s="130"/>
    </row>
    <row r="21" ht="21" customHeight="1" spans="1:15">
      <c r="A21" s="226" t="s">
        <v>125</v>
      </c>
      <c r="B21" s="226" t="s">
        <v>126</v>
      </c>
      <c r="C21" s="130">
        <v>136512</v>
      </c>
      <c r="D21" s="130">
        <v>136512</v>
      </c>
      <c r="E21" s="130"/>
      <c r="F21" s="130">
        <v>136512</v>
      </c>
      <c r="G21" s="130"/>
      <c r="H21" s="130"/>
      <c r="I21" s="130"/>
      <c r="J21" s="130"/>
      <c r="K21" s="130"/>
      <c r="L21" s="130"/>
      <c r="M21" s="130"/>
      <c r="N21" s="130"/>
      <c r="O21" s="130"/>
    </row>
    <row r="22" ht="21" customHeight="1" spans="1:15">
      <c r="A22" s="106" t="s">
        <v>127</v>
      </c>
      <c r="B22" s="106" t="s">
        <v>128</v>
      </c>
      <c r="C22" s="130">
        <v>1386080</v>
      </c>
      <c r="D22" s="130">
        <v>1386080</v>
      </c>
      <c r="E22" s="130">
        <v>1386080</v>
      </c>
      <c r="F22" s="130"/>
      <c r="G22" s="130"/>
      <c r="H22" s="130"/>
      <c r="I22" s="130"/>
      <c r="J22" s="130"/>
      <c r="K22" s="130"/>
      <c r="L22" s="130"/>
      <c r="M22" s="130"/>
      <c r="N22" s="130"/>
      <c r="O22" s="130"/>
    </row>
    <row r="23" ht="21" customHeight="1" spans="1:15">
      <c r="A23" s="225" t="s">
        <v>129</v>
      </c>
      <c r="B23" s="225" t="s">
        <v>130</v>
      </c>
      <c r="C23" s="130">
        <v>1386080</v>
      </c>
      <c r="D23" s="130">
        <v>1386080</v>
      </c>
      <c r="E23" s="130">
        <v>1386080</v>
      </c>
      <c r="F23" s="130"/>
      <c r="G23" s="130"/>
      <c r="H23" s="130"/>
      <c r="I23" s="130"/>
      <c r="J23" s="130"/>
      <c r="K23" s="130"/>
      <c r="L23" s="130"/>
      <c r="M23" s="130"/>
      <c r="N23" s="130"/>
      <c r="O23" s="130"/>
    </row>
    <row r="24" ht="21" customHeight="1" spans="1:15">
      <c r="A24" s="226" t="s">
        <v>131</v>
      </c>
      <c r="B24" s="226" t="s">
        <v>132</v>
      </c>
      <c r="C24" s="130">
        <v>615332</v>
      </c>
      <c r="D24" s="130">
        <v>615332</v>
      </c>
      <c r="E24" s="130">
        <v>615332</v>
      </c>
      <c r="F24" s="130"/>
      <c r="G24" s="130"/>
      <c r="H24" s="130"/>
      <c r="I24" s="130"/>
      <c r="J24" s="130"/>
      <c r="K24" s="130"/>
      <c r="L24" s="130"/>
      <c r="M24" s="130"/>
      <c r="N24" s="130"/>
      <c r="O24" s="130"/>
    </row>
    <row r="25" ht="21" customHeight="1" spans="1:15">
      <c r="A25" s="226" t="s">
        <v>133</v>
      </c>
      <c r="B25" s="226" t="s">
        <v>134</v>
      </c>
      <c r="C25" s="130">
        <v>668028</v>
      </c>
      <c r="D25" s="130">
        <v>668028</v>
      </c>
      <c r="E25" s="130">
        <v>668028</v>
      </c>
      <c r="F25" s="130"/>
      <c r="G25" s="130"/>
      <c r="H25" s="130"/>
      <c r="I25" s="130"/>
      <c r="J25" s="130"/>
      <c r="K25" s="130"/>
      <c r="L25" s="130"/>
      <c r="M25" s="130"/>
      <c r="N25" s="130"/>
      <c r="O25" s="130"/>
    </row>
    <row r="26" ht="21" customHeight="1" spans="1:15">
      <c r="A26" s="226" t="s">
        <v>135</v>
      </c>
      <c r="B26" s="226" t="s">
        <v>136</v>
      </c>
      <c r="C26" s="130">
        <v>102720</v>
      </c>
      <c r="D26" s="130">
        <v>102720</v>
      </c>
      <c r="E26" s="130">
        <v>102720</v>
      </c>
      <c r="F26" s="130"/>
      <c r="G26" s="130"/>
      <c r="H26" s="130"/>
      <c r="I26" s="130"/>
      <c r="J26" s="130"/>
      <c r="K26" s="130"/>
      <c r="L26" s="130"/>
      <c r="M26" s="130"/>
      <c r="N26" s="130"/>
      <c r="O26" s="130"/>
    </row>
    <row r="27" ht="21" customHeight="1" spans="1:15">
      <c r="A27" s="106" t="s">
        <v>137</v>
      </c>
      <c r="B27" s="106" t="s">
        <v>138</v>
      </c>
      <c r="C27" s="130">
        <v>1063520</v>
      </c>
      <c r="D27" s="130">
        <v>1063520</v>
      </c>
      <c r="E27" s="130">
        <v>1063520</v>
      </c>
      <c r="F27" s="130"/>
      <c r="G27" s="130"/>
      <c r="H27" s="130"/>
      <c r="I27" s="130"/>
      <c r="J27" s="130"/>
      <c r="K27" s="130"/>
      <c r="L27" s="130"/>
      <c r="M27" s="130"/>
      <c r="N27" s="130"/>
      <c r="O27" s="130"/>
    </row>
    <row r="28" ht="21" customHeight="1" spans="1:15">
      <c r="A28" s="225" t="s">
        <v>139</v>
      </c>
      <c r="B28" s="225" t="s">
        <v>140</v>
      </c>
      <c r="C28" s="130">
        <v>1063520</v>
      </c>
      <c r="D28" s="130">
        <v>1063520</v>
      </c>
      <c r="E28" s="130">
        <v>1063520</v>
      </c>
      <c r="F28" s="130"/>
      <c r="G28" s="130"/>
      <c r="H28" s="130"/>
      <c r="I28" s="130"/>
      <c r="J28" s="130"/>
      <c r="K28" s="130"/>
      <c r="L28" s="130"/>
      <c r="M28" s="130"/>
      <c r="N28" s="130"/>
      <c r="O28" s="130"/>
    </row>
    <row r="29" ht="21" customHeight="1" spans="1:15">
      <c r="A29" s="226" t="s">
        <v>141</v>
      </c>
      <c r="B29" s="226" t="s">
        <v>142</v>
      </c>
      <c r="C29" s="130">
        <v>1063520</v>
      </c>
      <c r="D29" s="130">
        <v>1063520</v>
      </c>
      <c r="E29" s="130">
        <v>1063520</v>
      </c>
      <c r="F29" s="130"/>
      <c r="G29" s="130"/>
      <c r="H29" s="130"/>
      <c r="I29" s="130"/>
      <c r="J29" s="130"/>
      <c r="K29" s="130"/>
      <c r="L29" s="130"/>
      <c r="M29" s="130"/>
      <c r="N29" s="130"/>
      <c r="O29" s="130"/>
    </row>
    <row r="30" ht="21" customHeight="1" spans="1:15">
      <c r="A30" s="227" t="s">
        <v>55</v>
      </c>
      <c r="B30" s="86"/>
      <c r="C30" s="130">
        <v>22508425.36</v>
      </c>
      <c r="D30" s="130">
        <v>17196671.16</v>
      </c>
      <c r="E30" s="130">
        <v>16077803</v>
      </c>
      <c r="F30" s="130">
        <v>1118868.16</v>
      </c>
      <c r="G30" s="130"/>
      <c r="H30" s="130"/>
      <c r="I30" s="130"/>
      <c r="J30" s="130">
        <v>5311754.2</v>
      </c>
      <c r="K30" s="130"/>
      <c r="L30" s="130"/>
      <c r="M30" s="130"/>
      <c r="N30" s="130"/>
      <c r="O30" s="130">
        <v>5311754.2</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92"/>
      <c r="B1" s="96"/>
      <c r="C1" s="96"/>
      <c r="D1" s="96" t="s">
        <v>143</v>
      </c>
    </row>
    <row r="2" ht="41.25" customHeight="1" spans="1:4">
      <c r="A2" s="91" t="str">
        <f>"2026"&amp;"年部门财政拨款收支预算总表"</f>
        <v>2026年部门财政拨款收支预算总表</v>
      </c>
    </row>
    <row r="3" ht="17.25" customHeight="1" spans="1:4">
      <c r="A3" s="94" t="str">
        <f>"单位名称："&amp;"石林彝族自治县大可乡中心学校"</f>
        <v>单位名称：石林彝族自治县大可乡中心学校</v>
      </c>
      <c r="B3" s="207"/>
      <c r="D3" s="96" t="s">
        <v>1</v>
      </c>
    </row>
    <row r="4" ht="17.25" customHeight="1" spans="1:4">
      <c r="A4" s="208" t="s">
        <v>2</v>
      </c>
      <c r="B4" s="209"/>
      <c r="C4" s="208" t="s">
        <v>3</v>
      </c>
      <c r="D4" s="209"/>
    </row>
    <row r="5" ht="18.75" customHeight="1" spans="1:4">
      <c r="A5" s="208" t="s">
        <v>4</v>
      </c>
      <c r="B5" s="208" t="s">
        <v>5</v>
      </c>
      <c r="C5" s="208" t="s">
        <v>6</v>
      </c>
      <c r="D5" s="208" t="s">
        <v>5</v>
      </c>
    </row>
    <row r="6" ht="16.5" customHeight="1" spans="1:4">
      <c r="A6" s="210" t="s">
        <v>144</v>
      </c>
      <c r="B6" s="130">
        <v>17196671.16</v>
      </c>
      <c r="C6" s="210" t="s">
        <v>145</v>
      </c>
      <c r="D6" s="130">
        <v>17196671.16</v>
      </c>
    </row>
    <row r="7" ht="16.5" customHeight="1" spans="1:4">
      <c r="A7" s="210" t="s">
        <v>146</v>
      </c>
      <c r="B7" s="130">
        <v>17196671.16</v>
      </c>
      <c r="C7" s="210" t="s">
        <v>147</v>
      </c>
      <c r="D7" s="130"/>
    </row>
    <row r="8" ht="16.5" customHeight="1" spans="1:4">
      <c r="A8" s="210" t="s">
        <v>148</v>
      </c>
      <c r="B8" s="130"/>
      <c r="C8" s="210" t="s">
        <v>149</v>
      </c>
      <c r="D8" s="130"/>
    </row>
    <row r="9" ht="16.5" customHeight="1" spans="1:4">
      <c r="A9" s="210" t="s">
        <v>150</v>
      </c>
      <c r="B9" s="130"/>
      <c r="C9" s="210" t="s">
        <v>151</v>
      </c>
      <c r="D9" s="130"/>
    </row>
    <row r="10" ht="16.5" customHeight="1" spans="1:4">
      <c r="A10" s="210" t="s">
        <v>152</v>
      </c>
      <c r="B10" s="130"/>
      <c r="C10" s="210" t="s">
        <v>153</v>
      </c>
      <c r="D10" s="130"/>
    </row>
    <row r="11" ht="16.5" customHeight="1" spans="1:4">
      <c r="A11" s="210" t="s">
        <v>146</v>
      </c>
      <c r="B11" s="130"/>
      <c r="C11" s="210" t="s">
        <v>154</v>
      </c>
      <c r="D11" s="130">
        <v>11900361.16</v>
      </c>
    </row>
    <row r="12" ht="16.5" customHeight="1" spans="1:4">
      <c r="A12" s="26" t="s">
        <v>148</v>
      </c>
      <c r="B12" s="130"/>
      <c r="C12" s="116" t="s">
        <v>155</v>
      </c>
      <c r="D12" s="130"/>
    </row>
    <row r="13" ht="16.5" customHeight="1" spans="1:4">
      <c r="A13" s="26" t="s">
        <v>150</v>
      </c>
      <c r="B13" s="130"/>
      <c r="C13" s="116" t="s">
        <v>156</v>
      </c>
      <c r="D13" s="130"/>
    </row>
    <row r="14" ht="16.5" customHeight="1" spans="1:4">
      <c r="A14" s="211"/>
      <c r="B14" s="130"/>
      <c r="C14" s="116" t="s">
        <v>157</v>
      </c>
      <c r="D14" s="130">
        <v>2846710</v>
      </c>
    </row>
    <row r="15" ht="16.5" customHeight="1" spans="1:4">
      <c r="A15" s="211"/>
      <c r="B15" s="130"/>
      <c r="C15" s="116" t="s">
        <v>158</v>
      </c>
      <c r="D15" s="130">
        <v>1386080</v>
      </c>
    </row>
    <row r="16" ht="16.5" customHeight="1" spans="1:4">
      <c r="A16" s="211"/>
      <c r="B16" s="130"/>
      <c r="C16" s="116" t="s">
        <v>159</v>
      </c>
      <c r="D16" s="130"/>
    </row>
    <row r="17" ht="16.5" customHeight="1" spans="1:4">
      <c r="A17" s="211"/>
      <c r="B17" s="130"/>
      <c r="C17" s="116" t="s">
        <v>160</v>
      </c>
      <c r="D17" s="130"/>
    </row>
    <row r="18" ht="16.5" customHeight="1" spans="1:4">
      <c r="A18" s="211"/>
      <c r="B18" s="130"/>
      <c r="C18" s="116" t="s">
        <v>161</v>
      </c>
      <c r="D18" s="130"/>
    </row>
    <row r="19" ht="16.5" customHeight="1" spans="1:4">
      <c r="A19" s="211"/>
      <c r="B19" s="130"/>
      <c r="C19" s="116" t="s">
        <v>162</v>
      </c>
      <c r="D19" s="130"/>
    </row>
    <row r="20" ht="16.5" customHeight="1" spans="1:4">
      <c r="A20" s="211"/>
      <c r="B20" s="130"/>
      <c r="C20" s="116" t="s">
        <v>163</v>
      </c>
      <c r="D20" s="130"/>
    </row>
    <row r="21" ht="16.5" customHeight="1" spans="1:4">
      <c r="A21" s="211"/>
      <c r="B21" s="130"/>
      <c r="C21" s="116" t="s">
        <v>164</v>
      </c>
      <c r="D21" s="130"/>
    </row>
    <row r="22" ht="16.5" customHeight="1" spans="1:4">
      <c r="A22" s="211"/>
      <c r="B22" s="130"/>
      <c r="C22" s="116" t="s">
        <v>165</v>
      </c>
      <c r="D22" s="130"/>
    </row>
    <row r="23" ht="16.5" customHeight="1" spans="1:4">
      <c r="A23" s="211"/>
      <c r="B23" s="130"/>
      <c r="C23" s="116" t="s">
        <v>166</v>
      </c>
      <c r="D23" s="130"/>
    </row>
    <row r="24" ht="16.5" customHeight="1" spans="1:4">
      <c r="A24" s="211"/>
      <c r="B24" s="130"/>
      <c r="C24" s="116" t="s">
        <v>167</v>
      </c>
      <c r="D24" s="130"/>
    </row>
    <row r="25" ht="16.5" customHeight="1" spans="1:4">
      <c r="A25" s="211"/>
      <c r="B25" s="130"/>
      <c r="C25" s="116" t="s">
        <v>168</v>
      </c>
      <c r="D25" s="130">
        <v>1063520</v>
      </c>
    </row>
    <row r="26" ht="16.5" customHeight="1" spans="1:4">
      <c r="A26" s="211"/>
      <c r="B26" s="130"/>
      <c r="C26" s="116" t="s">
        <v>169</v>
      </c>
      <c r="D26" s="130"/>
    </row>
    <row r="27" ht="16.5" customHeight="1" spans="1:4">
      <c r="A27" s="211"/>
      <c r="B27" s="130"/>
      <c r="C27" s="116" t="s">
        <v>170</v>
      </c>
      <c r="D27" s="130"/>
    </row>
    <row r="28" ht="16.5" customHeight="1" spans="1:4">
      <c r="A28" s="211"/>
      <c r="B28" s="130"/>
      <c r="C28" s="116" t="s">
        <v>171</v>
      </c>
      <c r="D28" s="130"/>
    </row>
    <row r="29" ht="16.5" customHeight="1" spans="1:4">
      <c r="A29" s="211"/>
      <c r="B29" s="130"/>
      <c r="C29" s="116" t="s">
        <v>172</v>
      </c>
      <c r="D29" s="130"/>
    </row>
    <row r="30" ht="16.5" customHeight="1" spans="1:4">
      <c r="A30" s="211"/>
      <c r="B30" s="130"/>
      <c r="C30" s="116" t="s">
        <v>173</v>
      </c>
      <c r="D30" s="130"/>
    </row>
    <row r="31" ht="16.5" customHeight="1" spans="1:4">
      <c r="A31" s="211"/>
      <c r="B31" s="130"/>
      <c r="C31" s="26" t="s">
        <v>174</v>
      </c>
      <c r="D31" s="130"/>
    </row>
    <row r="32" ht="16.5" customHeight="1" spans="1:4">
      <c r="A32" s="211"/>
      <c r="B32" s="130"/>
      <c r="C32" s="26" t="s">
        <v>175</v>
      </c>
      <c r="D32" s="130"/>
    </row>
    <row r="33" ht="16.5" customHeight="1" spans="1:4">
      <c r="A33" s="211"/>
      <c r="B33" s="130"/>
      <c r="C33" s="22" t="s">
        <v>176</v>
      </c>
      <c r="D33" s="130"/>
    </row>
    <row r="34" ht="15" customHeight="1" spans="1:4">
      <c r="A34" s="212" t="s">
        <v>50</v>
      </c>
      <c r="B34" s="213">
        <v>17196671.16</v>
      </c>
      <c r="C34" s="212" t="s">
        <v>51</v>
      </c>
      <c r="D34" s="213">
        <v>17196671.16</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83"/>
      <c r="F1" s="119"/>
      <c r="G1" s="184" t="s">
        <v>177</v>
      </c>
    </row>
    <row r="2" ht="41.25" customHeight="1" spans="1:7">
      <c r="A2" s="172" t="str">
        <f>"2026"&amp;"年一般公共预算支出预算表（按功能科目分类）"</f>
        <v>2026年一般公共预算支出预算表（按功能科目分类）</v>
      </c>
      <c r="B2" s="172"/>
      <c r="C2" s="172"/>
      <c r="D2" s="172"/>
      <c r="E2" s="172"/>
      <c r="F2" s="172"/>
      <c r="G2" s="172"/>
    </row>
    <row r="3" ht="18" customHeight="1" spans="1:7">
      <c r="A3" s="64" t="str">
        <f>"单位名称："&amp;"石林彝族自治县大可乡中心学校"</f>
        <v>单位名称：石林彝族自治县大可乡中心学校</v>
      </c>
      <c r="F3" s="169"/>
      <c r="G3" s="184" t="s">
        <v>1</v>
      </c>
    </row>
    <row r="4" ht="20.25" customHeight="1" spans="1:7">
      <c r="A4" s="202" t="s">
        <v>178</v>
      </c>
      <c r="B4" s="203"/>
      <c r="C4" s="173" t="s">
        <v>55</v>
      </c>
      <c r="D4" s="192" t="s">
        <v>75</v>
      </c>
      <c r="E4" s="14"/>
      <c r="F4" s="15"/>
      <c r="G4" s="186" t="s">
        <v>76</v>
      </c>
    </row>
    <row r="5" ht="20.25" customHeight="1" spans="1:7">
      <c r="A5" s="204" t="s">
        <v>72</v>
      </c>
      <c r="B5" s="204" t="s">
        <v>73</v>
      </c>
      <c r="C5" s="76"/>
      <c r="D5" s="17" t="s">
        <v>57</v>
      </c>
      <c r="E5" s="17" t="s">
        <v>179</v>
      </c>
      <c r="F5" s="17" t="s">
        <v>180</v>
      </c>
      <c r="G5" s="188"/>
    </row>
    <row r="6" ht="15" customHeight="1" spans="1:7">
      <c r="A6" s="25" t="s">
        <v>82</v>
      </c>
      <c r="B6" s="25" t="s">
        <v>83</v>
      </c>
      <c r="C6" s="25" t="s">
        <v>84</v>
      </c>
      <c r="D6" s="25" t="s">
        <v>85</v>
      </c>
      <c r="E6" s="25" t="s">
        <v>86</v>
      </c>
      <c r="F6" s="25" t="s">
        <v>87</v>
      </c>
      <c r="G6" s="25" t="s">
        <v>88</v>
      </c>
    </row>
    <row r="7" ht="18" customHeight="1" spans="1:7">
      <c r="A7" s="22" t="s">
        <v>97</v>
      </c>
      <c r="B7" s="22" t="s">
        <v>98</v>
      </c>
      <c r="C7" s="130">
        <v>11900361.16</v>
      </c>
      <c r="D7" s="130">
        <v>10918005</v>
      </c>
      <c r="E7" s="130">
        <v>10521365</v>
      </c>
      <c r="F7" s="130">
        <v>396640</v>
      </c>
      <c r="G7" s="130">
        <v>982356.16</v>
      </c>
    </row>
    <row r="8" ht="18" customHeight="1" spans="1:7">
      <c r="A8" s="182" t="s">
        <v>99</v>
      </c>
      <c r="B8" s="182" t="s">
        <v>100</v>
      </c>
      <c r="C8" s="130">
        <v>11808985.16</v>
      </c>
      <c r="D8" s="130">
        <v>10918005</v>
      </c>
      <c r="E8" s="130">
        <v>10521365</v>
      </c>
      <c r="F8" s="130">
        <v>396640</v>
      </c>
      <c r="G8" s="130">
        <v>890980.16</v>
      </c>
    </row>
    <row r="9" ht="18" customHeight="1" spans="1:7">
      <c r="A9" s="205" t="s">
        <v>101</v>
      </c>
      <c r="B9" s="205" t="s">
        <v>102</v>
      </c>
      <c r="C9" s="130">
        <v>347208</v>
      </c>
      <c r="D9" s="130"/>
      <c r="E9" s="130"/>
      <c r="F9" s="130"/>
      <c r="G9" s="130">
        <v>347208</v>
      </c>
    </row>
    <row r="10" ht="18" customHeight="1" spans="1:7">
      <c r="A10" s="205" t="s">
        <v>103</v>
      </c>
      <c r="B10" s="205" t="s">
        <v>104</v>
      </c>
      <c r="C10" s="130">
        <v>11461777.16</v>
      </c>
      <c r="D10" s="130">
        <v>10918005</v>
      </c>
      <c r="E10" s="130">
        <v>10521365</v>
      </c>
      <c r="F10" s="130">
        <v>396640</v>
      </c>
      <c r="G10" s="130">
        <v>543772.16</v>
      </c>
    </row>
    <row r="11" ht="18" customHeight="1" spans="1:7">
      <c r="A11" s="182" t="s">
        <v>105</v>
      </c>
      <c r="B11" s="182" t="s">
        <v>106</v>
      </c>
      <c r="C11" s="130">
        <v>2240</v>
      </c>
      <c r="D11" s="130"/>
      <c r="E11" s="130"/>
      <c r="F11" s="130"/>
      <c r="G11" s="130">
        <v>2240</v>
      </c>
    </row>
    <row r="12" ht="18" customHeight="1" spans="1:7">
      <c r="A12" s="205" t="s">
        <v>107</v>
      </c>
      <c r="B12" s="205" t="s">
        <v>108</v>
      </c>
      <c r="C12" s="130">
        <v>2240</v>
      </c>
      <c r="D12" s="130"/>
      <c r="E12" s="130"/>
      <c r="F12" s="130"/>
      <c r="G12" s="130">
        <v>2240</v>
      </c>
    </row>
    <row r="13" ht="18" customHeight="1" spans="1:7">
      <c r="A13" s="182" t="s">
        <v>109</v>
      </c>
      <c r="B13" s="182" t="s">
        <v>110</v>
      </c>
      <c r="C13" s="130">
        <v>89136</v>
      </c>
      <c r="D13" s="130"/>
      <c r="E13" s="130"/>
      <c r="F13" s="130"/>
      <c r="G13" s="130">
        <v>89136</v>
      </c>
    </row>
    <row r="14" ht="18" customHeight="1" spans="1:7">
      <c r="A14" s="205" t="s">
        <v>111</v>
      </c>
      <c r="B14" s="205" t="s">
        <v>112</v>
      </c>
      <c r="C14" s="130">
        <v>89136</v>
      </c>
      <c r="D14" s="130"/>
      <c r="E14" s="130"/>
      <c r="F14" s="130"/>
      <c r="G14" s="130">
        <v>89136</v>
      </c>
    </row>
    <row r="15" ht="18" customHeight="1" spans="1:7">
      <c r="A15" s="22" t="s">
        <v>113</v>
      </c>
      <c r="B15" s="22" t="s">
        <v>114</v>
      </c>
      <c r="C15" s="130">
        <v>2846710</v>
      </c>
      <c r="D15" s="130">
        <v>2710198</v>
      </c>
      <c r="E15" s="130">
        <v>2710198</v>
      </c>
      <c r="F15" s="130"/>
      <c r="G15" s="130">
        <v>136512</v>
      </c>
    </row>
    <row r="16" ht="18" customHeight="1" spans="1:7">
      <c r="A16" s="182" t="s">
        <v>115</v>
      </c>
      <c r="B16" s="182" t="s">
        <v>116</v>
      </c>
      <c r="C16" s="130">
        <v>2710198</v>
      </c>
      <c r="D16" s="130">
        <v>2710198</v>
      </c>
      <c r="E16" s="130">
        <v>2710198</v>
      </c>
      <c r="F16" s="130"/>
      <c r="G16" s="130"/>
    </row>
    <row r="17" ht="18" customHeight="1" spans="1:7">
      <c r="A17" s="205" t="s">
        <v>117</v>
      </c>
      <c r="B17" s="205" t="s">
        <v>118</v>
      </c>
      <c r="C17" s="130">
        <v>921600</v>
      </c>
      <c r="D17" s="130">
        <v>921600</v>
      </c>
      <c r="E17" s="130">
        <v>921600</v>
      </c>
      <c r="F17" s="130"/>
      <c r="G17" s="130"/>
    </row>
    <row r="18" ht="18" customHeight="1" spans="1:7">
      <c r="A18" s="205" t="s">
        <v>119</v>
      </c>
      <c r="B18" s="205" t="s">
        <v>120</v>
      </c>
      <c r="C18" s="130">
        <v>1378768</v>
      </c>
      <c r="D18" s="130">
        <v>1378768</v>
      </c>
      <c r="E18" s="130">
        <v>1378768</v>
      </c>
      <c r="F18" s="130"/>
      <c r="G18" s="130"/>
    </row>
    <row r="19" ht="18" customHeight="1" spans="1:7">
      <c r="A19" s="205" t="s">
        <v>121</v>
      </c>
      <c r="B19" s="205" t="s">
        <v>122</v>
      </c>
      <c r="C19" s="130">
        <v>409830</v>
      </c>
      <c r="D19" s="130">
        <v>409830</v>
      </c>
      <c r="E19" s="130">
        <v>409830</v>
      </c>
      <c r="F19" s="130"/>
      <c r="G19" s="130"/>
    </row>
    <row r="20" ht="18" customHeight="1" spans="1:7">
      <c r="A20" s="182" t="s">
        <v>123</v>
      </c>
      <c r="B20" s="182" t="s">
        <v>124</v>
      </c>
      <c r="C20" s="130">
        <v>136512</v>
      </c>
      <c r="D20" s="130"/>
      <c r="E20" s="130"/>
      <c r="F20" s="130"/>
      <c r="G20" s="130">
        <v>136512</v>
      </c>
    </row>
    <row r="21" ht="18" customHeight="1" spans="1:7">
      <c r="A21" s="205" t="s">
        <v>125</v>
      </c>
      <c r="B21" s="205" t="s">
        <v>126</v>
      </c>
      <c r="C21" s="130">
        <v>136512</v>
      </c>
      <c r="D21" s="130"/>
      <c r="E21" s="130"/>
      <c r="F21" s="130"/>
      <c r="G21" s="130">
        <v>136512</v>
      </c>
    </row>
    <row r="22" ht="18" customHeight="1" spans="1:7">
      <c r="A22" s="22" t="s">
        <v>127</v>
      </c>
      <c r="B22" s="22" t="s">
        <v>128</v>
      </c>
      <c r="C22" s="130">
        <v>1386080</v>
      </c>
      <c r="D22" s="130">
        <v>1386080</v>
      </c>
      <c r="E22" s="130">
        <v>1386080</v>
      </c>
      <c r="F22" s="130"/>
      <c r="G22" s="130"/>
    </row>
    <row r="23" ht="18" customHeight="1" spans="1:7">
      <c r="A23" s="182" t="s">
        <v>129</v>
      </c>
      <c r="B23" s="182" t="s">
        <v>130</v>
      </c>
      <c r="C23" s="130">
        <v>1386080</v>
      </c>
      <c r="D23" s="130">
        <v>1386080</v>
      </c>
      <c r="E23" s="130">
        <v>1386080</v>
      </c>
      <c r="F23" s="130"/>
      <c r="G23" s="130"/>
    </row>
    <row r="24" ht="18" customHeight="1" spans="1:7">
      <c r="A24" s="205" t="s">
        <v>131</v>
      </c>
      <c r="B24" s="205" t="s">
        <v>132</v>
      </c>
      <c r="C24" s="130">
        <v>615332</v>
      </c>
      <c r="D24" s="130">
        <v>615332</v>
      </c>
      <c r="E24" s="130">
        <v>615332</v>
      </c>
      <c r="F24" s="130"/>
      <c r="G24" s="130"/>
    </row>
    <row r="25" ht="18" customHeight="1" spans="1:7">
      <c r="A25" s="205" t="s">
        <v>133</v>
      </c>
      <c r="B25" s="205" t="s">
        <v>134</v>
      </c>
      <c r="C25" s="130">
        <v>668028</v>
      </c>
      <c r="D25" s="130">
        <v>668028</v>
      </c>
      <c r="E25" s="130">
        <v>668028</v>
      </c>
      <c r="F25" s="130"/>
      <c r="G25" s="130"/>
    </row>
    <row r="26" ht="18" customHeight="1" spans="1:7">
      <c r="A26" s="205" t="s">
        <v>135</v>
      </c>
      <c r="B26" s="205" t="s">
        <v>136</v>
      </c>
      <c r="C26" s="130">
        <v>102720</v>
      </c>
      <c r="D26" s="130">
        <v>102720</v>
      </c>
      <c r="E26" s="130">
        <v>102720</v>
      </c>
      <c r="F26" s="130"/>
      <c r="G26" s="130"/>
    </row>
    <row r="27" ht="18" customHeight="1" spans="1:7">
      <c r="A27" s="22" t="s">
        <v>137</v>
      </c>
      <c r="B27" s="22" t="s">
        <v>138</v>
      </c>
      <c r="C27" s="130">
        <v>1063520</v>
      </c>
      <c r="D27" s="130">
        <v>1063520</v>
      </c>
      <c r="E27" s="130">
        <v>1063520</v>
      </c>
      <c r="F27" s="130"/>
      <c r="G27" s="130"/>
    </row>
    <row r="28" ht="18" customHeight="1" spans="1:7">
      <c r="A28" s="182" t="s">
        <v>139</v>
      </c>
      <c r="B28" s="182" t="s">
        <v>140</v>
      </c>
      <c r="C28" s="130">
        <v>1063520</v>
      </c>
      <c r="D28" s="130">
        <v>1063520</v>
      </c>
      <c r="E28" s="130">
        <v>1063520</v>
      </c>
      <c r="F28" s="130"/>
      <c r="G28" s="130"/>
    </row>
    <row r="29" ht="18" customHeight="1" spans="1:7">
      <c r="A29" s="205" t="s">
        <v>141</v>
      </c>
      <c r="B29" s="205" t="s">
        <v>142</v>
      </c>
      <c r="C29" s="130">
        <v>1063520</v>
      </c>
      <c r="D29" s="130">
        <v>1063520</v>
      </c>
      <c r="E29" s="130">
        <v>1063520</v>
      </c>
      <c r="F29" s="130"/>
      <c r="G29" s="130"/>
    </row>
    <row r="30" ht="18" customHeight="1" spans="1:7">
      <c r="A30" s="129" t="s">
        <v>181</v>
      </c>
      <c r="B30" s="206" t="s">
        <v>181</v>
      </c>
      <c r="C30" s="130">
        <v>17196671.16</v>
      </c>
      <c r="D30" s="130">
        <v>16077803</v>
      </c>
      <c r="E30" s="130">
        <v>15681163</v>
      </c>
      <c r="F30" s="130">
        <v>396640</v>
      </c>
      <c r="G30" s="130">
        <v>1118868.16</v>
      </c>
    </row>
  </sheetData>
  <mergeCells count="6">
    <mergeCell ref="A2:G2"/>
    <mergeCell ref="A4:B4"/>
    <mergeCell ref="D4:F4"/>
    <mergeCell ref="A30:B30"/>
    <mergeCell ref="C4:C5"/>
    <mergeCell ref="G4:G5"/>
  </mergeCells>
  <printOptions horizontalCentered="1"/>
  <pageMargins left="0.369444444444444" right="0.369444444444444" top="0.559722222222222" bottom="0.559722222222222" header="0.479861111111111" footer="0.479861111111111"/>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9" sqref="C19"/>
    </sheetView>
  </sheetViews>
  <sheetFormatPr defaultColWidth="10.425" defaultRowHeight="14.25" customHeight="1" outlineLevelRow="6" outlineLevelCol="5"/>
  <cols>
    <col min="1" max="6" width="28.1416666666667" customWidth="1"/>
  </cols>
  <sheetData>
    <row r="1" customHeight="1" spans="1:6">
      <c r="A1" s="93"/>
      <c r="B1" s="93"/>
      <c r="C1" s="93"/>
      <c r="D1" s="93"/>
      <c r="E1" s="92"/>
      <c r="F1" s="198" t="s">
        <v>182</v>
      </c>
    </row>
    <row r="2" ht="41.25" customHeight="1" spans="1:6">
      <c r="A2" s="199" t="str">
        <f>"2026"&amp;"年一般公共预算“三公”经费支出预算表"</f>
        <v>2026年一般公共预算“三公”经费支出预算表</v>
      </c>
      <c r="B2" s="93"/>
      <c r="C2" s="93"/>
      <c r="D2" s="93"/>
      <c r="E2" s="92"/>
      <c r="F2" s="93"/>
    </row>
    <row r="3" customHeight="1" spans="1:6">
      <c r="A3" s="159" t="str">
        <f>"单位名称："&amp;"石林彝族自治县大可乡中心学校"</f>
        <v>单位名称：石林彝族自治县大可乡中心学校</v>
      </c>
      <c r="B3" s="200"/>
      <c r="D3" s="93"/>
      <c r="E3" s="92"/>
      <c r="F3" s="97" t="s">
        <v>1</v>
      </c>
    </row>
    <row r="4" ht="27" customHeight="1" spans="1:6">
      <c r="A4" s="98" t="s">
        <v>183</v>
      </c>
      <c r="B4" s="98" t="s">
        <v>184</v>
      </c>
      <c r="C4" s="100" t="s">
        <v>185</v>
      </c>
      <c r="D4" s="98"/>
      <c r="E4" s="99"/>
      <c r="F4" s="98" t="s">
        <v>186</v>
      </c>
    </row>
    <row r="5" ht="28.5" customHeight="1" spans="1:6">
      <c r="A5" s="201"/>
      <c r="B5" s="102"/>
      <c r="C5" s="99" t="s">
        <v>57</v>
      </c>
      <c r="D5" s="99" t="s">
        <v>187</v>
      </c>
      <c r="E5" s="99" t="s">
        <v>188</v>
      </c>
      <c r="F5" s="101"/>
    </row>
    <row r="6" ht="17.25" customHeight="1" spans="1:6">
      <c r="A6" s="105" t="s">
        <v>82</v>
      </c>
      <c r="B6" s="105" t="s">
        <v>83</v>
      </c>
      <c r="C6" s="105" t="s">
        <v>84</v>
      </c>
      <c r="D6" s="105" t="s">
        <v>85</v>
      </c>
      <c r="E6" s="105" t="s">
        <v>86</v>
      </c>
      <c r="F6" s="105" t="s">
        <v>87</v>
      </c>
    </row>
    <row r="7" ht="17.25" customHeight="1" spans="1:6">
      <c r="A7" s="130">
        <v>18000</v>
      </c>
      <c r="B7" s="130"/>
      <c r="C7" s="130"/>
      <c r="D7" s="130"/>
      <c r="E7" s="130"/>
      <c r="F7" s="130">
        <v>18000</v>
      </c>
    </row>
  </sheetData>
  <mergeCells count="6">
    <mergeCell ref="A2:F2"/>
    <mergeCell ref="A3:B3"/>
    <mergeCell ref="C4:E4"/>
    <mergeCell ref="A4:A5"/>
    <mergeCell ref="B4:B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3"/>
  <sheetViews>
    <sheetView showZeros="0" topLeftCell="G25" workbookViewId="0">
      <selection activeCell="J43" sqref="J4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83"/>
      <c r="C1" s="189"/>
      <c r="E1" s="190"/>
      <c r="F1" s="190"/>
      <c r="G1" s="190"/>
      <c r="H1" s="190"/>
      <c r="I1" s="132"/>
      <c r="J1" s="132"/>
      <c r="K1" s="132"/>
      <c r="L1" s="132"/>
      <c r="M1" s="132"/>
      <c r="N1" s="132"/>
      <c r="R1" s="132"/>
      <c r="V1" s="189"/>
      <c r="X1" s="62" t="s">
        <v>189</v>
      </c>
    </row>
    <row r="2" ht="45.75" customHeight="1" spans="1:24">
      <c r="A2" s="114" t="str">
        <f>"2026"&amp;"年部门基本支出预算表"</f>
        <v>2026年部门基本支出预算表</v>
      </c>
      <c r="B2" s="63"/>
      <c r="C2" s="114"/>
      <c r="D2" s="114"/>
      <c r="E2" s="114"/>
      <c r="F2" s="114"/>
      <c r="G2" s="114"/>
      <c r="H2" s="114"/>
      <c r="I2" s="114"/>
      <c r="J2" s="114"/>
      <c r="K2" s="114"/>
      <c r="L2" s="114"/>
      <c r="M2" s="114"/>
      <c r="N2" s="114"/>
      <c r="O2" s="63"/>
      <c r="P2" s="63"/>
      <c r="Q2" s="63"/>
      <c r="R2" s="114"/>
      <c r="S2" s="114"/>
      <c r="T2" s="114"/>
      <c r="U2" s="114"/>
      <c r="V2" s="114"/>
      <c r="W2" s="114"/>
      <c r="X2" s="114"/>
    </row>
    <row r="3" ht="18.75" customHeight="1" spans="1:24">
      <c r="A3" s="64" t="str">
        <f>"单位名称："&amp;"石林彝族自治县大可乡中心学校"</f>
        <v>单位名称：石林彝族自治县大可乡中心学校</v>
      </c>
      <c r="B3" s="65"/>
      <c r="C3" s="191"/>
      <c r="D3" s="191"/>
      <c r="E3" s="191"/>
      <c r="F3" s="191"/>
      <c r="G3" s="191"/>
      <c r="H3" s="191"/>
      <c r="I3" s="137"/>
      <c r="J3" s="137"/>
      <c r="K3" s="137"/>
      <c r="L3" s="137"/>
      <c r="M3" s="137"/>
      <c r="N3" s="137"/>
      <c r="O3" s="66"/>
      <c r="P3" s="66"/>
      <c r="Q3" s="66"/>
      <c r="R3" s="137"/>
      <c r="V3" s="189"/>
      <c r="X3" s="62" t="s">
        <v>1</v>
      </c>
    </row>
    <row r="4" ht="18" customHeight="1" spans="1:24">
      <c r="A4" s="68" t="s">
        <v>190</v>
      </c>
      <c r="B4" s="68" t="s">
        <v>191</v>
      </c>
      <c r="C4" s="68" t="s">
        <v>192</v>
      </c>
      <c r="D4" s="68" t="s">
        <v>193</v>
      </c>
      <c r="E4" s="68" t="s">
        <v>194</v>
      </c>
      <c r="F4" s="68" t="s">
        <v>195</v>
      </c>
      <c r="G4" s="68" t="s">
        <v>196</v>
      </c>
      <c r="H4" s="68" t="s">
        <v>197</v>
      </c>
      <c r="I4" s="192" t="s">
        <v>198</v>
      </c>
      <c r="J4" s="125" t="s">
        <v>198</v>
      </c>
      <c r="K4" s="125"/>
      <c r="L4" s="125"/>
      <c r="M4" s="125"/>
      <c r="N4" s="125"/>
      <c r="O4" s="14"/>
      <c r="P4" s="14"/>
      <c r="Q4" s="14"/>
      <c r="R4" s="142" t="s">
        <v>61</v>
      </c>
      <c r="S4" s="125" t="s">
        <v>62</v>
      </c>
      <c r="T4" s="125"/>
      <c r="U4" s="125"/>
      <c r="V4" s="125"/>
      <c r="W4" s="125"/>
      <c r="X4" s="126"/>
    </row>
    <row r="5" ht="18" customHeight="1" spans="1:24">
      <c r="A5" s="71"/>
      <c r="B5" s="73"/>
      <c r="C5" s="175"/>
      <c r="D5" s="71"/>
      <c r="E5" s="71"/>
      <c r="F5" s="71"/>
      <c r="G5" s="71"/>
      <c r="H5" s="71"/>
      <c r="I5" s="173" t="s">
        <v>199</v>
      </c>
      <c r="J5" s="192" t="s">
        <v>58</v>
      </c>
      <c r="K5" s="125"/>
      <c r="L5" s="125"/>
      <c r="M5" s="125"/>
      <c r="N5" s="126"/>
      <c r="O5" s="13" t="s">
        <v>200</v>
      </c>
      <c r="P5" s="14"/>
      <c r="Q5" s="15"/>
      <c r="R5" s="68" t="s">
        <v>61</v>
      </c>
      <c r="S5" s="192" t="s">
        <v>62</v>
      </c>
      <c r="T5" s="142" t="s">
        <v>64</v>
      </c>
      <c r="U5" s="125" t="s">
        <v>62</v>
      </c>
      <c r="V5" s="142" t="s">
        <v>66</v>
      </c>
      <c r="W5" s="142" t="s">
        <v>67</v>
      </c>
      <c r="X5" s="193" t="s">
        <v>68</v>
      </c>
    </row>
    <row r="6" ht="19.5" customHeight="1" spans="1:24">
      <c r="A6" s="73"/>
      <c r="B6" s="73"/>
      <c r="C6" s="73"/>
      <c r="D6" s="73"/>
      <c r="E6" s="73"/>
      <c r="F6" s="73"/>
      <c r="G6" s="73"/>
      <c r="H6" s="73"/>
      <c r="I6" s="73"/>
      <c r="J6" s="194" t="s">
        <v>201</v>
      </c>
      <c r="K6" s="68" t="s">
        <v>202</v>
      </c>
      <c r="L6" s="68" t="s">
        <v>203</v>
      </c>
      <c r="M6" s="68" t="s">
        <v>204</v>
      </c>
      <c r="N6" s="68" t="s">
        <v>205</v>
      </c>
      <c r="O6" s="68" t="s">
        <v>58</v>
      </c>
      <c r="P6" s="68" t="s">
        <v>59</v>
      </c>
      <c r="Q6" s="68" t="s">
        <v>60</v>
      </c>
      <c r="R6" s="73"/>
      <c r="S6" s="68" t="s">
        <v>57</v>
      </c>
      <c r="T6" s="68" t="s">
        <v>64</v>
      </c>
      <c r="U6" s="68" t="s">
        <v>206</v>
      </c>
      <c r="V6" s="68" t="s">
        <v>66</v>
      </c>
      <c r="W6" s="68" t="s">
        <v>67</v>
      </c>
      <c r="X6" s="68" t="s">
        <v>68</v>
      </c>
    </row>
    <row r="7" ht="37.5" customHeight="1" spans="1:24">
      <c r="A7" s="195"/>
      <c r="B7" s="76"/>
      <c r="C7" s="195"/>
      <c r="D7" s="195"/>
      <c r="E7" s="195"/>
      <c r="F7" s="195"/>
      <c r="G7" s="195"/>
      <c r="H7" s="195"/>
      <c r="I7" s="195"/>
      <c r="J7" s="49" t="s">
        <v>57</v>
      </c>
      <c r="K7" s="74" t="s">
        <v>207</v>
      </c>
      <c r="L7" s="74" t="s">
        <v>203</v>
      </c>
      <c r="M7" s="74" t="s">
        <v>204</v>
      </c>
      <c r="N7" s="74" t="s">
        <v>205</v>
      </c>
      <c r="O7" s="74" t="s">
        <v>203</v>
      </c>
      <c r="P7" s="74" t="s">
        <v>204</v>
      </c>
      <c r="Q7" s="74" t="s">
        <v>205</v>
      </c>
      <c r="R7" s="74" t="s">
        <v>61</v>
      </c>
      <c r="S7" s="74" t="s">
        <v>57</v>
      </c>
      <c r="T7" s="74" t="s">
        <v>64</v>
      </c>
      <c r="U7" s="74" t="s">
        <v>206</v>
      </c>
      <c r="V7" s="74" t="s">
        <v>66</v>
      </c>
      <c r="W7" s="74" t="s">
        <v>67</v>
      </c>
      <c r="X7" s="74" t="s">
        <v>68</v>
      </c>
    </row>
    <row r="8" customHeight="1" spans="1:24">
      <c r="A8" s="78">
        <v>1</v>
      </c>
      <c r="B8" s="78">
        <v>2</v>
      </c>
      <c r="C8" s="78">
        <v>3</v>
      </c>
      <c r="D8" s="78">
        <v>4</v>
      </c>
      <c r="E8" s="78">
        <v>5</v>
      </c>
      <c r="F8" s="78">
        <v>6</v>
      </c>
      <c r="G8" s="78">
        <v>7</v>
      </c>
      <c r="H8" s="78">
        <v>8</v>
      </c>
      <c r="I8" s="78">
        <v>9</v>
      </c>
      <c r="J8" s="78">
        <v>10</v>
      </c>
      <c r="K8" s="78">
        <v>11</v>
      </c>
      <c r="L8" s="78">
        <v>12</v>
      </c>
      <c r="M8" s="78">
        <v>13</v>
      </c>
      <c r="N8" s="78">
        <v>14</v>
      </c>
      <c r="O8" s="78">
        <v>15</v>
      </c>
      <c r="P8" s="78">
        <v>16</v>
      </c>
      <c r="Q8" s="78">
        <v>17</v>
      </c>
      <c r="R8" s="78">
        <v>18</v>
      </c>
      <c r="S8" s="78">
        <v>19</v>
      </c>
      <c r="T8" s="78">
        <v>20</v>
      </c>
      <c r="U8" s="78">
        <v>21</v>
      </c>
      <c r="V8" s="78">
        <v>22</v>
      </c>
      <c r="W8" s="78">
        <v>23</v>
      </c>
      <c r="X8" s="78">
        <v>24</v>
      </c>
    </row>
    <row r="9" ht="20.25" customHeight="1" spans="1:24">
      <c r="A9" s="26" t="s">
        <v>208</v>
      </c>
      <c r="B9" s="26" t="s">
        <v>70</v>
      </c>
      <c r="C9" s="26" t="s">
        <v>209</v>
      </c>
      <c r="D9" s="26" t="s">
        <v>210</v>
      </c>
      <c r="E9" s="26" t="s">
        <v>103</v>
      </c>
      <c r="F9" s="26" t="s">
        <v>104</v>
      </c>
      <c r="G9" s="26" t="s">
        <v>211</v>
      </c>
      <c r="H9" s="26" t="s">
        <v>212</v>
      </c>
      <c r="I9" s="130">
        <v>4259580</v>
      </c>
      <c r="J9" s="130">
        <v>4259580</v>
      </c>
      <c r="K9" s="130"/>
      <c r="L9" s="130"/>
      <c r="M9" s="130">
        <v>4259580</v>
      </c>
      <c r="N9" s="130"/>
      <c r="O9" s="130"/>
      <c r="P9" s="130"/>
      <c r="Q9" s="130"/>
      <c r="R9" s="130"/>
      <c r="S9" s="130"/>
      <c r="T9" s="130"/>
      <c r="U9" s="130"/>
      <c r="V9" s="130"/>
      <c r="W9" s="130"/>
      <c r="X9" s="130"/>
    </row>
    <row r="10" ht="20.25" customHeight="1" spans="1:24">
      <c r="A10" s="26" t="s">
        <v>208</v>
      </c>
      <c r="B10" s="26" t="s">
        <v>70</v>
      </c>
      <c r="C10" s="26" t="s">
        <v>209</v>
      </c>
      <c r="D10" s="26" t="s">
        <v>210</v>
      </c>
      <c r="E10" s="26" t="s">
        <v>103</v>
      </c>
      <c r="F10" s="26" t="s">
        <v>104</v>
      </c>
      <c r="G10" s="26" t="s">
        <v>211</v>
      </c>
      <c r="H10" s="26" t="s">
        <v>212</v>
      </c>
      <c r="I10" s="130">
        <v>70992</v>
      </c>
      <c r="J10" s="130">
        <v>70992</v>
      </c>
      <c r="K10" s="58"/>
      <c r="L10" s="58"/>
      <c r="M10" s="130">
        <v>70992</v>
      </c>
      <c r="N10" s="58"/>
      <c r="O10" s="130"/>
      <c r="P10" s="130"/>
      <c r="Q10" s="130"/>
      <c r="R10" s="130"/>
      <c r="S10" s="130"/>
      <c r="T10" s="130"/>
      <c r="U10" s="130"/>
      <c r="V10" s="130"/>
      <c r="W10" s="130"/>
      <c r="X10" s="130"/>
    </row>
    <row r="11" ht="20.25" customHeight="1" spans="1:24">
      <c r="A11" s="26" t="s">
        <v>208</v>
      </c>
      <c r="B11" s="26" t="s">
        <v>70</v>
      </c>
      <c r="C11" s="26" t="s">
        <v>209</v>
      </c>
      <c r="D11" s="26" t="s">
        <v>210</v>
      </c>
      <c r="E11" s="26" t="s">
        <v>103</v>
      </c>
      <c r="F11" s="26" t="s">
        <v>104</v>
      </c>
      <c r="G11" s="26" t="s">
        <v>213</v>
      </c>
      <c r="H11" s="26" t="s">
        <v>214</v>
      </c>
      <c r="I11" s="130">
        <v>12000</v>
      </c>
      <c r="J11" s="130">
        <v>12000</v>
      </c>
      <c r="K11" s="58"/>
      <c r="L11" s="58"/>
      <c r="M11" s="130">
        <v>12000</v>
      </c>
      <c r="N11" s="58"/>
      <c r="O11" s="130"/>
      <c r="P11" s="130"/>
      <c r="Q11" s="130"/>
      <c r="R11" s="130"/>
      <c r="S11" s="130"/>
      <c r="T11" s="130"/>
      <c r="U11" s="130"/>
      <c r="V11" s="130"/>
      <c r="W11" s="130"/>
      <c r="X11" s="130"/>
    </row>
    <row r="12" ht="20.25" customHeight="1" spans="1:24">
      <c r="A12" s="26" t="s">
        <v>208</v>
      </c>
      <c r="B12" s="26" t="s">
        <v>70</v>
      </c>
      <c r="C12" s="26" t="s">
        <v>209</v>
      </c>
      <c r="D12" s="26" t="s">
        <v>210</v>
      </c>
      <c r="E12" s="26" t="s">
        <v>103</v>
      </c>
      <c r="F12" s="26" t="s">
        <v>104</v>
      </c>
      <c r="G12" s="26" t="s">
        <v>213</v>
      </c>
      <c r="H12" s="26" t="s">
        <v>214</v>
      </c>
      <c r="I12" s="130">
        <v>19176</v>
      </c>
      <c r="J12" s="130">
        <v>19176</v>
      </c>
      <c r="K12" s="58"/>
      <c r="L12" s="58"/>
      <c r="M12" s="130">
        <v>19176</v>
      </c>
      <c r="N12" s="58"/>
      <c r="O12" s="130"/>
      <c r="P12" s="130"/>
      <c r="Q12" s="130"/>
      <c r="R12" s="130"/>
      <c r="S12" s="130"/>
      <c r="T12" s="130"/>
      <c r="U12" s="130"/>
      <c r="V12" s="130"/>
      <c r="W12" s="130"/>
      <c r="X12" s="130"/>
    </row>
    <row r="13" ht="20.25" customHeight="1" spans="1:24">
      <c r="A13" s="26" t="s">
        <v>208</v>
      </c>
      <c r="B13" s="26" t="s">
        <v>70</v>
      </c>
      <c r="C13" s="26" t="s">
        <v>209</v>
      </c>
      <c r="D13" s="26" t="s">
        <v>210</v>
      </c>
      <c r="E13" s="26" t="s">
        <v>103</v>
      </c>
      <c r="F13" s="26" t="s">
        <v>104</v>
      </c>
      <c r="G13" s="26" t="s">
        <v>213</v>
      </c>
      <c r="H13" s="26" t="s">
        <v>214</v>
      </c>
      <c r="I13" s="130">
        <v>1648524</v>
      </c>
      <c r="J13" s="130">
        <v>1648524</v>
      </c>
      <c r="K13" s="58"/>
      <c r="L13" s="58"/>
      <c r="M13" s="130">
        <v>1648524</v>
      </c>
      <c r="N13" s="58"/>
      <c r="O13" s="130"/>
      <c r="P13" s="130"/>
      <c r="Q13" s="130"/>
      <c r="R13" s="130"/>
      <c r="S13" s="130"/>
      <c r="T13" s="130"/>
      <c r="U13" s="130"/>
      <c r="V13" s="130"/>
      <c r="W13" s="130"/>
      <c r="X13" s="130"/>
    </row>
    <row r="14" ht="20.25" customHeight="1" spans="1:24">
      <c r="A14" s="26" t="s">
        <v>208</v>
      </c>
      <c r="B14" s="26" t="s">
        <v>70</v>
      </c>
      <c r="C14" s="26" t="s">
        <v>209</v>
      </c>
      <c r="D14" s="26" t="s">
        <v>210</v>
      </c>
      <c r="E14" s="26" t="s">
        <v>103</v>
      </c>
      <c r="F14" s="26" t="s">
        <v>104</v>
      </c>
      <c r="G14" s="26" t="s">
        <v>213</v>
      </c>
      <c r="H14" s="26" t="s">
        <v>214</v>
      </c>
      <c r="I14" s="130">
        <v>396000</v>
      </c>
      <c r="J14" s="130">
        <v>396000</v>
      </c>
      <c r="K14" s="58"/>
      <c r="L14" s="58"/>
      <c r="M14" s="130">
        <v>396000</v>
      </c>
      <c r="N14" s="58"/>
      <c r="O14" s="130"/>
      <c r="P14" s="130"/>
      <c r="Q14" s="130"/>
      <c r="R14" s="130"/>
      <c r="S14" s="130"/>
      <c r="T14" s="130"/>
      <c r="U14" s="130"/>
      <c r="V14" s="130"/>
      <c r="W14" s="130"/>
      <c r="X14" s="130"/>
    </row>
    <row r="15" ht="20.25" customHeight="1" spans="1:24">
      <c r="A15" s="26" t="s">
        <v>208</v>
      </c>
      <c r="B15" s="26" t="s">
        <v>70</v>
      </c>
      <c r="C15" s="26" t="s">
        <v>209</v>
      </c>
      <c r="D15" s="26" t="s">
        <v>210</v>
      </c>
      <c r="E15" s="26" t="s">
        <v>103</v>
      </c>
      <c r="F15" s="26" t="s">
        <v>104</v>
      </c>
      <c r="G15" s="26" t="s">
        <v>215</v>
      </c>
      <c r="H15" s="26" t="s">
        <v>216</v>
      </c>
      <c r="I15" s="130">
        <v>19500</v>
      </c>
      <c r="J15" s="130">
        <v>19500</v>
      </c>
      <c r="K15" s="58"/>
      <c r="L15" s="58"/>
      <c r="M15" s="130">
        <v>19500</v>
      </c>
      <c r="N15" s="58"/>
      <c r="O15" s="130"/>
      <c r="P15" s="130"/>
      <c r="Q15" s="130"/>
      <c r="R15" s="130"/>
      <c r="S15" s="130"/>
      <c r="T15" s="130"/>
      <c r="U15" s="130"/>
      <c r="V15" s="130"/>
      <c r="W15" s="130"/>
      <c r="X15" s="130"/>
    </row>
    <row r="16" ht="20.25" customHeight="1" spans="1:24">
      <c r="A16" s="26" t="s">
        <v>208</v>
      </c>
      <c r="B16" s="26" t="s">
        <v>70</v>
      </c>
      <c r="C16" s="26" t="s">
        <v>209</v>
      </c>
      <c r="D16" s="26" t="s">
        <v>210</v>
      </c>
      <c r="E16" s="26" t="s">
        <v>103</v>
      </c>
      <c r="F16" s="26" t="s">
        <v>104</v>
      </c>
      <c r="G16" s="26" t="s">
        <v>215</v>
      </c>
      <c r="H16" s="26" t="s">
        <v>216</v>
      </c>
      <c r="I16" s="130">
        <v>354965</v>
      </c>
      <c r="J16" s="130">
        <v>354965</v>
      </c>
      <c r="K16" s="58"/>
      <c r="L16" s="58"/>
      <c r="M16" s="130">
        <v>354965</v>
      </c>
      <c r="N16" s="58"/>
      <c r="O16" s="130"/>
      <c r="P16" s="130"/>
      <c r="Q16" s="130"/>
      <c r="R16" s="130"/>
      <c r="S16" s="130"/>
      <c r="T16" s="130"/>
      <c r="U16" s="130"/>
      <c r="V16" s="130"/>
      <c r="W16" s="130"/>
      <c r="X16" s="130"/>
    </row>
    <row r="17" ht="20.25" customHeight="1" spans="1:24">
      <c r="A17" s="26" t="s">
        <v>208</v>
      </c>
      <c r="B17" s="26" t="s">
        <v>70</v>
      </c>
      <c r="C17" s="26" t="s">
        <v>209</v>
      </c>
      <c r="D17" s="26" t="s">
        <v>210</v>
      </c>
      <c r="E17" s="26" t="s">
        <v>103</v>
      </c>
      <c r="F17" s="26" t="s">
        <v>104</v>
      </c>
      <c r="G17" s="26" t="s">
        <v>215</v>
      </c>
      <c r="H17" s="26" t="s">
        <v>216</v>
      </c>
      <c r="I17" s="130">
        <v>5916</v>
      </c>
      <c r="J17" s="130">
        <v>5916</v>
      </c>
      <c r="K17" s="58"/>
      <c r="L17" s="58"/>
      <c r="M17" s="130">
        <v>5916</v>
      </c>
      <c r="N17" s="58"/>
      <c r="O17" s="130"/>
      <c r="P17" s="130"/>
      <c r="Q17" s="130"/>
      <c r="R17" s="130"/>
      <c r="S17" s="130"/>
      <c r="T17" s="130"/>
      <c r="U17" s="130"/>
      <c r="V17" s="130"/>
      <c r="W17" s="130"/>
      <c r="X17" s="130"/>
    </row>
    <row r="18" ht="20.25" customHeight="1" spans="1:24">
      <c r="A18" s="26" t="s">
        <v>208</v>
      </c>
      <c r="B18" s="26" t="s">
        <v>70</v>
      </c>
      <c r="C18" s="26" t="s">
        <v>209</v>
      </c>
      <c r="D18" s="26" t="s">
        <v>210</v>
      </c>
      <c r="E18" s="26" t="s">
        <v>103</v>
      </c>
      <c r="F18" s="26" t="s">
        <v>104</v>
      </c>
      <c r="G18" s="26" t="s">
        <v>217</v>
      </c>
      <c r="H18" s="26" t="s">
        <v>218</v>
      </c>
      <c r="I18" s="130">
        <v>1276920</v>
      </c>
      <c r="J18" s="130">
        <v>1276920</v>
      </c>
      <c r="K18" s="58"/>
      <c r="L18" s="58"/>
      <c r="M18" s="130">
        <v>1276920</v>
      </c>
      <c r="N18" s="58"/>
      <c r="O18" s="130"/>
      <c r="P18" s="130"/>
      <c r="Q18" s="130"/>
      <c r="R18" s="130"/>
      <c r="S18" s="130"/>
      <c r="T18" s="130"/>
      <c r="U18" s="130"/>
      <c r="V18" s="130"/>
      <c r="W18" s="130"/>
      <c r="X18" s="130"/>
    </row>
    <row r="19" ht="20.25" customHeight="1" spans="1:24">
      <c r="A19" s="26" t="s">
        <v>208</v>
      </c>
      <c r="B19" s="26" t="s">
        <v>70</v>
      </c>
      <c r="C19" s="26" t="s">
        <v>209</v>
      </c>
      <c r="D19" s="26" t="s">
        <v>210</v>
      </c>
      <c r="E19" s="26" t="s">
        <v>103</v>
      </c>
      <c r="F19" s="26" t="s">
        <v>104</v>
      </c>
      <c r="G19" s="26" t="s">
        <v>217</v>
      </c>
      <c r="H19" s="26" t="s">
        <v>218</v>
      </c>
      <c r="I19" s="130">
        <v>18096</v>
      </c>
      <c r="J19" s="130">
        <v>18096</v>
      </c>
      <c r="K19" s="58"/>
      <c r="L19" s="58"/>
      <c r="M19" s="130">
        <v>18096</v>
      </c>
      <c r="N19" s="58"/>
      <c r="O19" s="130"/>
      <c r="P19" s="130"/>
      <c r="Q19" s="130"/>
      <c r="R19" s="130"/>
      <c r="S19" s="130"/>
      <c r="T19" s="130"/>
      <c r="U19" s="130"/>
      <c r="V19" s="130"/>
      <c r="W19" s="130"/>
      <c r="X19" s="130"/>
    </row>
    <row r="20" ht="20.25" customHeight="1" spans="1:24">
      <c r="A20" s="26" t="s">
        <v>208</v>
      </c>
      <c r="B20" s="26" t="s">
        <v>70</v>
      </c>
      <c r="C20" s="26" t="s">
        <v>209</v>
      </c>
      <c r="D20" s="26" t="s">
        <v>210</v>
      </c>
      <c r="E20" s="26" t="s">
        <v>103</v>
      </c>
      <c r="F20" s="26" t="s">
        <v>104</v>
      </c>
      <c r="G20" s="26" t="s">
        <v>217</v>
      </c>
      <c r="H20" s="26" t="s">
        <v>218</v>
      </c>
      <c r="I20" s="130">
        <v>35520</v>
      </c>
      <c r="J20" s="130">
        <v>35520</v>
      </c>
      <c r="K20" s="58"/>
      <c r="L20" s="58"/>
      <c r="M20" s="130">
        <v>35520</v>
      </c>
      <c r="N20" s="58"/>
      <c r="O20" s="130"/>
      <c r="P20" s="130"/>
      <c r="Q20" s="130"/>
      <c r="R20" s="130"/>
      <c r="S20" s="130"/>
      <c r="T20" s="130"/>
      <c r="U20" s="130"/>
      <c r="V20" s="130"/>
      <c r="W20" s="130"/>
      <c r="X20" s="130"/>
    </row>
    <row r="21" ht="20.25" customHeight="1" spans="1:24">
      <c r="A21" s="26" t="s">
        <v>208</v>
      </c>
      <c r="B21" s="26" t="s">
        <v>70</v>
      </c>
      <c r="C21" s="26" t="s">
        <v>209</v>
      </c>
      <c r="D21" s="26" t="s">
        <v>210</v>
      </c>
      <c r="E21" s="26" t="s">
        <v>103</v>
      </c>
      <c r="F21" s="26" t="s">
        <v>104</v>
      </c>
      <c r="G21" s="26" t="s">
        <v>217</v>
      </c>
      <c r="H21" s="26" t="s">
        <v>218</v>
      </c>
      <c r="I21" s="130">
        <v>705396</v>
      </c>
      <c r="J21" s="130">
        <v>705396</v>
      </c>
      <c r="K21" s="58"/>
      <c r="L21" s="58"/>
      <c r="M21" s="130">
        <v>705396</v>
      </c>
      <c r="N21" s="58"/>
      <c r="O21" s="130"/>
      <c r="P21" s="130"/>
      <c r="Q21" s="130"/>
      <c r="R21" s="130"/>
      <c r="S21" s="130"/>
      <c r="T21" s="130"/>
      <c r="U21" s="130"/>
      <c r="V21" s="130"/>
      <c r="W21" s="130"/>
      <c r="X21" s="130"/>
    </row>
    <row r="22" ht="20.25" customHeight="1" spans="1:24">
      <c r="A22" s="26" t="s">
        <v>208</v>
      </c>
      <c r="B22" s="26" t="s">
        <v>70</v>
      </c>
      <c r="C22" s="26" t="s">
        <v>209</v>
      </c>
      <c r="D22" s="26" t="s">
        <v>210</v>
      </c>
      <c r="E22" s="26" t="s">
        <v>103</v>
      </c>
      <c r="F22" s="26" t="s">
        <v>104</v>
      </c>
      <c r="G22" s="26" t="s">
        <v>217</v>
      </c>
      <c r="H22" s="26" t="s">
        <v>218</v>
      </c>
      <c r="I22" s="130">
        <v>554400</v>
      </c>
      <c r="J22" s="130">
        <v>554400</v>
      </c>
      <c r="K22" s="58"/>
      <c r="L22" s="58"/>
      <c r="M22" s="130">
        <v>554400</v>
      </c>
      <c r="N22" s="58"/>
      <c r="O22" s="130"/>
      <c r="P22" s="130"/>
      <c r="Q22" s="130"/>
      <c r="R22" s="130"/>
      <c r="S22" s="130"/>
      <c r="T22" s="130"/>
      <c r="U22" s="130"/>
      <c r="V22" s="130"/>
      <c r="W22" s="130"/>
      <c r="X22" s="130"/>
    </row>
    <row r="23" ht="20.25" customHeight="1" spans="1:24">
      <c r="A23" s="26" t="s">
        <v>208</v>
      </c>
      <c r="B23" s="26" t="s">
        <v>70</v>
      </c>
      <c r="C23" s="26" t="s">
        <v>219</v>
      </c>
      <c r="D23" s="26" t="s">
        <v>220</v>
      </c>
      <c r="E23" s="26" t="s">
        <v>119</v>
      </c>
      <c r="F23" s="26" t="s">
        <v>120</v>
      </c>
      <c r="G23" s="26" t="s">
        <v>221</v>
      </c>
      <c r="H23" s="26" t="s">
        <v>222</v>
      </c>
      <c r="I23" s="130">
        <v>1378768</v>
      </c>
      <c r="J23" s="130">
        <v>1378768</v>
      </c>
      <c r="K23" s="58"/>
      <c r="L23" s="58"/>
      <c r="M23" s="130">
        <v>1378768</v>
      </c>
      <c r="N23" s="58"/>
      <c r="O23" s="130"/>
      <c r="P23" s="130"/>
      <c r="Q23" s="130"/>
      <c r="R23" s="130"/>
      <c r="S23" s="130"/>
      <c r="T23" s="130"/>
      <c r="U23" s="130"/>
      <c r="V23" s="130"/>
      <c r="W23" s="130"/>
      <c r="X23" s="130"/>
    </row>
    <row r="24" ht="20.25" customHeight="1" spans="1:24">
      <c r="A24" s="26" t="s">
        <v>208</v>
      </c>
      <c r="B24" s="26" t="s">
        <v>70</v>
      </c>
      <c r="C24" s="26" t="s">
        <v>219</v>
      </c>
      <c r="D24" s="26" t="s">
        <v>220</v>
      </c>
      <c r="E24" s="26" t="s">
        <v>121</v>
      </c>
      <c r="F24" s="26" t="s">
        <v>122</v>
      </c>
      <c r="G24" s="26" t="s">
        <v>223</v>
      </c>
      <c r="H24" s="26" t="s">
        <v>224</v>
      </c>
      <c r="I24" s="130">
        <v>409830</v>
      </c>
      <c r="J24" s="130">
        <v>409830</v>
      </c>
      <c r="K24" s="58"/>
      <c r="L24" s="58"/>
      <c r="M24" s="130">
        <v>409830</v>
      </c>
      <c r="N24" s="58"/>
      <c r="O24" s="130"/>
      <c r="P24" s="130"/>
      <c r="Q24" s="130"/>
      <c r="R24" s="130"/>
      <c r="S24" s="130"/>
      <c r="T24" s="130"/>
      <c r="U24" s="130"/>
      <c r="V24" s="130"/>
      <c r="W24" s="130"/>
      <c r="X24" s="130"/>
    </row>
    <row r="25" ht="20.25" customHeight="1" spans="1:24">
      <c r="A25" s="26" t="s">
        <v>208</v>
      </c>
      <c r="B25" s="26" t="s">
        <v>70</v>
      </c>
      <c r="C25" s="26" t="s">
        <v>219</v>
      </c>
      <c r="D25" s="26" t="s">
        <v>220</v>
      </c>
      <c r="E25" s="26" t="s">
        <v>131</v>
      </c>
      <c r="F25" s="26" t="s">
        <v>132</v>
      </c>
      <c r="G25" s="26" t="s">
        <v>225</v>
      </c>
      <c r="H25" s="26" t="s">
        <v>226</v>
      </c>
      <c r="I25" s="130">
        <v>615332</v>
      </c>
      <c r="J25" s="130">
        <v>615332</v>
      </c>
      <c r="K25" s="58"/>
      <c r="L25" s="58"/>
      <c r="M25" s="130">
        <v>615332</v>
      </c>
      <c r="N25" s="58"/>
      <c r="O25" s="130"/>
      <c r="P25" s="130"/>
      <c r="Q25" s="130"/>
      <c r="R25" s="130"/>
      <c r="S25" s="130"/>
      <c r="T25" s="130"/>
      <c r="U25" s="130"/>
      <c r="V25" s="130"/>
      <c r="W25" s="130"/>
      <c r="X25" s="130"/>
    </row>
    <row r="26" ht="20.25" customHeight="1" spans="1:24">
      <c r="A26" s="26" t="s">
        <v>208</v>
      </c>
      <c r="B26" s="26" t="s">
        <v>70</v>
      </c>
      <c r="C26" s="26" t="s">
        <v>219</v>
      </c>
      <c r="D26" s="26" t="s">
        <v>220</v>
      </c>
      <c r="E26" s="26" t="s">
        <v>133</v>
      </c>
      <c r="F26" s="26" t="s">
        <v>134</v>
      </c>
      <c r="G26" s="26" t="s">
        <v>227</v>
      </c>
      <c r="H26" s="26" t="s">
        <v>228</v>
      </c>
      <c r="I26" s="130">
        <v>278592</v>
      </c>
      <c r="J26" s="130">
        <v>278592</v>
      </c>
      <c r="K26" s="58"/>
      <c r="L26" s="58"/>
      <c r="M26" s="130">
        <v>278592</v>
      </c>
      <c r="N26" s="58"/>
      <c r="O26" s="130"/>
      <c r="P26" s="130"/>
      <c r="Q26" s="130"/>
      <c r="R26" s="130"/>
      <c r="S26" s="130"/>
      <c r="T26" s="130"/>
      <c r="U26" s="130"/>
      <c r="V26" s="130"/>
      <c r="W26" s="130"/>
      <c r="X26" s="130"/>
    </row>
    <row r="27" ht="20.25" customHeight="1" spans="1:24">
      <c r="A27" s="26" t="s">
        <v>208</v>
      </c>
      <c r="B27" s="26" t="s">
        <v>70</v>
      </c>
      <c r="C27" s="26" t="s">
        <v>219</v>
      </c>
      <c r="D27" s="26" t="s">
        <v>220</v>
      </c>
      <c r="E27" s="26" t="s">
        <v>133</v>
      </c>
      <c r="F27" s="26" t="s">
        <v>134</v>
      </c>
      <c r="G27" s="26" t="s">
        <v>227</v>
      </c>
      <c r="H27" s="26" t="s">
        <v>228</v>
      </c>
      <c r="I27" s="130">
        <v>389436</v>
      </c>
      <c r="J27" s="130">
        <v>389436</v>
      </c>
      <c r="K27" s="58"/>
      <c r="L27" s="58"/>
      <c r="M27" s="130">
        <v>389436</v>
      </c>
      <c r="N27" s="58"/>
      <c r="O27" s="130"/>
      <c r="P27" s="130"/>
      <c r="Q27" s="130"/>
      <c r="R27" s="130"/>
      <c r="S27" s="130"/>
      <c r="T27" s="130"/>
      <c r="U27" s="130"/>
      <c r="V27" s="130"/>
      <c r="W27" s="130"/>
      <c r="X27" s="130"/>
    </row>
    <row r="28" ht="20.25" customHeight="1" spans="1:24">
      <c r="A28" s="26" t="s">
        <v>208</v>
      </c>
      <c r="B28" s="26" t="s">
        <v>70</v>
      </c>
      <c r="C28" s="26" t="s">
        <v>219</v>
      </c>
      <c r="D28" s="26" t="s">
        <v>220</v>
      </c>
      <c r="E28" s="26" t="s">
        <v>103</v>
      </c>
      <c r="F28" s="26" t="s">
        <v>104</v>
      </c>
      <c r="G28" s="26" t="s">
        <v>229</v>
      </c>
      <c r="H28" s="26" t="s">
        <v>230</v>
      </c>
      <c r="I28" s="130">
        <v>53516</v>
      </c>
      <c r="J28" s="130">
        <v>53516</v>
      </c>
      <c r="K28" s="58"/>
      <c r="L28" s="58"/>
      <c r="M28" s="130">
        <v>53516</v>
      </c>
      <c r="N28" s="58"/>
      <c r="O28" s="130"/>
      <c r="P28" s="130"/>
      <c r="Q28" s="130"/>
      <c r="R28" s="130"/>
      <c r="S28" s="130"/>
      <c r="T28" s="130"/>
      <c r="U28" s="130"/>
      <c r="V28" s="130"/>
      <c r="W28" s="130"/>
      <c r="X28" s="130"/>
    </row>
    <row r="29" ht="20.25" customHeight="1" spans="1:24">
      <c r="A29" s="26" t="s">
        <v>208</v>
      </c>
      <c r="B29" s="26" t="s">
        <v>70</v>
      </c>
      <c r="C29" s="26" t="s">
        <v>219</v>
      </c>
      <c r="D29" s="26" t="s">
        <v>220</v>
      </c>
      <c r="E29" s="26" t="s">
        <v>135</v>
      </c>
      <c r="F29" s="26" t="s">
        <v>136</v>
      </c>
      <c r="G29" s="26" t="s">
        <v>229</v>
      </c>
      <c r="H29" s="26" t="s">
        <v>230</v>
      </c>
      <c r="I29" s="130">
        <v>34476</v>
      </c>
      <c r="J29" s="130">
        <v>34476</v>
      </c>
      <c r="K29" s="58"/>
      <c r="L29" s="58"/>
      <c r="M29" s="130">
        <v>34476</v>
      </c>
      <c r="N29" s="58"/>
      <c r="O29" s="130"/>
      <c r="P29" s="130"/>
      <c r="Q29" s="130"/>
      <c r="R29" s="130"/>
      <c r="S29" s="130"/>
      <c r="T29" s="130"/>
      <c r="U29" s="130"/>
      <c r="V29" s="130"/>
      <c r="W29" s="130"/>
      <c r="X29" s="130"/>
    </row>
    <row r="30" ht="20.25" customHeight="1" spans="1:24">
      <c r="A30" s="26" t="s">
        <v>208</v>
      </c>
      <c r="B30" s="26" t="s">
        <v>70</v>
      </c>
      <c r="C30" s="26" t="s">
        <v>219</v>
      </c>
      <c r="D30" s="26" t="s">
        <v>220</v>
      </c>
      <c r="E30" s="26" t="s">
        <v>135</v>
      </c>
      <c r="F30" s="26" t="s">
        <v>136</v>
      </c>
      <c r="G30" s="26" t="s">
        <v>229</v>
      </c>
      <c r="H30" s="26" t="s">
        <v>230</v>
      </c>
      <c r="I30" s="130">
        <v>35156</v>
      </c>
      <c r="J30" s="130">
        <v>35156</v>
      </c>
      <c r="K30" s="58"/>
      <c r="L30" s="58"/>
      <c r="M30" s="130">
        <v>35156</v>
      </c>
      <c r="N30" s="58"/>
      <c r="O30" s="130"/>
      <c r="P30" s="130"/>
      <c r="Q30" s="130"/>
      <c r="R30" s="130"/>
      <c r="S30" s="130"/>
      <c r="T30" s="130"/>
      <c r="U30" s="130"/>
      <c r="V30" s="130"/>
      <c r="W30" s="130"/>
      <c r="X30" s="130"/>
    </row>
    <row r="31" ht="20.25" customHeight="1" spans="1:24">
      <c r="A31" s="26" t="s">
        <v>208</v>
      </c>
      <c r="B31" s="26" t="s">
        <v>70</v>
      </c>
      <c r="C31" s="26" t="s">
        <v>219</v>
      </c>
      <c r="D31" s="26" t="s">
        <v>220</v>
      </c>
      <c r="E31" s="26" t="s">
        <v>135</v>
      </c>
      <c r="F31" s="26" t="s">
        <v>136</v>
      </c>
      <c r="G31" s="26" t="s">
        <v>229</v>
      </c>
      <c r="H31" s="26" t="s">
        <v>230</v>
      </c>
      <c r="I31" s="130">
        <v>33088</v>
      </c>
      <c r="J31" s="130">
        <v>33088</v>
      </c>
      <c r="K31" s="58"/>
      <c r="L31" s="58"/>
      <c r="M31" s="130">
        <v>33088</v>
      </c>
      <c r="N31" s="58"/>
      <c r="O31" s="130"/>
      <c r="P31" s="130"/>
      <c r="Q31" s="130"/>
      <c r="R31" s="130"/>
      <c r="S31" s="130"/>
      <c r="T31" s="130"/>
      <c r="U31" s="130"/>
      <c r="V31" s="130"/>
      <c r="W31" s="130"/>
      <c r="X31" s="130"/>
    </row>
    <row r="32" ht="20.25" customHeight="1" spans="1:24">
      <c r="A32" s="26" t="s">
        <v>208</v>
      </c>
      <c r="B32" s="26" t="s">
        <v>70</v>
      </c>
      <c r="C32" s="26" t="s">
        <v>231</v>
      </c>
      <c r="D32" s="26" t="s">
        <v>142</v>
      </c>
      <c r="E32" s="26" t="s">
        <v>141</v>
      </c>
      <c r="F32" s="26" t="s">
        <v>142</v>
      </c>
      <c r="G32" s="26" t="s">
        <v>232</v>
      </c>
      <c r="H32" s="26" t="s">
        <v>142</v>
      </c>
      <c r="I32" s="130">
        <v>1063520</v>
      </c>
      <c r="J32" s="130">
        <v>1063520</v>
      </c>
      <c r="K32" s="58"/>
      <c r="L32" s="58"/>
      <c r="M32" s="130">
        <v>1063520</v>
      </c>
      <c r="N32" s="58"/>
      <c r="O32" s="130"/>
      <c r="P32" s="130"/>
      <c r="Q32" s="130"/>
      <c r="R32" s="130"/>
      <c r="S32" s="130"/>
      <c r="T32" s="130"/>
      <c r="U32" s="130"/>
      <c r="V32" s="130"/>
      <c r="W32" s="130"/>
      <c r="X32" s="130"/>
    </row>
    <row r="33" ht="20.25" customHeight="1" spans="1:24">
      <c r="A33" s="26" t="s">
        <v>208</v>
      </c>
      <c r="B33" s="26" t="s">
        <v>70</v>
      </c>
      <c r="C33" s="26" t="s">
        <v>233</v>
      </c>
      <c r="D33" s="26" t="s">
        <v>234</v>
      </c>
      <c r="E33" s="26" t="s">
        <v>103</v>
      </c>
      <c r="F33" s="26" t="s">
        <v>104</v>
      </c>
      <c r="G33" s="26" t="s">
        <v>235</v>
      </c>
      <c r="H33" s="26" t="s">
        <v>236</v>
      </c>
      <c r="I33" s="130">
        <v>400824</v>
      </c>
      <c r="J33" s="130">
        <v>400824</v>
      </c>
      <c r="K33" s="58"/>
      <c r="L33" s="58"/>
      <c r="M33" s="130">
        <v>400824</v>
      </c>
      <c r="N33" s="58"/>
      <c r="O33" s="130"/>
      <c r="P33" s="130"/>
      <c r="Q33" s="130"/>
      <c r="R33" s="130"/>
      <c r="S33" s="130"/>
      <c r="T33" s="130"/>
      <c r="U33" s="130"/>
      <c r="V33" s="130"/>
      <c r="W33" s="130"/>
      <c r="X33" s="130"/>
    </row>
    <row r="34" ht="20.25" customHeight="1" spans="1:24">
      <c r="A34" s="26" t="s">
        <v>208</v>
      </c>
      <c r="B34" s="26" t="s">
        <v>70</v>
      </c>
      <c r="C34" s="26" t="s">
        <v>237</v>
      </c>
      <c r="D34" s="26" t="s">
        <v>238</v>
      </c>
      <c r="E34" s="26" t="s">
        <v>103</v>
      </c>
      <c r="F34" s="26" t="s">
        <v>104</v>
      </c>
      <c r="G34" s="26" t="s">
        <v>239</v>
      </c>
      <c r="H34" s="26" t="s">
        <v>238</v>
      </c>
      <c r="I34" s="130">
        <v>78880</v>
      </c>
      <c r="J34" s="130">
        <v>78880</v>
      </c>
      <c r="K34" s="58"/>
      <c r="L34" s="58"/>
      <c r="M34" s="130">
        <v>78880</v>
      </c>
      <c r="N34" s="58"/>
      <c r="O34" s="130"/>
      <c r="P34" s="130"/>
      <c r="Q34" s="130"/>
      <c r="R34" s="130"/>
      <c r="S34" s="130"/>
      <c r="T34" s="130"/>
      <c r="U34" s="130"/>
      <c r="V34" s="130"/>
      <c r="W34" s="130"/>
      <c r="X34" s="130"/>
    </row>
    <row r="35" ht="20.25" customHeight="1" spans="1:24">
      <c r="A35" s="26" t="s">
        <v>208</v>
      </c>
      <c r="B35" s="26" t="s">
        <v>70</v>
      </c>
      <c r="C35" s="26" t="s">
        <v>240</v>
      </c>
      <c r="D35" s="26" t="s">
        <v>241</v>
      </c>
      <c r="E35" s="26" t="s">
        <v>103</v>
      </c>
      <c r="F35" s="26" t="s">
        <v>104</v>
      </c>
      <c r="G35" s="26" t="s">
        <v>242</v>
      </c>
      <c r="H35" s="26" t="s">
        <v>243</v>
      </c>
      <c r="I35" s="130">
        <v>111360</v>
      </c>
      <c r="J35" s="130">
        <v>111360</v>
      </c>
      <c r="K35" s="58"/>
      <c r="L35" s="58"/>
      <c r="M35" s="130">
        <v>111360</v>
      </c>
      <c r="N35" s="58"/>
      <c r="O35" s="130"/>
      <c r="P35" s="130"/>
      <c r="Q35" s="130"/>
      <c r="R35" s="130"/>
      <c r="S35" s="130"/>
      <c r="T35" s="130"/>
      <c r="U35" s="130"/>
      <c r="V35" s="130"/>
      <c r="W35" s="130"/>
      <c r="X35" s="130"/>
    </row>
    <row r="36" ht="20.25" customHeight="1" spans="1:24">
      <c r="A36" s="26" t="s">
        <v>208</v>
      </c>
      <c r="B36" s="26" t="s">
        <v>70</v>
      </c>
      <c r="C36" s="26" t="s">
        <v>240</v>
      </c>
      <c r="D36" s="26" t="s">
        <v>241</v>
      </c>
      <c r="E36" s="26" t="s">
        <v>103</v>
      </c>
      <c r="F36" s="26" t="s">
        <v>104</v>
      </c>
      <c r="G36" s="26" t="s">
        <v>242</v>
      </c>
      <c r="H36" s="26" t="s">
        <v>243</v>
      </c>
      <c r="I36" s="130">
        <v>204000</v>
      </c>
      <c r="J36" s="130">
        <v>204000</v>
      </c>
      <c r="K36" s="58"/>
      <c r="L36" s="58"/>
      <c r="M36" s="130">
        <v>204000</v>
      </c>
      <c r="N36" s="58"/>
      <c r="O36" s="130"/>
      <c r="P36" s="130"/>
      <c r="Q36" s="130"/>
      <c r="R36" s="130"/>
      <c r="S36" s="130"/>
      <c r="T36" s="130"/>
      <c r="U36" s="130"/>
      <c r="V36" s="130"/>
      <c r="W36" s="130"/>
      <c r="X36" s="130"/>
    </row>
    <row r="37" ht="20.25" customHeight="1" spans="1:24">
      <c r="A37" s="26" t="s">
        <v>208</v>
      </c>
      <c r="B37" s="26" t="s">
        <v>70</v>
      </c>
      <c r="C37" s="26" t="s">
        <v>244</v>
      </c>
      <c r="D37" s="26" t="s">
        <v>245</v>
      </c>
      <c r="E37" s="26" t="s">
        <v>103</v>
      </c>
      <c r="F37" s="26" t="s">
        <v>104</v>
      </c>
      <c r="G37" s="26" t="s">
        <v>217</v>
      </c>
      <c r="H37" s="26" t="s">
        <v>218</v>
      </c>
      <c r="I37" s="130">
        <v>16800</v>
      </c>
      <c r="J37" s="130">
        <v>16800</v>
      </c>
      <c r="K37" s="58"/>
      <c r="L37" s="58"/>
      <c r="M37" s="130">
        <v>16800</v>
      </c>
      <c r="N37" s="58"/>
      <c r="O37" s="130"/>
      <c r="P37" s="130"/>
      <c r="Q37" s="130"/>
      <c r="R37" s="130"/>
      <c r="S37" s="130"/>
      <c r="T37" s="130"/>
      <c r="U37" s="130"/>
      <c r="V37" s="130"/>
      <c r="W37" s="130"/>
      <c r="X37" s="130"/>
    </row>
    <row r="38" ht="20.25" customHeight="1" spans="1:24">
      <c r="A38" s="26" t="s">
        <v>208</v>
      </c>
      <c r="B38" s="26" t="s">
        <v>70</v>
      </c>
      <c r="C38" s="26" t="s">
        <v>246</v>
      </c>
      <c r="D38" s="26" t="s">
        <v>247</v>
      </c>
      <c r="E38" s="26" t="s">
        <v>103</v>
      </c>
      <c r="F38" s="26" t="s">
        <v>104</v>
      </c>
      <c r="G38" s="26" t="s">
        <v>235</v>
      </c>
      <c r="H38" s="26" t="s">
        <v>236</v>
      </c>
      <c r="I38" s="130">
        <v>460000</v>
      </c>
      <c r="J38" s="130">
        <v>460000</v>
      </c>
      <c r="K38" s="58"/>
      <c r="L38" s="58"/>
      <c r="M38" s="130">
        <v>460000</v>
      </c>
      <c r="N38" s="58"/>
      <c r="O38" s="130"/>
      <c r="P38" s="130"/>
      <c r="Q38" s="130"/>
      <c r="R38" s="130"/>
      <c r="S38" s="130"/>
      <c r="T38" s="130"/>
      <c r="U38" s="130"/>
      <c r="V38" s="130"/>
      <c r="W38" s="130"/>
      <c r="X38" s="130"/>
    </row>
    <row r="39" ht="20.25" customHeight="1" spans="1:24">
      <c r="A39" s="26" t="s">
        <v>208</v>
      </c>
      <c r="B39" s="26" t="s">
        <v>70</v>
      </c>
      <c r="C39" s="26" t="s">
        <v>248</v>
      </c>
      <c r="D39" s="26" t="s">
        <v>249</v>
      </c>
      <c r="E39" s="26" t="s">
        <v>117</v>
      </c>
      <c r="F39" s="26" t="s">
        <v>118</v>
      </c>
      <c r="G39" s="26" t="s">
        <v>235</v>
      </c>
      <c r="H39" s="26" t="s">
        <v>236</v>
      </c>
      <c r="I39" s="130">
        <v>921600</v>
      </c>
      <c r="J39" s="130">
        <v>921600</v>
      </c>
      <c r="K39" s="58"/>
      <c r="L39" s="58"/>
      <c r="M39" s="130">
        <v>921600</v>
      </c>
      <c r="N39" s="58"/>
      <c r="O39" s="130"/>
      <c r="P39" s="130"/>
      <c r="Q39" s="130"/>
      <c r="R39" s="130"/>
      <c r="S39" s="130"/>
      <c r="T39" s="130"/>
      <c r="U39" s="130"/>
      <c r="V39" s="130"/>
      <c r="W39" s="130"/>
      <c r="X39" s="130"/>
    </row>
    <row r="40" ht="20.25" customHeight="1" spans="1:24">
      <c r="A40" s="26" t="s">
        <v>208</v>
      </c>
      <c r="B40" s="26" t="s">
        <v>70</v>
      </c>
      <c r="C40" s="26" t="s">
        <v>250</v>
      </c>
      <c r="D40" s="26" t="s">
        <v>251</v>
      </c>
      <c r="E40" s="26" t="s">
        <v>103</v>
      </c>
      <c r="F40" s="26" t="s">
        <v>104</v>
      </c>
      <c r="G40" s="26" t="s">
        <v>252</v>
      </c>
      <c r="H40" s="26" t="s">
        <v>253</v>
      </c>
      <c r="I40" s="130">
        <v>2400</v>
      </c>
      <c r="J40" s="130">
        <v>2400</v>
      </c>
      <c r="K40" s="58"/>
      <c r="L40" s="58"/>
      <c r="M40" s="130">
        <v>2400</v>
      </c>
      <c r="N40" s="58"/>
      <c r="O40" s="130"/>
      <c r="P40" s="130"/>
      <c r="Q40" s="130"/>
      <c r="R40" s="130"/>
      <c r="S40" s="130"/>
      <c r="T40" s="130"/>
      <c r="U40" s="130"/>
      <c r="V40" s="130"/>
      <c r="W40" s="130"/>
      <c r="X40" s="130"/>
    </row>
    <row r="41" ht="20.25" customHeight="1" spans="1:24">
      <c r="A41" s="26" t="s">
        <v>208</v>
      </c>
      <c r="B41" s="26" t="s">
        <v>70</v>
      </c>
      <c r="C41" s="26" t="s">
        <v>254</v>
      </c>
      <c r="D41" s="26" t="s">
        <v>255</v>
      </c>
      <c r="E41" s="26" t="s">
        <v>103</v>
      </c>
      <c r="F41" s="26" t="s">
        <v>104</v>
      </c>
      <c r="G41" s="26" t="s">
        <v>256</v>
      </c>
      <c r="H41" s="26" t="s">
        <v>257</v>
      </c>
      <c r="I41" s="130">
        <v>138240</v>
      </c>
      <c r="J41" s="130">
        <v>138240</v>
      </c>
      <c r="K41" s="58"/>
      <c r="L41" s="58"/>
      <c r="M41" s="130">
        <v>138240</v>
      </c>
      <c r="N41" s="58"/>
      <c r="O41" s="130"/>
      <c r="P41" s="130"/>
      <c r="Q41" s="130"/>
      <c r="R41" s="130"/>
      <c r="S41" s="130"/>
      <c r="T41" s="130"/>
      <c r="U41" s="130"/>
      <c r="V41" s="130"/>
      <c r="W41" s="130"/>
      <c r="X41" s="130"/>
    </row>
    <row r="42" ht="20.25" customHeight="1" spans="1:24">
      <c r="A42" s="26" t="s">
        <v>208</v>
      </c>
      <c r="B42" s="26" t="s">
        <v>70</v>
      </c>
      <c r="C42" s="26" t="s">
        <v>254</v>
      </c>
      <c r="D42" s="26" t="s">
        <v>255</v>
      </c>
      <c r="E42" s="26" t="s">
        <v>103</v>
      </c>
      <c r="F42" s="26" t="s">
        <v>104</v>
      </c>
      <c r="G42" s="26" t="s">
        <v>256</v>
      </c>
      <c r="H42" s="26" t="s">
        <v>257</v>
      </c>
      <c r="I42" s="130">
        <v>75000</v>
      </c>
      <c r="J42" s="130">
        <v>75000</v>
      </c>
      <c r="K42" s="58"/>
      <c r="L42" s="58"/>
      <c r="M42" s="130">
        <v>75000</v>
      </c>
      <c r="N42" s="58"/>
      <c r="O42" s="130"/>
      <c r="P42" s="130"/>
      <c r="Q42" s="130"/>
      <c r="R42" s="130"/>
      <c r="S42" s="130"/>
      <c r="T42" s="130"/>
      <c r="U42" s="130"/>
      <c r="V42" s="130"/>
      <c r="W42" s="130"/>
      <c r="X42" s="130"/>
    </row>
    <row r="43" ht="17.25" customHeight="1" spans="1:24">
      <c r="A43" s="84" t="s">
        <v>181</v>
      </c>
      <c r="B43" s="85"/>
      <c r="C43" s="196"/>
      <c r="D43" s="196"/>
      <c r="E43" s="196"/>
      <c r="F43" s="196"/>
      <c r="G43" s="196"/>
      <c r="H43" s="197"/>
      <c r="I43" s="130">
        <v>16077803</v>
      </c>
      <c r="J43" s="130">
        <v>16077803</v>
      </c>
      <c r="K43" s="130"/>
      <c r="L43" s="130"/>
      <c r="M43" s="130">
        <v>16077803</v>
      </c>
      <c r="N43" s="130"/>
      <c r="O43" s="130"/>
      <c r="P43" s="130"/>
      <c r="Q43" s="130"/>
      <c r="R43" s="130"/>
      <c r="S43" s="130"/>
      <c r="T43" s="130"/>
      <c r="U43" s="130"/>
      <c r="V43" s="130"/>
      <c r="W43" s="130"/>
      <c r="X43" s="130"/>
    </row>
  </sheetData>
  <mergeCells count="31">
    <mergeCell ref="A2:X2"/>
    <mergeCell ref="A3:H3"/>
    <mergeCell ref="I4:X4"/>
    <mergeCell ref="J5:N5"/>
    <mergeCell ref="O5:Q5"/>
    <mergeCell ref="S5:X5"/>
    <mergeCell ref="A43:H4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topLeftCell="A2" workbookViewId="0">
      <selection activeCell="J26" sqref="J2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83"/>
      <c r="E1" s="61"/>
      <c r="F1" s="61"/>
      <c r="G1" s="61"/>
      <c r="H1" s="61"/>
      <c r="U1" s="183"/>
      <c r="W1" s="184" t="s">
        <v>258</v>
      </c>
    </row>
    <row r="2" ht="46.5" customHeight="1" spans="1:23">
      <c r="A2" s="63" t="str">
        <f>"2026"&amp;"年部门项目支出预算表"</f>
        <v>2026年部门项目支出预算表</v>
      </c>
      <c r="B2" s="63"/>
      <c r="C2" s="63"/>
      <c r="D2" s="63"/>
      <c r="E2" s="63"/>
      <c r="F2" s="63"/>
      <c r="G2" s="63"/>
      <c r="H2" s="63"/>
      <c r="I2" s="63"/>
      <c r="J2" s="63"/>
      <c r="K2" s="63"/>
      <c r="L2" s="63"/>
      <c r="M2" s="63"/>
      <c r="N2" s="63"/>
      <c r="O2" s="63"/>
      <c r="P2" s="63"/>
      <c r="Q2" s="63"/>
      <c r="R2" s="63"/>
      <c r="S2" s="63"/>
      <c r="T2" s="63"/>
      <c r="U2" s="63"/>
      <c r="V2" s="63"/>
      <c r="W2" s="63"/>
    </row>
    <row r="3" ht="13.5" customHeight="1" spans="1:23">
      <c r="A3" s="64" t="str">
        <f>"单位名称："&amp;"石林彝族自治县大可乡中心学校"</f>
        <v>单位名称：石林彝族自治县大可乡中心学校</v>
      </c>
      <c r="B3" s="65"/>
      <c r="C3" s="65"/>
      <c r="D3" s="65"/>
      <c r="E3" s="65"/>
      <c r="F3" s="65"/>
      <c r="G3" s="65"/>
      <c r="H3" s="65"/>
      <c r="I3" s="66"/>
      <c r="J3" s="66"/>
      <c r="K3" s="66"/>
      <c r="L3" s="66"/>
      <c r="M3" s="66"/>
      <c r="N3" s="66"/>
      <c r="O3" s="66"/>
      <c r="P3" s="66"/>
      <c r="Q3" s="66"/>
      <c r="U3" s="183"/>
      <c r="W3" s="160" t="s">
        <v>1</v>
      </c>
    </row>
    <row r="4" ht="21.75" customHeight="1" spans="1:23">
      <c r="A4" s="68" t="s">
        <v>259</v>
      </c>
      <c r="B4" s="69" t="s">
        <v>192</v>
      </c>
      <c r="C4" s="68" t="s">
        <v>193</v>
      </c>
      <c r="D4" s="68" t="s">
        <v>260</v>
      </c>
      <c r="E4" s="69" t="s">
        <v>194</v>
      </c>
      <c r="F4" s="69" t="s">
        <v>195</v>
      </c>
      <c r="G4" s="69" t="s">
        <v>261</v>
      </c>
      <c r="H4" s="69" t="s">
        <v>262</v>
      </c>
      <c r="I4" s="70" t="s">
        <v>55</v>
      </c>
      <c r="J4" s="13" t="s">
        <v>263</v>
      </c>
      <c r="K4" s="14"/>
      <c r="L4" s="14"/>
      <c r="M4" s="15"/>
      <c r="N4" s="13" t="s">
        <v>200</v>
      </c>
      <c r="O4" s="14"/>
      <c r="P4" s="15"/>
      <c r="Q4" s="69" t="s">
        <v>61</v>
      </c>
      <c r="R4" s="13" t="s">
        <v>62</v>
      </c>
      <c r="S4" s="14"/>
      <c r="T4" s="14"/>
      <c r="U4" s="14"/>
      <c r="V4" s="14"/>
      <c r="W4" s="15"/>
    </row>
    <row r="5" ht="21.75" customHeight="1" spans="1:23">
      <c r="A5" s="71"/>
      <c r="B5" s="73"/>
      <c r="C5" s="71"/>
      <c r="D5" s="71"/>
      <c r="E5" s="72"/>
      <c r="F5" s="72"/>
      <c r="G5" s="72"/>
      <c r="H5" s="72"/>
      <c r="I5" s="73"/>
      <c r="J5" s="185" t="s">
        <v>58</v>
      </c>
      <c r="K5" s="186"/>
      <c r="L5" s="69" t="s">
        <v>59</v>
      </c>
      <c r="M5" s="69" t="s">
        <v>60</v>
      </c>
      <c r="N5" s="69" t="s">
        <v>58</v>
      </c>
      <c r="O5" s="69" t="s">
        <v>59</v>
      </c>
      <c r="P5" s="69" t="s">
        <v>60</v>
      </c>
      <c r="Q5" s="72"/>
      <c r="R5" s="69" t="s">
        <v>57</v>
      </c>
      <c r="S5" s="69" t="s">
        <v>64</v>
      </c>
      <c r="T5" s="69" t="s">
        <v>206</v>
      </c>
      <c r="U5" s="69" t="s">
        <v>66</v>
      </c>
      <c r="V5" s="69" t="s">
        <v>67</v>
      </c>
      <c r="W5" s="69" t="s">
        <v>68</v>
      </c>
    </row>
    <row r="6" ht="21" customHeight="1" spans="1:23">
      <c r="A6" s="73"/>
      <c r="B6" s="73"/>
      <c r="C6" s="73"/>
      <c r="D6" s="73"/>
      <c r="E6" s="73"/>
      <c r="F6" s="73"/>
      <c r="G6" s="73"/>
      <c r="H6" s="73"/>
      <c r="I6" s="73"/>
      <c r="J6" s="187" t="s">
        <v>57</v>
      </c>
      <c r="K6" s="188"/>
      <c r="L6" s="73"/>
      <c r="M6" s="73"/>
      <c r="N6" s="73"/>
      <c r="O6" s="73"/>
      <c r="P6" s="73"/>
      <c r="Q6" s="73"/>
      <c r="R6" s="73"/>
      <c r="S6" s="73"/>
      <c r="T6" s="73"/>
      <c r="U6" s="73"/>
      <c r="V6" s="73"/>
      <c r="W6" s="73"/>
    </row>
    <row r="7" ht="39.75" customHeight="1" spans="1:23">
      <c r="A7" s="74"/>
      <c r="B7" s="76"/>
      <c r="C7" s="74"/>
      <c r="D7" s="74"/>
      <c r="E7" s="75"/>
      <c r="F7" s="75"/>
      <c r="G7" s="75"/>
      <c r="H7" s="75"/>
      <c r="I7" s="76"/>
      <c r="J7" s="21" t="s">
        <v>57</v>
      </c>
      <c r="K7" s="21" t="s">
        <v>264</v>
      </c>
      <c r="L7" s="75"/>
      <c r="M7" s="75"/>
      <c r="N7" s="75"/>
      <c r="O7" s="75"/>
      <c r="P7" s="75"/>
      <c r="Q7" s="75"/>
      <c r="R7" s="75"/>
      <c r="S7" s="75"/>
      <c r="T7" s="75"/>
      <c r="U7" s="76"/>
      <c r="V7" s="75"/>
      <c r="W7" s="75"/>
    </row>
    <row r="8" ht="15" customHeight="1" spans="1:23">
      <c r="A8" s="77">
        <v>1</v>
      </c>
      <c r="B8" s="77">
        <v>2</v>
      </c>
      <c r="C8" s="77">
        <v>3</v>
      </c>
      <c r="D8" s="77">
        <v>4</v>
      </c>
      <c r="E8" s="77">
        <v>5</v>
      </c>
      <c r="F8" s="77">
        <v>6</v>
      </c>
      <c r="G8" s="77">
        <v>7</v>
      </c>
      <c r="H8" s="77">
        <v>8</v>
      </c>
      <c r="I8" s="77">
        <v>9</v>
      </c>
      <c r="J8" s="77">
        <v>10</v>
      </c>
      <c r="K8" s="77">
        <v>11</v>
      </c>
      <c r="L8" s="78">
        <v>12</v>
      </c>
      <c r="M8" s="78">
        <v>13</v>
      </c>
      <c r="N8" s="78">
        <v>14</v>
      </c>
      <c r="O8" s="78">
        <v>15</v>
      </c>
      <c r="P8" s="78">
        <v>16</v>
      </c>
      <c r="Q8" s="78">
        <v>17</v>
      </c>
      <c r="R8" s="78">
        <v>18</v>
      </c>
      <c r="S8" s="78">
        <v>19</v>
      </c>
      <c r="T8" s="78">
        <v>20</v>
      </c>
      <c r="U8" s="77">
        <v>21</v>
      </c>
      <c r="V8" s="78">
        <v>22</v>
      </c>
      <c r="W8" s="77">
        <v>23</v>
      </c>
    </row>
    <row r="9" ht="21.75" customHeight="1" spans="1:23">
      <c r="A9" s="116" t="s">
        <v>265</v>
      </c>
      <c r="B9" s="116" t="s">
        <v>266</v>
      </c>
      <c r="C9" s="116" t="s">
        <v>267</v>
      </c>
      <c r="D9" s="116" t="s">
        <v>70</v>
      </c>
      <c r="E9" s="116" t="s">
        <v>101</v>
      </c>
      <c r="F9" s="116" t="s">
        <v>102</v>
      </c>
      <c r="G9" s="116" t="s">
        <v>252</v>
      </c>
      <c r="H9" s="116" t="s">
        <v>253</v>
      </c>
      <c r="I9" s="130">
        <v>247080</v>
      </c>
      <c r="J9" s="130">
        <v>247080</v>
      </c>
      <c r="K9" s="130">
        <v>247080</v>
      </c>
      <c r="L9" s="130"/>
      <c r="M9" s="130"/>
      <c r="N9" s="130"/>
      <c r="O9" s="130"/>
      <c r="P9" s="130"/>
      <c r="Q9" s="130"/>
      <c r="R9" s="130"/>
      <c r="S9" s="130"/>
      <c r="T9" s="130"/>
      <c r="U9" s="130"/>
      <c r="V9" s="130"/>
      <c r="W9" s="130"/>
    </row>
    <row r="10" ht="21.75" customHeight="1" spans="1:23">
      <c r="A10" s="116" t="s">
        <v>265</v>
      </c>
      <c r="B10" s="116" t="s">
        <v>268</v>
      </c>
      <c r="C10" s="116" t="s">
        <v>269</v>
      </c>
      <c r="D10" s="116" t="s">
        <v>70</v>
      </c>
      <c r="E10" s="116" t="s">
        <v>111</v>
      </c>
      <c r="F10" s="116" t="s">
        <v>112</v>
      </c>
      <c r="G10" s="116" t="s">
        <v>252</v>
      </c>
      <c r="H10" s="116" t="s">
        <v>253</v>
      </c>
      <c r="I10" s="130">
        <v>89136</v>
      </c>
      <c r="J10" s="130">
        <v>89136</v>
      </c>
      <c r="K10" s="130">
        <v>89136</v>
      </c>
      <c r="L10" s="130"/>
      <c r="M10" s="130"/>
      <c r="N10" s="130"/>
      <c r="O10" s="130"/>
      <c r="P10" s="130"/>
      <c r="Q10" s="130"/>
      <c r="R10" s="130"/>
      <c r="S10" s="130"/>
      <c r="T10" s="130"/>
      <c r="U10" s="130"/>
      <c r="V10" s="130"/>
      <c r="W10" s="130"/>
    </row>
    <row r="11" ht="21.75" customHeight="1" spans="1:23">
      <c r="A11" s="116" t="s">
        <v>265</v>
      </c>
      <c r="B11" s="116" t="s">
        <v>270</v>
      </c>
      <c r="C11" s="116" t="s">
        <v>271</v>
      </c>
      <c r="D11" s="116" t="s">
        <v>70</v>
      </c>
      <c r="E11" s="116" t="s">
        <v>103</v>
      </c>
      <c r="F11" s="116" t="s">
        <v>104</v>
      </c>
      <c r="G11" s="116" t="s">
        <v>252</v>
      </c>
      <c r="H11" s="116" t="s">
        <v>253</v>
      </c>
      <c r="I11" s="130">
        <v>395328</v>
      </c>
      <c r="J11" s="130">
        <v>395328</v>
      </c>
      <c r="K11" s="130">
        <v>395328</v>
      </c>
      <c r="L11" s="130"/>
      <c r="M11" s="130"/>
      <c r="N11" s="130"/>
      <c r="O11" s="130"/>
      <c r="P11" s="130"/>
      <c r="Q11" s="130"/>
      <c r="R11" s="130"/>
      <c r="S11" s="130"/>
      <c r="T11" s="130"/>
      <c r="U11" s="130"/>
      <c r="V11" s="130"/>
      <c r="W11" s="130"/>
    </row>
    <row r="12" ht="21.75" customHeight="1" spans="1:23">
      <c r="A12" s="116" t="s">
        <v>272</v>
      </c>
      <c r="B12" s="116" t="s">
        <v>273</v>
      </c>
      <c r="C12" s="116" t="s">
        <v>274</v>
      </c>
      <c r="D12" s="116" t="s">
        <v>70</v>
      </c>
      <c r="E12" s="116" t="s">
        <v>125</v>
      </c>
      <c r="F12" s="116" t="s">
        <v>126</v>
      </c>
      <c r="G12" s="116" t="s">
        <v>235</v>
      </c>
      <c r="H12" s="116" t="s">
        <v>236</v>
      </c>
      <c r="I12" s="130">
        <v>136512</v>
      </c>
      <c r="J12" s="130">
        <v>136512</v>
      </c>
      <c r="K12" s="130">
        <v>136512</v>
      </c>
      <c r="L12" s="130"/>
      <c r="M12" s="130"/>
      <c r="N12" s="130"/>
      <c r="O12" s="130"/>
      <c r="P12" s="130"/>
      <c r="Q12" s="130"/>
      <c r="R12" s="130"/>
      <c r="S12" s="130"/>
      <c r="T12" s="130"/>
      <c r="U12" s="130"/>
      <c r="V12" s="130"/>
      <c r="W12" s="130"/>
    </row>
    <row r="13" ht="21.75" customHeight="1" spans="1:23">
      <c r="A13" s="116" t="s">
        <v>272</v>
      </c>
      <c r="B13" s="116" t="s">
        <v>275</v>
      </c>
      <c r="C13" s="116" t="s">
        <v>276</v>
      </c>
      <c r="D13" s="116" t="s">
        <v>70</v>
      </c>
      <c r="E13" s="116" t="s">
        <v>107</v>
      </c>
      <c r="F13" s="116" t="s">
        <v>108</v>
      </c>
      <c r="G13" s="116" t="s">
        <v>277</v>
      </c>
      <c r="H13" s="116" t="s">
        <v>278</v>
      </c>
      <c r="I13" s="130">
        <v>2240</v>
      </c>
      <c r="J13" s="130">
        <v>2240</v>
      </c>
      <c r="K13" s="130">
        <v>2240</v>
      </c>
      <c r="L13" s="130"/>
      <c r="M13" s="130"/>
      <c r="N13" s="130"/>
      <c r="O13" s="130"/>
      <c r="P13" s="130"/>
      <c r="Q13" s="130"/>
      <c r="R13" s="130"/>
      <c r="S13" s="130"/>
      <c r="T13" s="130"/>
      <c r="U13" s="130"/>
      <c r="V13" s="130"/>
      <c r="W13" s="130"/>
    </row>
    <row r="14" ht="21.75" customHeight="1" spans="1:23">
      <c r="A14" s="116" t="s">
        <v>272</v>
      </c>
      <c r="B14" s="116" t="s">
        <v>279</v>
      </c>
      <c r="C14" s="116" t="s">
        <v>280</v>
      </c>
      <c r="D14" s="116" t="s">
        <v>70</v>
      </c>
      <c r="E14" s="116" t="s">
        <v>101</v>
      </c>
      <c r="F14" s="116" t="s">
        <v>102</v>
      </c>
      <c r="G14" s="116" t="s">
        <v>281</v>
      </c>
      <c r="H14" s="116" t="s">
        <v>282</v>
      </c>
      <c r="I14" s="130">
        <v>1728</v>
      </c>
      <c r="J14" s="130">
        <v>1728</v>
      </c>
      <c r="K14" s="130">
        <v>1728</v>
      </c>
      <c r="L14" s="130"/>
      <c r="M14" s="130"/>
      <c r="N14" s="130"/>
      <c r="O14" s="130"/>
      <c r="P14" s="130"/>
      <c r="Q14" s="130"/>
      <c r="R14" s="130"/>
      <c r="S14" s="130"/>
      <c r="T14" s="130"/>
      <c r="U14" s="130"/>
      <c r="V14" s="130"/>
      <c r="W14" s="130"/>
    </row>
    <row r="15" ht="21.75" customHeight="1" spans="1:23">
      <c r="A15" s="116" t="s">
        <v>272</v>
      </c>
      <c r="B15" s="116" t="s">
        <v>283</v>
      </c>
      <c r="C15" s="116" t="s">
        <v>284</v>
      </c>
      <c r="D15" s="116" t="s">
        <v>70</v>
      </c>
      <c r="E15" s="116" t="s">
        <v>103</v>
      </c>
      <c r="F15" s="116" t="s">
        <v>104</v>
      </c>
      <c r="G15" s="116" t="s">
        <v>281</v>
      </c>
      <c r="H15" s="116" t="s">
        <v>282</v>
      </c>
      <c r="I15" s="130">
        <v>28224</v>
      </c>
      <c r="J15" s="130">
        <v>28224</v>
      </c>
      <c r="K15" s="130">
        <v>28224</v>
      </c>
      <c r="L15" s="130"/>
      <c r="M15" s="130"/>
      <c r="N15" s="130"/>
      <c r="O15" s="130"/>
      <c r="P15" s="130"/>
      <c r="Q15" s="130"/>
      <c r="R15" s="130"/>
      <c r="S15" s="130"/>
      <c r="T15" s="130"/>
      <c r="U15" s="130"/>
      <c r="V15" s="130"/>
      <c r="W15" s="130"/>
    </row>
    <row r="16" ht="21.75" customHeight="1" spans="1:23">
      <c r="A16" s="116" t="s">
        <v>272</v>
      </c>
      <c r="B16" s="116" t="s">
        <v>285</v>
      </c>
      <c r="C16" s="116" t="s">
        <v>286</v>
      </c>
      <c r="D16" s="116" t="s">
        <v>70</v>
      </c>
      <c r="E16" s="116" t="s">
        <v>103</v>
      </c>
      <c r="F16" s="116" t="s">
        <v>104</v>
      </c>
      <c r="G16" s="116" t="s">
        <v>281</v>
      </c>
      <c r="H16" s="116" t="s">
        <v>282</v>
      </c>
      <c r="I16" s="130">
        <v>43200</v>
      </c>
      <c r="J16" s="130">
        <v>43200</v>
      </c>
      <c r="K16" s="130">
        <v>43200</v>
      </c>
      <c r="L16" s="130"/>
      <c r="M16" s="130"/>
      <c r="N16" s="130"/>
      <c r="O16" s="130"/>
      <c r="P16" s="130"/>
      <c r="Q16" s="130"/>
      <c r="R16" s="130"/>
      <c r="S16" s="130"/>
      <c r="T16" s="130"/>
      <c r="U16" s="130"/>
      <c r="V16" s="130"/>
      <c r="W16" s="130"/>
    </row>
    <row r="17" ht="21.75" customHeight="1" spans="1:23">
      <c r="A17" s="116" t="s">
        <v>287</v>
      </c>
      <c r="B17" s="116" t="s">
        <v>288</v>
      </c>
      <c r="C17" s="116" t="s">
        <v>289</v>
      </c>
      <c r="D17" s="116" t="s">
        <v>70</v>
      </c>
      <c r="E17" s="116" t="s">
        <v>103</v>
      </c>
      <c r="F17" s="116" t="s">
        <v>104</v>
      </c>
      <c r="G17" s="116" t="s">
        <v>277</v>
      </c>
      <c r="H17" s="116" t="s">
        <v>278</v>
      </c>
      <c r="I17" s="130">
        <v>35360</v>
      </c>
      <c r="J17" s="130">
        <v>35360</v>
      </c>
      <c r="K17" s="130">
        <v>35360</v>
      </c>
      <c r="L17" s="130"/>
      <c r="M17" s="130"/>
      <c r="N17" s="130"/>
      <c r="O17" s="130"/>
      <c r="P17" s="130"/>
      <c r="Q17" s="130"/>
      <c r="R17" s="130"/>
      <c r="S17" s="130"/>
      <c r="T17" s="130"/>
      <c r="U17" s="130"/>
      <c r="V17" s="130"/>
      <c r="W17" s="130"/>
    </row>
    <row r="18" ht="21.75" customHeight="1" spans="1:23">
      <c r="A18" s="116" t="s">
        <v>287</v>
      </c>
      <c r="B18" s="116" t="s">
        <v>290</v>
      </c>
      <c r="C18" s="116" t="s">
        <v>291</v>
      </c>
      <c r="D18" s="116" t="s">
        <v>70</v>
      </c>
      <c r="E18" s="116" t="s">
        <v>103</v>
      </c>
      <c r="F18" s="116" t="s">
        <v>104</v>
      </c>
      <c r="G18" s="116" t="s">
        <v>277</v>
      </c>
      <c r="H18" s="116" t="s">
        <v>278</v>
      </c>
      <c r="I18" s="130">
        <v>29310.72</v>
      </c>
      <c r="J18" s="130">
        <v>29310.72</v>
      </c>
      <c r="K18" s="130">
        <v>29310.72</v>
      </c>
      <c r="L18" s="130"/>
      <c r="M18" s="130"/>
      <c r="N18" s="130"/>
      <c r="O18" s="130"/>
      <c r="P18" s="130"/>
      <c r="Q18" s="130"/>
      <c r="R18" s="130"/>
      <c r="S18" s="130"/>
      <c r="T18" s="130"/>
      <c r="U18" s="130"/>
      <c r="V18" s="130"/>
      <c r="W18" s="130"/>
    </row>
    <row r="19" ht="21.75" customHeight="1" spans="1:23">
      <c r="A19" s="116" t="s">
        <v>287</v>
      </c>
      <c r="B19" s="116" t="s">
        <v>292</v>
      </c>
      <c r="C19" s="116" t="s">
        <v>293</v>
      </c>
      <c r="D19" s="116" t="s">
        <v>70</v>
      </c>
      <c r="E19" s="116" t="s">
        <v>103</v>
      </c>
      <c r="F19" s="116" t="s">
        <v>104</v>
      </c>
      <c r="G19" s="116" t="s">
        <v>277</v>
      </c>
      <c r="H19" s="116" t="s">
        <v>278</v>
      </c>
      <c r="I19" s="130">
        <v>12349.44</v>
      </c>
      <c r="J19" s="130">
        <v>12349.44</v>
      </c>
      <c r="K19" s="130">
        <v>12349.44</v>
      </c>
      <c r="L19" s="130"/>
      <c r="M19" s="130"/>
      <c r="N19" s="130"/>
      <c r="O19" s="130"/>
      <c r="P19" s="130"/>
      <c r="Q19" s="130"/>
      <c r="R19" s="130"/>
      <c r="S19" s="130"/>
      <c r="T19" s="130"/>
      <c r="U19" s="130"/>
      <c r="V19" s="130"/>
      <c r="W19" s="130"/>
    </row>
    <row r="20" ht="21.75" customHeight="1" spans="1:23">
      <c r="A20" s="116" t="s">
        <v>287</v>
      </c>
      <c r="B20" s="116" t="s">
        <v>294</v>
      </c>
      <c r="C20" s="116" t="s">
        <v>295</v>
      </c>
      <c r="D20" s="116" t="s">
        <v>70</v>
      </c>
      <c r="E20" s="116" t="s">
        <v>101</v>
      </c>
      <c r="F20" s="116" t="s">
        <v>102</v>
      </c>
      <c r="G20" s="116" t="s">
        <v>277</v>
      </c>
      <c r="H20" s="116" t="s">
        <v>278</v>
      </c>
      <c r="I20" s="130">
        <v>98400</v>
      </c>
      <c r="J20" s="130">
        <v>98400</v>
      </c>
      <c r="K20" s="130">
        <v>98400</v>
      </c>
      <c r="L20" s="130"/>
      <c r="M20" s="130"/>
      <c r="N20" s="130"/>
      <c r="O20" s="130"/>
      <c r="P20" s="130"/>
      <c r="Q20" s="130"/>
      <c r="R20" s="130"/>
      <c r="S20" s="130"/>
      <c r="T20" s="130"/>
      <c r="U20" s="130"/>
      <c r="V20" s="130"/>
      <c r="W20" s="130"/>
    </row>
    <row r="21" ht="21.75" customHeight="1" spans="1:23">
      <c r="A21" s="116" t="s">
        <v>287</v>
      </c>
      <c r="B21" s="116" t="s">
        <v>296</v>
      </c>
      <c r="C21" s="116" t="s">
        <v>297</v>
      </c>
      <c r="D21" s="116" t="s">
        <v>70</v>
      </c>
      <c r="E21" s="116" t="s">
        <v>101</v>
      </c>
      <c r="F21" s="116" t="s">
        <v>102</v>
      </c>
      <c r="G21" s="116" t="s">
        <v>277</v>
      </c>
      <c r="H21" s="116" t="s">
        <v>278</v>
      </c>
      <c r="I21" s="130">
        <v>800000</v>
      </c>
      <c r="J21" s="130"/>
      <c r="K21" s="130"/>
      <c r="L21" s="130"/>
      <c r="M21" s="130"/>
      <c r="N21" s="130"/>
      <c r="O21" s="130"/>
      <c r="P21" s="130"/>
      <c r="Q21" s="130"/>
      <c r="R21" s="130">
        <v>800000</v>
      </c>
      <c r="S21" s="130"/>
      <c r="T21" s="130"/>
      <c r="U21" s="130"/>
      <c r="V21" s="130"/>
      <c r="W21" s="130">
        <v>800000</v>
      </c>
    </row>
    <row r="22" ht="21.75" customHeight="1" spans="1:23">
      <c r="A22" s="116" t="s">
        <v>287</v>
      </c>
      <c r="B22" s="116" t="s">
        <v>296</v>
      </c>
      <c r="C22" s="116" t="s">
        <v>297</v>
      </c>
      <c r="D22" s="116" t="s">
        <v>70</v>
      </c>
      <c r="E22" s="116" t="s">
        <v>103</v>
      </c>
      <c r="F22" s="116" t="s">
        <v>104</v>
      </c>
      <c r="G22" s="116" t="s">
        <v>277</v>
      </c>
      <c r="H22" s="116" t="s">
        <v>278</v>
      </c>
      <c r="I22" s="130">
        <v>2311754.2</v>
      </c>
      <c r="J22" s="130"/>
      <c r="K22" s="130"/>
      <c r="L22" s="130"/>
      <c r="M22" s="130"/>
      <c r="N22" s="130"/>
      <c r="O22" s="130"/>
      <c r="P22" s="130"/>
      <c r="Q22" s="130"/>
      <c r="R22" s="130">
        <v>2311754.2</v>
      </c>
      <c r="S22" s="130"/>
      <c r="T22" s="130"/>
      <c r="U22" s="130"/>
      <c r="V22" s="130"/>
      <c r="W22" s="130">
        <v>2311754.2</v>
      </c>
    </row>
    <row r="23" ht="21.75" customHeight="1" spans="1:23">
      <c r="A23" s="116" t="s">
        <v>287</v>
      </c>
      <c r="B23" s="116" t="s">
        <v>296</v>
      </c>
      <c r="C23" s="116" t="s">
        <v>297</v>
      </c>
      <c r="D23" s="116" t="s">
        <v>70</v>
      </c>
      <c r="E23" s="116" t="s">
        <v>101</v>
      </c>
      <c r="F23" s="116" t="s">
        <v>102</v>
      </c>
      <c r="G23" s="116" t="s">
        <v>252</v>
      </c>
      <c r="H23" s="116" t="s">
        <v>253</v>
      </c>
      <c r="I23" s="130">
        <v>100000</v>
      </c>
      <c r="J23" s="130"/>
      <c r="K23" s="130"/>
      <c r="L23" s="130"/>
      <c r="M23" s="130"/>
      <c r="N23" s="130"/>
      <c r="O23" s="130"/>
      <c r="P23" s="130"/>
      <c r="Q23" s="130"/>
      <c r="R23" s="130">
        <v>100000</v>
      </c>
      <c r="S23" s="130"/>
      <c r="T23" s="130"/>
      <c r="U23" s="130"/>
      <c r="V23" s="130"/>
      <c r="W23" s="130">
        <v>100000</v>
      </c>
    </row>
    <row r="24" ht="21.75" customHeight="1" spans="1:23">
      <c r="A24" s="116" t="s">
        <v>287</v>
      </c>
      <c r="B24" s="116" t="s">
        <v>296</v>
      </c>
      <c r="C24" s="116" t="s">
        <v>297</v>
      </c>
      <c r="D24" s="116" t="s">
        <v>70</v>
      </c>
      <c r="E24" s="116" t="s">
        <v>103</v>
      </c>
      <c r="F24" s="116" t="s">
        <v>104</v>
      </c>
      <c r="G24" s="116" t="s">
        <v>252</v>
      </c>
      <c r="H24" s="116" t="s">
        <v>253</v>
      </c>
      <c r="I24" s="130">
        <v>100000</v>
      </c>
      <c r="J24" s="130"/>
      <c r="K24" s="130"/>
      <c r="L24" s="130"/>
      <c r="M24" s="130"/>
      <c r="N24" s="130"/>
      <c r="O24" s="130"/>
      <c r="P24" s="130"/>
      <c r="Q24" s="130"/>
      <c r="R24" s="130">
        <v>100000</v>
      </c>
      <c r="S24" s="130"/>
      <c r="T24" s="130"/>
      <c r="U24" s="130"/>
      <c r="V24" s="130"/>
      <c r="W24" s="130">
        <v>100000</v>
      </c>
    </row>
    <row r="25" ht="21.75" customHeight="1" spans="1:23">
      <c r="A25" s="116" t="s">
        <v>287</v>
      </c>
      <c r="B25" s="116" t="s">
        <v>296</v>
      </c>
      <c r="C25" s="116" t="s">
        <v>297</v>
      </c>
      <c r="D25" s="116" t="s">
        <v>70</v>
      </c>
      <c r="E25" s="116" t="s">
        <v>103</v>
      </c>
      <c r="F25" s="116" t="s">
        <v>104</v>
      </c>
      <c r="G25" s="116" t="s">
        <v>298</v>
      </c>
      <c r="H25" s="116" t="s">
        <v>81</v>
      </c>
      <c r="I25" s="130">
        <v>2000000</v>
      </c>
      <c r="J25" s="130"/>
      <c r="K25" s="130"/>
      <c r="L25" s="130"/>
      <c r="M25" s="130"/>
      <c r="N25" s="130"/>
      <c r="O25" s="130"/>
      <c r="P25" s="130"/>
      <c r="Q25" s="130"/>
      <c r="R25" s="130">
        <v>2000000</v>
      </c>
      <c r="S25" s="130"/>
      <c r="T25" s="130"/>
      <c r="U25" s="130"/>
      <c r="V25" s="130"/>
      <c r="W25" s="130">
        <v>2000000</v>
      </c>
    </row>
    <row r="26" ht="18.75" customHeight="1" spans="1:23">
      <c r="A26" s="84" t="s">
        <v>181</v>
      </c>
      <c r="B26" s="85"/>
      <c r="C26" s="85"/>
      <c r="D26" s="85"/>
      <c r="E26" s="85"/>
      <c r="F26" s="85"/>
      <c r="G26" s="85"/>
      <c r="H26" s="86"/>
      <c r="I26" s="130">
        <v>6430622.36</v>
      </c>
      <c r="J26" s="130">
        <v>1118868.16</v>
      </c>
      <c r="K26" s="130">
        <v>1118868.16</v>
      </c>
      <c r="L26" s="130"/>
      <c r="M26" s="130"/>
      <c r="N26" s="130"/>
      <c r="O26" s="130"/>
      <c r="P26" s="130"/>
      <c r="Q26" s="130"/>
      <c r="R26" s="130">
        <v>5311754.2</v>
      </c>
      <c r="S26" s="130"/>
      <c r="T26" s="130"/>
      <c r="U26" s="130"/>
      <c r="V26" s="130"/>
      <c r="W26" s="130">
        <v>5311754.2</v>
      </c>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0"/>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62" t="s">
        <v>299</v>
      </c>
    </row>
    <row r="2" ht="39.75" customHeight="1" spans="1:10">
      <c r="A2" s="113" t="str">
        <f>"2026"&amp;"年部门项目支出绩效目标表"</f>
        <v>2026年部门项目支出绩效目标表</v>
      </c>
      <c r="B2" s="63"/>
      <c r="C2" s="63"/>
      <c r="D2" s="63"/>
      <c r="E2" s="63"/>
      <c r="F2" s="114"/>
      <c r="G2" s="63"/>
      <c r="H2" s="114"/>
      <c r="I2" s="114"/>
      <c r="J2" s="63"/>
    </row>
    <row r="3" ht="17.25" customHeight="1" spans="1:10">
      <c r="A3" s="64" t="str">
        <f>"单位名称："&amp;"石林彝族自治县大可乡中心学校"</f>
        <v>单位名称：石林彝族自治县大可乡中心学校</v>
      </c>
    </row>
    <row r="4" ht="44.25" customHeight="1" spans="1:10">
      <c r="A4" s="21" t="s">
        <v>193</v>
      </c>
      <c r="B4" s="21" t="s">
        <v>300</v>
      </c>
      <c r="C4" s="21" t="s">
        <v>301</v>
      </c>
      <c r="D4" s="21" t="s">
        <v>302</v>
      </c>
      <c r="E4" s="21" t="s">
        <v>303</v>
      </c>
      <c r="F4" s="115" t="s">
        <v>304</v>
      </c>
      <c r="G4" s="21" t="s">
        <v>305</v>
      </c>
      <c r="H4" s="115" t="s">
        <v>306</v>
      </c>
      <c r="I4" s="115" t="s">
        <v>307</v>
      </c>
      <c r="J4" s="21" t="s">
        <v>308</v>
      </c>
    </row>
    <row r="5" ht="18.75" customHeight="1" spans="1:10">
      <c r="A5" s="181">
        <v>1</v>
      </c>
      <c r="B5" s="181">
        <v>2</v>
      </c>
      <c r="C5" s="181">
        <v>3</v>
      </c>
      <c r="D5" s="181">
        <v>4</v>
      </c>
      <c r="E5" s="181">
        <v>5</v>
      </c>
      <c r="F5" s="78">
        <v>6</v>
      </c>
      <c r="G5" s="181">
        <v>7</v>
      </c>
      <c r="H5" s="78">
        <v>8</v>
      </c>
      <c r="I5" s="78">
        <v>9</v>
      </c>
      <c r="J5" s="181">
        <v>10</v>
      </c>
    </row>
    <row r="6" ht="42" customHeight="1" spans="1:10">
      <c r="A6" s="22" t="s">
        <v>70</v>
      </c>
      <c r="B6" s="116"/>
      <c r="C6" s="116"/>
      <c r="D6" s="116"/>
      <c r="E6" s="104"/>
      <c r="F6" s="117"/>
      <c r="G6" s="104"/>
      <c r="H6" s="117"/>
      <c r="I6" s="117"/>
      <c r="J6" s="104"/>
    </row>
    <row r="7" ht="42" customHeight="1" spans="1:10">
      <c r="A7" s="182" t="s">
        <v>280</v>
      </c>
      <c r="B7" s="79" t="s">
        <v>309</v>
      </c>
      <c r="C7" s="79" t="s">
        <v>310</v>
      </c>
      <c r="D7" s="79" t="s">
        <v>311</v>
      </c>
      <c r="E7" s="22" t="s">
        <v>312</v>
      </c>
      <c r="F7" s="79" t="s">
        <v>313</v>
      </c>
      <c r="G7" s="22" t="s">
        <v>314</v>
      </c>
      <c r="H7" s="79" t="s">
        <v>315</v>
      </c>
      <c r="I7" s="79" t="s">
        <v>316</v>
      </c>
      <c r="J7" s="22" t="s">
        <v>312</v>
      </c>
    </row>
    <row r="8" ht="42" customHeight="1" spans="1:10">
      <c r="A8" s="182" t="s">
        <v>280</v>
      </c>
      <c r="B8" s="79" t="s">
        <v>309</v>
      </c>
      <c r="C8" s="79" t="s">
        <v>310</v>
      </c>
      <c r="D8" s="79" t="s">
        <v>317</v>
      </c>
      <c r="E8" s="22" t="s">
        <v>318</v>
      </c>
      <c r="F8" s="79" t="s">
        <v>319</v>
      </c>
      <c r="G8" s="22" t="s">
        <v>320</v>
      </c>
      <c r="H8" s="79" t="s">
        <v>315</v>
      </c>
      <c r="I8" s="79" t="s">
        <v>316</v>
      </c>
      <c r="J8" s="22" t="s">
        <v>318</v>
      </c>
    </row>
    <row r="9" ht="42" customHeight="1" spans="1:10">
      <c r="A9" s="182" t="s">
        <v>280</v>
      </c>
      <c r="B9" s="79" t="s">
        <v>309</v>
      </c>
      <c r="C9" s="79" t="s">
        <v>321</v>
      </c>
      <c r="D9" s="79" t="s">
        <v>322</v>
      </c>
      <c r="E9" s="22" t="s">
        <v>323</v>
      </c>
      <c r="F9" s="79" t="s">
        <v>313</v>
      </c>
      <c r="G9" s="22" t="s">
        <v>324</v>
      </c>
      <c r="H9" s="79" t="s">
        <v>315</v>
      </c>
      <c r="I9" s="79" t="s">
        <v>316</v>
      </c>
      <c r="J9" s="22" t="s">
        <v>323</v>
      </c>
    </row>
    <row r="10" ht="42" customHeight="1" spans="1:10">
      <c r="A10" s="182" t="s">
        <v>280</v>
      </c>
      <c r="B10" s="79" t="s">
        <v>309</v>
      </c>
      <c r="C10" s="79" t="s">
        <v>325</v>
      </c>
      <c r="D10" s="79" t="s">
        <v>326</v>
      </c>
      <c r="E10" s="22" t="s">
        <v>327</v>
      </c>
      <c r="F10" s="79" t="s">
        <v>313</v>
      </c>
      <c r="G10" s="22" t="s">
        <v>324</v>
      </c>
      <c r="H10" s="79" t="s">
        <v>315</v>
      </c>
      <c r="I10" s="79" t="s">
        <v>316</v>
      </c>
      <c r="J10" s="22" t="s">
        <v>327</v>
      </c>
    </row>
    <row r="11" ht="42" customHeight="1" spans="1:10">
      <c r="A11" s="182" t="s">
        <v>271</v>
      </c>
      <c r="B11" s="79" t="s">
        <v>328</v>
      </c>
      <c r="C11" s="79" t="s">
        <v>310</v>
      </c>
      <c r="D11" s="79" t="s">
        <v>311</v>
      </c>
      <c r="E11" s="22" t="s">
        <v>329</v>
      </c>
      <c r="F11" s="79" t="s">
        <v>319</v>
      </c>
      <c r="G11" s="22" t="s">
        <v>89</v>
      </c>
      <c r="H11" s="79" t="s">
        <v>330</v>
      </c>
      <c r="I11" s="79" t="s">
        <v>316</v>
      </c>
      <c r="J11" s="22" t="s">
        <v>329</v>
      </c>
    </row>
    <row r="12" ht="42" customHeight="1" spans="1:10">
      <c r="A12" s="182" t="s">
        <v>271</v>
      </c>
      <c r="B12" s="79" t="s">
        <v>328</v>
      </c>
      <c r="C12" s="79" t="s">
        <v>310</v>
      </c>
      <c r="D12" s="79" t="s">
        <v>317</v>
      </c>
      <c r="E12" s="22" t="s">
        <v>331</v>
      </c>
      <c r="F12" s="79" t="s">
        <v>319</v>
      </c>
      <c r="G12" s="22" t="s">
        <v>320</v>
      </c>
      <c r="H12" s="79" t="s">
        <v>315</v>
      </c>
      <c r="I12" s="79" t="s">
        <v>316</v>
      </c>
      <c r="J12" s="22" t="s">
        <v>331</v>
      </c>
    </row>
    <row r="13" ht="42" customHeight="1" spans="1:10">
      <c r="A13" s="182" t="s">
        <v>271</v>
      </c>
      <c r="B13" s="79" t="s">
        <v>328</v>
      </c>
      <c r="C13" s="79" t="s">
        <v>321</v>
      </c>
      <c r="D13" s="79" t="s">
        <v>322</v>
      </c>
      <c r="E13" s="22" t="s">
        <v>332</v>
      </c>
      <c r="F13" s="79" t="s">
        <v>319</v>
      </c>
      <c r="G13" s="22" t="s">
        <v>333</v>
      </c>
      <c r="H13" s="79" t="s">
        <v>334</v>
      </c>
      <c r="I13" s="79" t="s">
        <v>316</v>
      </c>
      <c r="J13" s="22" t="s">
        <v>332</v>
      </c>
    </row>
    <row r="14" ht="42" customHeight="1" spans="1:10">
      <c r="A14" s="182" t="s">
        <v>271</v>
      </c>
      <c r="B14" s="79" t="s">
        <v>328</v>
      </c>
      <c r="C14" s="79" t="s">
        <v>325</v>
      </c>
      <c r="D14" s="79" t="s">
        <v>326</v>
      </c>
      <c r="E14" s="22" t="s">
        <v>335</v>
      </c>
      <c r="F14" s="79" t="s">
        <v>313</v>
      </c>
      <c r="G14" s="22" t="s">
        <v>324</v>
      </c>
      <c r="H14" s="79" t="s">
        <v>315</v>
      </c>
      <c r="I14" s="79" t="s">
        <v>316</v>
      </c>
      <c r="J14" s="22" t="s">
        <v>335</v>
      </c>
    </row>
    <row r="15" ht="42" customHeight="1" spans="1:10">
      <c r="A15" s="182" t="s">
        <v>291</v>
      </c>
      <c r="B15" s="79" t="s">
        <v>336</v>
      </c>
      <c r="C15" s="79" t="s">
        <v>310</v>
      </c>
      <c r="D15" s="79" t="s">
        <v>311</v>
      </c>
      <c r="E15" s="22" t="s">
        <v>337</v>
      </c>
      <c r="F15" s="79" t="s">
        <v>319</v>
      </c>
      <c r="G15" s="22" t="s">
        <v>338</v>
      </c>
      <c r="H15" s="79" t="s">
        <v>330</v>
      </c>
      <c r="I15" s="79" t="s">
        <v>316</v>
      </c>
      <c r="J15" s="22" t="s">
        <v>337</v>
      </c>
    </row>
    <row r="16" ht="42" customHeight="1" spans="1:10">
      <c r="A16" s="182" t="s">
        <v>291</v>
      </c>
      <c r="B16" s="79" t="s">
        <v>336</v>
      </c>
      <c r="C16" s="79" t="s">
        <v>310</v>
      </c>
      <c r="D16" s="79" t="s">
        <v>317</v>
      </c>
      <c r="E16" s="22" t="s">
        <v>339</v>
      </c>
      <c r="F16" s="79" t="s">
        <v>319</v>
      </c>
      <c r="G16" s="22" t="s">
        <v>320</v>
      </c>
      <c r="H16" s="79" t="s">
        <v>315</v>
      </c>
      <c r="I16" s="79" t="s">
        <v>316</v>
      </c>
      <c r="J16" s="22" t="s">
        <v>339</v>
      </c>
    </row>
    <row r="17" ht="42" customHeight="1" spans="1:10">
      <c r="A17" s="182" t="s">
        <v>291</v>
      </c>
      <c r="B17" s="79" t="s">
        <v>336</v>
      </c>
      <c r="C17" s="79" t="s">
        <v>321</v>
      </c>
      <c r="D17" s="79" t="s">
        <v>340</v>
      </c>
      <c r="E17" s="22" t="s">
        <v>341</v>
      </c>
      <c r="F17" s="79" t="s">
        <v>319</v>
      </c>
      <c r="G17" s="22" t="s">
        <v>342</v>
      </c>
      <c r="H17" s="79" t="s">
        <v>343</v>
      </c>
      <c r="I17" s="79" t="s">
        <v>316</v>
      </c>
      <c r="J17" s="22" t="s">
        <v>344</v>
      </c>
    </row>
    <row r="18" ht="42" customHeight="1" spans="1:10">
      <c r="A18" s="182" t="s">
        <v>291</v>
      </c>
      <c r="B18" s="79" t="s">
        <v>336</v>
      </c>
      <c r="C18" s="79" t="s">
        <v>325</v>
      </c>
      <c r="D18" s="79" t="s">
        <v>326</v>
      </c>
      <c r="E18" s="22" t="s">
        <v>345</v>
      </c>
      <c r="F18" s="79" t="s">
        <v>319</v>
      </c>
      <c r="G18" s="22" t="s">
        <v>320</v>
      </c>
      <c r="H18" s="79" t="s">
        <v>315</v>
      </c>
      <c r="I18" s="79" t="s">
        <v>316</v>
      </c>
      <c r="J18" s="22" t="s">
        <v>345</v>
      </c>
    </row>
    <row r="19" ht="42" customHeight="1" spans="1:10">
      <c r="A19" s="182" t="s">
        <v>269</v>
      </c>
      <c r="B19" s="79" t="s">
        <v>346</v>
      </c>
      <c r="C19" s="79" t="s">
        <v>310</v>
      </c>
      <c r="D19" s="79" t="s">
        <v>311</v>
      </c>
      <c r="E19" s="22" t="s">
        <v>329</v>
      </c>
      <c r="F19" s="79" t="s">
        <v>319</v>
      </c>
      <c r="G19" s="22" t="s">
        <v>83</v>
      </c>
      <c r="H19" s="79" t="s">
        <v>330</v>
      </c>
      <c r="I19" s="79" t="s">
        <v>316</v>
      </c>
      <c r="J19" s="22" t="s">
        <v>329</v>
      </c>
    </row>
    <row r="20" ht="42" customHeight="1" spans="1:10">
      <c r="A20" s="182" t="s">
        <v>269</v>
      </c>
      <c r="B20" s="79" t="s">
        <v>346</v>
      </c>
      <c r="C20" s="79" t="s">
        <v>310</v>
      </c>
      <c r="D20" s="79" t="s">
        <v>317</v>
      </c>
      <c r="E20" s="22" t="s">
        <v>347</v>
      </c>
      <c r="F20" s="79" t="s">
        <v>319</v>
      </c>
      <c r="G20" s="22" t="s">
        <v>320</v>
      </c>
      <c r="H20" s="79" t="s">
        <v>315</v>
      </c>
      <c r="I20" s="79" t="s">
        <v>316</v>
      </c>
      <c r="J20" s="22" t="s">
        <v>347</v>
      </c>
    </row>
    <row r="21" ht="42" customHeight="1" spans="1:10">
      <c r="A21" s="182" t="s">
        <v>269</v>
      </c>
      <c r="B21" s="79" t="s">
        <v>346</v>
      </c>
      <c r="C21" s="79" t="s">
        <v>321</v>
      </c>
      <c r="D21" s="79" t="s">
        <v>322</v>
      </c>
      <c r="E21" s="22" t="s">
        <v>348</v>
      </c>
      <c r="F21" s="79" t="s">
        <v>313</v>
      </c>
      <c r="G21" s="22" t="s">
        <v>324</v>
      </c>
      <c r="H21" s="79" t="s">
        <v>315</v>
      </c>
      <c r="I21" s="79" t="s">
        <v>316</v>
      </c>
      <c r="J21" s="22" t="s">
        <v>348</v>
      </c>
    </row>
    <row r="22" ht="42" customHeight="1" spans="1:10">
      <c r="A22" s="182" t="s">
        <v>269</v>
      </c>
      <c r="B22" s="79" t="s">
        <v>346</v>
      </c>
      <c r="C22" s="79" t="s">
        <v>325</v>
      </c>
      <c r="D22" s="79" t="s">
        <v>326</v>
      </c>
      <c r="E22" s="22" t="s">
        <v>335</v>
      </c>
      <c r="F22" s="79" t="s">
        <v>313</v>
      </c>
      <c r="G22" s="22" t="s">
        <v>324</v>
      </c>
      <c r="H22" s="79" t="s">
        <v>315</v>
      </c>
      <c r="I22" s="79" t="s">
        <v>316</v>
      </c>
      <c r="J22" s="22" t="s">
        <v>335</v>
      </c>
    </row>
    <row r="23" ht="42" customHeight="1" spans="1:10">
      <c r="A23" s="182" t="s">
        <v>295</v>
      </c>
      <c r="B23" s="79" t="s">
        <v>349</v>
      </c>
      <c r="C23" s="79" t="s">
        <v>310</v>
      </c>
      <c r="D23" s="79" t="s">
        <v>311</v>
      </c>
      <c r="E23" s="22" t="s">
        <v>339</v>
      </c>
      <c r="F23" s="79" t="s">
        <v>319</v>
      </c>
      <c r="G23" s="22" t="s">
        <v>320</v>
      </c>
      <c r="H23" s="79" t="s">
        <v>315</v>
      </c>
      <c r="I23" s="79" t="s">
        <v>316</v>
      </c>
      <c r="J23" s="22" t="s">
        <v>339</v>
      </c>
    </row>
    <row r="24" ht="42" customHeight="1" spans="1:10">
      <c r="A24" s="182" t="s">
        <v>295</v>
      </c>
      <c r="B24" s="79" t="s">
        <v>349</v>
      </c>
      <c r="C24" s="79" t="s">
        <v>310</v>
      </c>
      <c r="D24" s="79" t="s">
        <v>317</v>
      </c>
      <c r="E24" s="22" t="s">
        <v>350</v>
      </c>
      <c r="F24" s="79" t="s">
        <v>319</v>
      </c>
      <c r="G24" s="22" t="s">
        <v>320</v>
      </c>
      <c r="H24" s="79" t="s">
        <v>315</v>
      </c>
      <c r="I24" s="79" t="s">
        <v>316</v>
      </c>
      <c r="J24" s="22" t="s">
        <v>350</v>
      </c>
    </row>
    <row r="25" ht="42" customHeight="1" spans="1:10">
      <c r="A25" s="182" t="s">
        <v>295</v>
      </c>
      <c r="B25" s="79" t="s">
        <v>349</v>
      </c>
      <c r="C25" s="79" t="s">
        <v>321</v>
      </c>
      <c r="D25" s="79" t="s">
        <v>322</v>
      </c>
      <c r="E25" s="22" t="s">
        <v>351</v>
      </c>
      <c r="F25" s="79" t="s">
        <v>313</v>
      </c>
      <c r="G25" s="22" t="s">
        <v>324</v>
      </c>
      <c r="H25" s="79" t="s">
        <v>315</v>
      </c>
      <c r="I25" s="79" t="s">
        <v>316</v>
      </c>
      <c r="J25" s="22" t="s">
        <v>351</v>
      </c>
    </row>
    <row r="26" ht="42" customHeight="1" spans="1:10">
      <c r="A26" s="182" t="s">
        <v>295</v>
      </c>
      <c r="B26" s="79" t="s">
        <v>349</v>
      </c>
      <c r="C26" s="79" t="s">
        <v>325</v>
      </c>
      <c r="D26" s="79" t="s">
        <v>326</v>
      </c>
      <c r="E26" s="22" t="s">
        <v>352</v>
      </c>
      <c r="F26" s="79" t="s">
        <v>313</v>
      </c>
      <c r="G26" s="22" t="s">
        <v>324</v>
      </c>
      <c r="H26" s="79" t="s">
        <v>315</v>
      </c>
      <c r="I26" s="79" t="s">
        <v>316</v>
      </c>
      <c r="J26" s="22" t="s">
        <v>352</v>
      </c>
    </row>
    <row r="27" ht="42" customHeight="1" spans="1:10">
      <c r="A27" s="182" t="s">
        <v>267</v>
      </c>
      <c r="B27" s="79" t="s">
        <v>353</v>
      </c>
      <c r="C27" s="79" t="s">
        <v>310</v>
      </c>
      <c r="D27" s="79" t="s">
        <v>317</v>
      </c>
      <c r="E27" s="22" t="s">
        <v>354</v>
      </c>
      <c r="F27" s="79" t="s">
        <v>319</v>
      </c>
      <c r="G27" s="22" t="s">
        <v>320</v>
      </c>
      <c r="H27" s="79" t="s">
        <v>315</v>
      </c>
      <c r="I27" s="79" t="s">
        <v>316</v>
      </c>
      <c r="J27" s="22" t="s">
        <v>354</v>
      </c>
    </row>
    <row r="28" ht="42" customHeight="1" spans="1:10">
      <c r="A28" s="182" t="s">
        <v>267</v>
      </c>
      <c r="B28" s="79" t="s">
        <v>353</v>
      </c>
      <c r="C28" s="79" t="s">
        <v>310</v>
      </c>
      <c r="D28" s="79" t="s">
        <v>355</v>
      </c>
      <c r="E28" s="22" t="s">
        <v>350</v>
      </c>
      <c r="F28" s="79" t="s">
        <v>319</v>
      </c>
      <c r="G28" s="22" t="s">
        <v>320</v>
      </c>
      <c r="H28" s="79" t="s">
        <v>315</v>
      </c>
      <c r="I28" s="79" t="s">
        <v>316</v>
      </c>
      <c r="J28" s="22" t="s">
        <v>350</v>
      </c>
    </row>
    <row r="29" ht="42" customHeight="1" spans="1:10">
      <c r="A29" s="182" t="s">
        <v>267</v>
      </c>
      <c r="B29" s="79" t="s">
        <v>353</v>
      </c>
      <c r="C29" s="79" t="s">
        <v>321</v>
      </c>
      <c r="D29" s="79" t="s">
        <v>322</v>
      </c>
      <c r="E29" s="22" t="s">
        <v>351</v>
      </c>
      <c r="F29" s="79" t="s">
        <v>313</v>
      </c>
      <c r="G29" s="22" t="s">
        <v>324</v>
      </c>
      <c r="H29" s="79" t="s">
        <v>315</v>
      </c>
      <c r="I29" s="79" t="s">
        <v>316</v>
      </c>
      <c r="J29" s="22" t="s">
        <v>351</v>
      </c>
    </row>
    <row r="30" ht="42" customHeight="1" spans="1:10">
      <c r="A30" s="182" t="s">
        <v>267</v>
      </c>
      <c r="B30" s="79" t="s">
        <v>353</v>
      </c>
      <c r="C30" s="79" t="s">
        <v>325</v>
      </c>
      <c r="D30" s="79" t="s">
        <v>326</v>
      </c>
      <c r="E30" s="22" t="s">
        <v>356</v>
      </c>
      <c r="F30" s="79" t="s">
        <v>313</v>
      </c>
      <c r="G30" s="22" t="s">
        <v>324</v>
      </c>
      <c r="H30" s="79" t="s">
        <v>315</v>
      </c>
      <c r="I30" s="79" t="s">
        <v>316</v>
      </c>
      <c r="J30" s="22" t="s">
        <v>356</v>
      </c>
    </row>
    <row r="31" ht="42" customHeight="1" spans="1:10">
      <c r="A31" s="182" t="s">
        <v>284</v>
      </c>
      <c r="B31" s="79" t="s">
        <v>357</v>
      </c>
      <c r="C31" s="79" t="s">
        <v>310</v>
      </c>
      <c r="D31" s="79" t="s">
        <v>311</v>
      </c>
      <c r="E31" s="22" t="s">
        <v>358</v>
      </c>
      <c r="F31" s="79" t="s">
        <v>319</v>
      </c>
      <c r="G31" s="22" t="s">
        <v>320</v>
      </c>
      <c r="H31" s="79" t="s">
        <v>315</v>
      </c>
      <c r="I31" s="79" t="s">
        <v>316</v>
      </c>
      <c r="J31" s="22" t="s">
        <v>358</v>
      </c>
    </row>
    <row r="32" ht="42" customHeight="1" spans="1:10">
      <c r="A32" s="182" t="s">
        <v>284</v>
      </c>
      <c r="B32" s="79" t="s">
        <v>357</v>
      </c>
      <c r="C32" s="79" t="s">
        <v>310</v>
      </c>
      <c r="D32" s="79" t="s">
        <v>317</v>
      </c>
      <c r="E32" s="22" t="s">
        <v>359</v>
      </c>
      <c r="F32" s="79" t="s">
        <v>319</v>
      </c>
      <c r="G32" s="22" t="s">
        <v>320</v>
      </c>
      <c r="H32" s="79" t="s">
        <v>315</v>
      </c>
      <c r="I32" s="79" t="s">
        <v>316</v>
      </c>
      <c r="J32" s="22" t="s">
        <v>359</v>
      </c>
    </row>
    <row r="33" ht="42" customHeight="1" spans="1:10">
      <c r="A33" s="182" t="s">
        <v>284</v>
      </c>
      <c r="B33" s="79" t="s">
        <v>357</v>
      </c>
      <c r="C33" s="79" t="s">
        <v>321</v>
      </c>
      <c r="D33" s="79" t="s">
        <v>322</v>
      </c>
      <c r="E33" s="22" t="s">
        <v>360</v>
      </c>
      <c r="F33" s="79" t="s">
        <v>313</v>
      </c>
      <c r="G33" s="22" t="s">
        <v>324</v>
      </c>
      <c r="H33" s="79" t="s">
        <v>315</v>
      </c>
      <c r="I33" s="79" t="s">
        <v>316</v>
      </c>
      <c r="J33" s="22" t="s">
        <v>360</v>
      </c>
    </row>
    <row r="34" ht="42" customHeight="1" spans="1:10">
      <c r="A34" s="182" t="s">
        <v>284</v>
      </c>
      <c r="B34" s="79" t="s">
        <v>357</v>
      </c>
      <c r="C34" s="79" t="s">
        <v>325</v>
      </c>
      <c r="D34" s="79" t="s">
        <v>326</v>
      </c>
      <c r="E34" s="22" t="s">
        <v>361</v>
      </c>
      <c r="F34" s="79" t="s">
        <v>313</v>
      </c>
      <c r="G34" s="22" t="s">
        <v>324</v>
      </c>
      <c r="H34" s="79" t="s">
        <v>315</v>
      </c>
      <c r="I34" s="79" t="s">
        <v>316</v>
      </c>
      <c r="J34" s="22" t="s">
        <v>361</v>
      </c>
    </row>
    <row r="35" ht="42" customHeight="1" spans="1:10">
      <c r="A35" s="182" t="s">
        <v>289</v>
      </c>
      <c r="B35" s="79" t="s">
        <v>362</v>
      </c>
      <c r="C35" s="79" t="s">
        <v>310</v>
      </c>
      <c r="D35" s="79" t="s">
        <v>311</v>
      </c>
      <c r="E35" s="22" t="s">
        <v>339</v>
      </c>
      <c r="F35" s="79" t="s">
        <v>319</v>
      </c>
      <c r="G35" s="22" t="s">
        <v>320</v>
      </c>
      <c r="H35" s="79" t="s">
        <v>315</v>
      </c>
      <c r="I35" s="79" t="s">
        <v>316</v>
      </c>
      <c r="J35" s="22" t="s">
        <v>339</v>
      </c>
    </row>
    <row r="36" ht="42" customHeight="1" spans="1:10">
      <c r="A36" s="182" t="s">
        <v>289</v>
      </c>
      <c r="B36" s="79" t="s">
        <v>362</v>
      </c>
      <c r="C36" s="79" t="s">
        <v>310</v>
      </c>
      <c r="D36" s="79" t="s">
        <v>317</v>
      </c>
      <c r="E36" s="22" t="s">
        <v>350</v>
      </c>
      <c r="F36" s="79" t="s">
        <v>319</v>
      </c>
      <c r="G36" s="22" t="s">
        <v>320</v>
      </c>
      <c r="H36" s="79" t="s">
        <v>315</v>
      </c>
      <c r="I36" s="79" t="s">
        <v>316</v>
      </c>
      <c r="J36" s="22" t="s">
        <v>350</v>
      </c>
    </row>
    <row r="37" ht="42" customHeight="1" spans="1:10">
      <c r="A37" s="182" t="s">
        <v>289</v>
      </c>
      <c r="B37" s="79" t="s">
        <v>362</v>
      </c>
      <c r="C37" s="79" t="s">
        <v>321</v>
      </c>
      <c r="D37" s="79" t="s">
        <v>340</v>
      </c>
      <c r="E37" s="22" t="s">
        <v>351</v>
      </c>
      <c r="F37" s="79" t="s">
        <v>313</v>
      </c>
      <c r="G37" s="22" t="s">
        <v>324</v>
      </c>
      <c r="H37" s="79" t="s">
        <v>315</v>
      </c>
      <c r="I37" s="79" t="s">
        <v>316</v>
      </c>
      <c r="J37" s="22" t="s">
        <v>351</v>
      </c>
    </row>
    <row r="38" ht="42" customHeight="1" spans="1:10">
      <c r="A38" s="182" t="s">
        <v>289</v>
      </c>
      <c r="B38" s="79" t="s">
        <v>362</v>
      </c>
      <c r="C38" s="79" t="s">
        <v>325</v>
      </c>
      <c r="D38" s="79" t="s">
        <v>326</v>
      </c>
      <c r="E38" s="22" t="s">
        <v>352</v>
      </c>
      <c r="F38" s="79" t="s">
        <v>313</v>
      </c>
      <c r="G38" s="22" t="s">
        <v>324</v>
      </c>
      <c r="H38" s="79" t="s">
        <v>315</v>
      </c>
      <c r="I38" s="79" t="s">
        <v>316</v>
      </c>
      <c r="J38" s="22" t="s">
        <v>352</v>
      </c>
    </row>
    <row r="39" ht="42" customHeight="1" spans="1:10">
      <c r="A39" s="182" t="s">
        <v>286</v>
      </c>
      <c r="B39" s="79" t="s">
        <v>363</v>
      </c>
      <c r="C39" s="79" t="s">
        <v>310</v>
      </c>
      <c r="D39" s="79" t="s">
        <v>311</v>
      </c>
      <c r="E39" s="22" t="s">
        <v>364</v>
      </c>
      <c r="F39" s="79" t="s">
        <v>319</v>
      </c>
      <c r="G39" s="22" t="s">
        <v>320</v>
      </c>
      <c r="H39" s="79" t="s">
        <v>315</v>
      </c>
      <c r="I39" s="79" t="s">
        <v>316</v>
      </c>
      <c r="J39" s="22" t="s">
        <v>365</v>
      </c>
    </row>
    <row r="40" ht="42" customHeight="1" spans="1:10">
      <c r="A40" s="182" t="s">
        <v>286</v>
      </c>
      <c r="B40" s="79" t="s">
        <v>363</v>
      </c>
      <c r="C40" s="79" t="s">
        <v>310</v>
      </c>
      <c r="D40" s="79" t="s">
        <v>317</v>
      </c>
      <c r="E40" s="22" t="s">
        <v>350</v>
      </c>
      <c r="F40" s="79" t="s">
        <v>319</v>
      </c>
      <c r="G40" s="22" t="s">
        <v>320</v>
      </c>
      <c r="H40" s="79" t="s">
        <v>315</v>
      </c>
      <c r="I40" s="79" t="s">
        <v>316</v>
      </c>
      <c r="J40" s="22" t="s">
        <v>350</v>
      </c>
    </row>
    <row r="41" ht="42" customHeight="1" spans="1:10">
      <c r="A41" s="182" t="s">
        <v>286</v>
      </c>
      <c r="B41" s="79" t="s">
        <v>363</v>
      </c>
      <c r="C41" s="79" t="s">
        <v>321</v>
      </c>
      <c r="D41" s="79" t="s">
        <v>322</v>
      </c>
      <c r="E41" s="22" t="s">
        <v>351</v>
      </c>
      <c r="F41" s="79" t="s">
        <v>313</v>
      </c>
      <c r="G41" s="22" t="s">
        <v>324</v>
      </c>
      <c r="H41" s="79" t="s">
        <v>315</v>
      </c>
      <c r="I41" s="79" t="s">
        <v>316</v>
      </c>
      <c r="J41" s="22" t="s">
        <v>351</v>
      </c>
    </row>
    <row r="42" ht="42" customHeight="1" spans="1:10">
      <c r="A42" s="182" t="s">
        <v>286</v>
      </c>
      <c r="B42" s="79" t="s">
        <v>363</v>
      </c>
      <c r="C42" s="79" t="s">
        <v>321</v>
      </c>
      <c r="D42" s="79" t="s">
        <v>322</v>
      </c>
      <c r="E42" s="22" t="s">
        <v>366</v>
      </c>
      <c r="F42" s="79" t="s">
        <v>313</v>
      </c>
      <c r="G42" s="22" t="s">
        <v>324</v>
      </c>
      <c r="H42" s="79" t="s">
        <v>315</v>
      </c>
      <c r="I42" s="79" t="s">
        <v>316</v>
      </c>
      <c r="J42" s="22" t="s">
        <v>366</v>
      </c>
    </row>
    <row r="43" ht="42" customHeight="1" spans="1:10">
      <c r="A43" s="182" t="s">
        <v>274</v>
      </c>
      <c r="B43" s="79" t="s">
        <v>367</v>
      </c>
      <c r="C43" s="79" t="s">
        <v>310</v>
      </c>
      <c r="D43" s="79" t="s">
        <v>311</v>
      </c>
      <c r="E43" s="22" t="s">
        <v>368</v>
      </c>
      <c r="F43" s="79" t="s">
        <v>319</v>
      </c>
      <c r="G43" s="22" t="s">
        <v>94</v>
      </c>
      <c r="H43" s="79" t="s">
        <v>330</v>
      </c>
      <c r="I43" s="79" t="s">
        <v>316</v>
      </c>
      <c r="J43" s="22" t="s">
        <v>368</v>
      </c>
    </row>
    <row r="44" ht="42" customHeight="1" spans="1:10">
      <c r="A44" s="182" t="s">
        <v>274</v>
      </c>
      <c r="B44" s="79" t="s">
        <v>367</v>
      </c>
      <c r="C44" s="79" t="s">
        <v>310</v>
      </c>
      <c r="D44" s="79" t="s">
        <v>317</v>
      </c>
      <c r="E44" s="22" t="s">
        <v>369</v>
      </c>
      <c r="F44" s="79" t="s">
        <v>319</v>
      </c>
      <c r="G44" s="22" t="s">
        <v>320</v>
      </c>
      <c r="H44" s="79" t="s">
        <v>315</v>
      </c>
      <c r="I44" s="79" t="s">
        <v>316</v>
      </c>
      <c r="J44" s="22" t="s">
        <v>369</v>
      </c>
    </row>
    <row r="45" ht="42" customHeight="1" spans="1:10">
      <c r="A45" s="182" t="s">
        <v>274</v>
      </c>
      <c r="B45" s="79" t="s">
        <v>367</v>
      </c>
      <c r="C45" s="79" t="s">
        <v>310</v>
      </c>
      <c r="D45" s="79" t="s">
        <v>355</v>
      </c>
      <c r="E45" s="22" t="s">
        <v>350</v>
      </c>
      <c r="F45" s="79" t="s">
        <v>319</v>
      </c>
      <c r="G45" s="22" t="s">
        <v>320</v>
      </c>
      <c r="H45" s="79" t="s">
        <v>315</v>
      </c>
      <c r="I45" s="79" t="s">
        <v>316</v>
      </c>
      <c r="J45" s="22" t="s">
        <v>350</v>
      </c>
    </row>
    <row r="46" ht="42" customHeight="1" spans="1:10">
      <c r="A46" s="182" t="s">
        <v>274</v>
      </c>
      <c r="B46" s="79" t="s">
        <v>367</v>
      </c>
      <c r="C46" s="79" t="s">
        <v>321</v>
      </c>
      <c r="D46" s="79" t="s">
        <v>340</v>
      </c>
      <c r="E46" s="22" t="s">
        <v>332</v>
      </c>
      <c r="F46" s="79" t="s">
        <v>319</v>
      </c>
      <c r="G46" s="22" t="s">
        <v>333</v>
      </c>
      <c r="H46" s="79" t="s">
        <v>334</v>
      </c>
      <c r="I46" s="79" t="s">
        <v>316</v>
      </c>
      <c r="J46" s="22" t="s">
        <v>332</v>
      </c>
    </row>
    <row r="47" ht="42" customHeight="1" spans="1:10">
      <c r="A47" s="182" t="s">
        <v>274</v>
      </c>
      <c r="B47" s="79" t="s">
        <v>367</v>
      </c>
      <c r="C47" s="79" t="s">
        <v>325</v>
      </c>
      <c r="D47" s="79" t="s">
        <v>326</v>
      </c>
      <c r="E47" s="22" t="s">
        <v>335</v>
      </c>
      <c r="F47" s="79" t="s">
        <v>313</v>
      </c>
      <c r="G47" s="22" t="s">
        <v>324</v>
      </c>
      <c r="H47" s="79" t="s">
        <v>315</v>
      </c>
      <c r="I47" s="79" t="s">
        <v>316</v>
      </c>
      <c r="J47" s="22" t="s">
        <v>335</v>
      </c>
    </row>
    <row r="48" ht="42" customHeight="1" spans="1:10">
      <c r="A48" s="182" t="s">
        <v>276</v>
      </c>
      <c r="B48" s="79" t="s">
        <v>370</v>
      </c>
      <c r="C48" s="79" t="s">
        <v>310</v>
      </c>
      <c r="D48" s="79" t="s">
        <v>311</v>
      </c>
      <c r="E48" s="22" t="s">
        <v>337</v>
      </c>
      <c r="F48" s="79" t="s">
        <v>319</v>
      </c>
      <c r="G48" s="22" t="s">
        <v>86</v>
      </c>
      <c r="H48" s="79" t="s">
        <v>330</v>
      </c>
      <c r="I48" s="79" t="s">
        <v>316</v>
      </c>
      <c r="J48" s="22" t="s">
        <v>337</v>
      </c>
    </row>
    <row r="49" ht="42" customHeight="1" spans="1:10">
      <c r="A49" s="182" t="s">
        <v>276</v>
      </c>
      <c r="B49" s="79" t="s">
        <v>370</v>
      </c>
      <c r="C49" s="79" t="s">
        <v>310</v>
      </c>
      <c r="D49" s="79" t="s">
        <v>317</v>
      </c>
      <c r="E49" s="22" t="s">
        <v>339</v>
      </c>
      <c r="F49" s="79" t="s">
        <v>319</v>
      </c>
      <c r="G49" s="22" t="s">
        <v>320</v>
      </c>
      <c r="H49" s="79" t="s">
        <v>315</v>
      </c>
      <c r="I49" s="79" t="s">
        <v>316</v>
      </c>
      <c r="J49" s="22" t="s">
        <v>339</v>
      </c>
    </row>
    <row r="50" ht="42" customHeight="1" spans="1:10">
      <c r="A50" s="182" t="s">
        <v>276</v>
      </c>
      <c r="B50" s="79" t="s">
        <v>370</v>
      </c>
      <c r="C50" s="79" t="s">
        <v>321</v>
      </c>
      <c r="D50" s="79" t="s">
        <v>340</v>
      </c>
      <c r="E50" s="22" t="s">
        <v>371</v>
      </c>
      <c r="F50" s="79" t="s">
        <v>313</v>
      </c>
      <c r="G50" s="22" t="s">
        <v>324</v>
      </c>
      <c r="H50" s="79" t="s">
        <v>315</v>
      </c>
      <c r="I50" s="79" t="s">
        <v>316</v>
      </c>
      <c r="J50" s="22" t="s">
        <v>371</v>
      </c>
    </row>
    <row r="51" ht="42" customHeight="1" spans="1:10">
      <c r="A51" s="182" t="s">
        <v>276</v>
      </c>
      <c r="B51" s="79" t="s">
        <v>370</v>
      </c>
      <c r="C51" s="79" t="s">
        <v>325</v>
      </c>
      <c r="D51" s="79" t="s">
        <v>326</v>
      </c>
      <c r="E51" s="22" t="s">
        <v>352</v>
      </c>
      <c r="F51" s="79" t="s">
        <v>313</v>
      </c>
      <c r="G51" s="22" t="s">
        <v>324</v>
      </c>
      <c r="H51" s="79" t="s">
        <v>315</v>
      </c>
      <c r="I51" s="79" t="s">
        <v>316</v>
      </c>
      <c r="J51" s="22" t="s">
        <v>352</v>
      </c>
    </row>
    <row r="52" ht="42" customHeight="1" spans="1:10">
      <c r="A52" s="182" t="s">
        <v>297</v>
      </c>
      <c r="B52" s="79" t="s">
        <v>372</v>
      </c>
      <c r="C52" s="79" t="s">
        <v>310</v>
      </c>
      <c r="D52" s="79" t="s">
        <v>311</v>
      </c>
      <c r="E52" s="22" t="s">
        <v>373</v>
      </c>
      <c r="F52" s="79" t="s">
        <v>319</v>
      </c>
      <c r="G52" s="22" t="s">
        <v>320</v>
      </c>
      <c r="H52" s="79" t="s">
        <v>315</v>
      </c>
      <c r="I52" s="79" t="s">
        <v>316</v>
      </c>
      <c r="J52" s="22" t="s">
        <v>373</v>
      </c>
    </row>
    <row r="53" ht="42" customHeight="1" spans="1:10">
      <c r="A53" s="182" t="s">
        <v>297</v>
      </c>
      <c r="B53" s="79" t="s">
        <v>372</v>
      </c>
      <c r="C53" s="79" t="s">
        <v>310</v>
      </c>
      <c r="D53" s="79" t="s">
        <v>317</v>
      </c>
      <c r="E53" s="22" t="s">
        <v>374</v>
      </c>
      <c r="F53" s="79" t="s">
        <v>319</v>
      </c>
      <c r="G53" s="22" t="s">
        <v>320</v>
      </c>
      <c r="H53" s="79" t="s">
        <v>315</v>
      </c>
      <c r="I53" s="79" t="s">
        <v>316</v>
      </c>
      <c r="J53" s="22" t="s">
        <v>374</v>
      </c>
    </row>
    <row r="54" ht="42" customHeight="1" spans="1:10">
      <c r="A54" s="182" t="s">
        <v>297</v>
      </c>
      <c r="B54" s="79" t="s">
        <v>372</v>
      </c>
      <c r="C54" s="79" t="s">
        <v>321</v>
      </c>
      <c r="D54" s="79" t="s">
        <v>375</v>
      </c>
      <c r="E54" s="22" t="s">
        <v>376</v>
      </c>
      <c r="F54" s="79" t="s">
        <v>319</v>
      </c>
      <c r="G54" s="22" t="s">
        <v>333</v>
      </c>
      <c r="H54" s="79" t="s">
        <v>334</v>
      </c>
      <c r="I54" s="79" t="s">
        <v>316</v>
      </c>
      <c r="J54" s="22" t="s">
        <v>376</v>
      </c>
    </row>
    <row r="55" ht="42" customHeight="1" spans="1:10">
      <c r="A55" s="182" t="s">
        <v>297</v>
      </c>
      <c r="B55" s="79" t="s">
        <v>372</v>
      </c>
      <c r="C55" s="79" t="s">
        <v>325</v>
      </c>
      <c r="D55" s="79" t="s">
        <v>326</v>
      </c>
      <c r="E55" s="22" t="s">
        <v>377</v>
      </c>
      <c r="F55" s="79" t="s">
        <v>313</v>
      </c>
      <c r="G55" s="22" t="s">
        <v>324</v>
      </c>
      <c r="H55" s="79" t="s">
        <v>315</v>
      </c>
      <c r="I55" s="79" t="s">
        <v>316</v>
      </c>
      <c r="J55" s="22" t="s">
        <v>377</v>
      </c>
    </row>
    <row r="56" ht="42" customHeight="1" spans="1:10">
      <c r="A56" s="182" t="s">
        <v>293</v>
      </c>
      <c r="B56" s="79" t="s">
        <v>378</v>
      </c>
      <c r="C56" s="79" t="s">
        <v>310</v>
      </c>
      <c r="D56" s="79" t="s">
        <v>311</v>
      </c>
      <c r="E56" s="22" t="s">
        <v>337</v>
      </c>
      <c r="F56" s="79" t="s">
        <v>319</v>
      </c>
      <c r="G56" s="22" t="s">
        <v>379</v>
      </c>
      <c r="H56" s="79" t="s">
        <v>330</v>
      </c>
      <c r="I56" s="79" t="s">
        <v>316</v>
      </c>
      <c r="J56" s="22" t="s">
        <v>337</v>
      </c>
    </row>
    <row r="57" ht="42" customHeight="1" spans="1:10">
      <c r="A57" s="182" t="s">
        <v>293</v>
      </c>
      <c r="B57" s="79" t="s">
        <v>378</v>
      </c>
      <c r="C57" s="79" t="s">
        <v>310</v>
      </c>
      <c r="D57" s="79" t="s">
        <v>317</v>
      </c>
      <c r="E57" s="22" t="s">
        <v>339</v>
      </c>
      <c r="F57" s="79" t="s">
        <v>319</v>
      </c>
      <c r="G57" s="22" t="s">
        <v>320</v>
      </c>
      <c r="H57" s="79" t="s">
        <v>315</v>
      </c>
      <c r="I57" s="79" t="s">
        <v>316</v>
      </c>
      <c r="J57" s="22" t="s">
        <v>339</v>
      </c>
    </row>
    <row r="58" ht="42" customHeight="1" spans="1:10">
      <c r="A58" s="182" t="s">
        <v>293</v>
      </c>
      <c r="B58" s="79" t="s">
        <v>378</v>
      </c>
      <c r="C58" s="79" t="s">
        <v>321</v>
      </c>
      <c r="D58" s="79" t="s">
        <v>322</v>
      </c>
      <c r="E58" s="22" t="s">
        <v>371</v>
      </c>
      <c r="F58" s="79" t="s">
        <v>319</v>
      </c>
      <c r="G58" s="22" t="s">
        <v>90</v>
      </c>
      <c r="H58" s="79" t="s">
        <v>334</v>
      </c>
      <c r="I58" s="79" t="s">
        <v>316</v>
      </c>
      <c r="J58" s="22" t="s">
        <v>371</v>
      </c>
    </row>
    <row r="59" ht="42" customHeight="1" spans="1:10">
      <c r="A59" s="182" t="s">
        <v>293</v>
      </c>
      <c r="B59" s="79" t="s">
        <v>378</v>
      </c>
      <c r="C59" s="79" t="s">
        <v>325</v>
      </c>
      <c r="D59" s="79" t="s">
        <v>326</v>
      </c>
      <c r="E59" s="22" t="s">
        <v>345</v>
      </c>
      <c r="F59" s="79" t="s">
        <v>319</v>
      </c>
      <c r="G59" s="22" t="s">
        <v>320</v>
      </c>
      <c r="H59" s="79" t="s">
        <v>315</v>
      </c>
      <c r="I59" s="79" t="s">
        <v>316</v>
      </c>
      <c r="J59" s="22" t="s">
        <v>345</v>
      </c>
    </row>
    <row r="60" ht="42" customHeight="1" spans="1:10">
      <c r="A60" s="182" t="s">
        <v>293</v>
      </c>
      <c r="B60" s="79" t="s">
        <v>378</v>
      </c>
      <c r="C60" s="79" t="s">
        <v>380</v>
      </c>
      <c r="D60" s="79" t="s">
        <v>381</v>
      </c>
      <c r="E60" s="22" t="s">
        <v>352</v>
      </c>
      <c r="F60" s="79" t="s">
        <v>313</v>
      </c>
      <c r="G60" s="22" t="s">
        <v>324</v>
      </c>
      <c r="H60" s="79" t="s">
        <v>315</v>
      </c>
      <c r="I60" s="79" t="s">
        <v>316</v>
      </c>
      <c r="J60" s="22" t="s">
        <v>344</v>
      </c>
    </row>
  </sheetData>
  <mergeCells count="28">
    <mergeCell ref="A2:J2"/>
    <mergeCell ref="A3:H3"/>
    <mergeCell ref="A7:A10"/>
    <mergeCell ref="A11:A14"/>
    <mergeCell ref="A15:A18"/>
    <mergeCell ref="A19:A22"/>
    <mergeCell ref="A23:A26"/>
    <mergeCell ref="A27:A30"/>
    <mergeCell ref="A31:A34"/>
    <mergeCell ref="A35:A38"/>
    <mergeCell ref="A39:A42"/>
    <mergeCell ref="A43:A47"/>
    <mergeCell ref="A48:A51"/>
    <mergeCell ref="A52:A55"/>
    <mergeCell ref="A56:A60"/>
    <mergeCell ref="B7:B10"/>
    <mergeCell ref="B11:B14"/>
    <mergeCell ref="B15:B18"/>
    <mergeCell ref="B19:B22"/>
    <mergeCell ref="B23:B26"/>
    <mergeCell ref="B27:B30"/>
    <mergeCell ref="B31:B34"/>
    <mergeCell ref="B35:B38"/>
    <mergeCell ref="B39:B42"/>
    <mergeCell ref="B43:B47"/>
    <mergeCell ref="B48:B51"/>
    <mergeCell ref="B52:B55"/>
    <mergeCell ref="B56:B60"/>
  </mergeCells>
  <printOptions horizontalCentered="1"/>
  <pageMargins left="0.959722222222222" right="0.959722222222222" top="0.719444444444444" bottom="0.719444444444444"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缘敬</cp:lastModifiedBy>
  <dcterms:created xsi:type="dcterms:W3CDTF">2026-03-07T00:19:00Z</dcterms:created>
  <dcterms:modified xsi:type="dcterms:W3CDTF">2026-03-09T07:24:33Z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D8B3A6C74A91431B8610987B2F4E969D_12</vt:lpwstr>
  </property>
  <property fmtid="{D5CDD505-2E9C-101B-9397-08002B2CF9AE}" pid="4" name="CalculationRule">
    <vt:i4>0</vt:i4>
  </property>
</Properties>
</file>