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部门基本支出预算表04!$A$8:$X$62</definedName>
    <definedName name="_xlnm._FilterDatabase" localSheetId="7" hidden="1">'部门项目支出预算表05-1'!$A$8:$W$26</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<sst xmlns="http://schemas.openxmlformats.org/spreadsheetml/2006/main" count="1379" uniqueCount="531">
  <si>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</si>
  <si>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</si>
  <si>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</si>
  <si>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</si>
  <si>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</si>
  <si>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</si>
  <si>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</si>
  <si>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</si>
  <si>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</si>
  <si>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</si>
  <si>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</si>
  <si>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</si>
  <si>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</si>
  <si>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</si>
  <si>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</si>
  <si>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</si>
  <si>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</si>
  <si>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</si>
  <si>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</si>
  <si>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</si>
  <si>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</si>
  <si>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</si>
  <si>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</si>
  <si>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</si>
  <si>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</si>
  <si>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</si>
  <si>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</si>
  <si>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</si>
  <si>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</si>
  <si>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</si>
  <si>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</si>
  <si>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</si>
  <si>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</si>
  <si>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</si>
  <si>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</si>
  <si>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</si>
  <si>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</si>
  <si>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</si>
  <si>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</si>
  <si>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</si>
  <si>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</si>
  <si>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</si>
  <si>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</si>
  <si>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</si>
  <si>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</si>
  <si>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</si>
  <si>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</si>
  <si>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</si>
  <si>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</si>
  <si>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</si>
  <si>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</si>
  <si>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</si>
  <si>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</si>
  <si>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</si>
  <si>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</si>
  <si>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</si>
  <si>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</si>
  <si>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</si>
  <si>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</si>
  <si>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</si>
  <si>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</si>
  <si>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</si>
  <si>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</si>
  <si>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</si>
  <si>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</si>
  <si>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</si>
  <si>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</si>
  <si>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</si>
  <si>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</si>
  <si>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t>
  </si>
  <si>
    <t>石林彝族自治县退役军人事务局</t>
  </si>
  <si>
    <t>351001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</si>
  <si>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</si>
  <si>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</si>
  <si>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</si>
  <si>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</si>
  <si>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</si>
  <si>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</si>
  <si>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</si>
  <si>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</si>
  <si>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</si>
  <si>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</si>
  <si>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</si>
  <si>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</si>
  <si>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</si>
  <si>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</si>
  <si>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</si>
  <si>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</si>
  <si>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</si>
  <si>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</si>
  <si>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</si>
  <si>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</si>
  <si>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</si>
  <si>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</si>
  <si>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</si>
  <si>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</si>
  <si>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</si>
  <si>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</si>
  <si>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</si>
  <si>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</si>
  <si>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</si>
  <si>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</si>
  <si>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</si>
  <si>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</si>
  <si>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</si>
  <si>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</si>
  <si>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</si>
  <si>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</si>
  <si>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</si>
  <si>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</si>
  <si>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2080805</t>
  </si>
  <si>
    <t>义务兵优待</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</si>
  <si>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</si>
  <si>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</si>
  <si>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</si>
  <si>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</si>
  <si>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</si>
  <si>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</si>
  <si>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</si>
  <si>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</si>
  <si>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</si>
  <si>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</si>
  <si>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</si>
  <si>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</si>
  <si>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</si>
  <si>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</si>
  <si>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</si>
  <si>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</si>
  <si>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</si>
  <si>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</si>
  <si>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</si>
  <si>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</si>
  <si>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</si>
  <si>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</si>
  <si>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</si>
  <si>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</si>
  <si>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</si>
  <si>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</si>
  <si>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</si>
  <si>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</si>
  <si>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</si>
  <si>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</si>
  <si>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</si>
  <si>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</si>
  <si>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</si>
  <si>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</si>
  <si>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</si>
  <si>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</si>
  <si>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</si>
  <si>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</si>
  <si>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</si>
  <si>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</si>
  <si>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</si>
  <si>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</si>
  <si>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</si>
  <si>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</si>
  <si>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</si>
  <si>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</si>
  <si>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</si>
  <si>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</si>
  <si>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</si>
  <si>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</si>
  <si>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</si>
  <si>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</si>
  <si>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</si>
  <si>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</si>
  <si>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</si>
  <si>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</si>
  <si>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</si>
  <si>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</si>
  <si>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</si>
  <si>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</si>
  <si>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</si>
  <si>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</si>
  <si>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</si>
  <si>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</si>
  <si>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</si>
  <si>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</si>
  <si>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</si>
  <si>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</si>
  <si>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</si>
  <si>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</si>
  <si>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</si>
  <si>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</si>
  <si>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</si>
  <si>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</si>
  <si>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</si>
  <si>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</si>
  <si>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</si>
  <si>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</si>
  <si>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</si>
  <si>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</si>
  <si>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</si>
  <si>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</si>
  <si>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</si>
  <si>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</si>
  <si>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</si>
  <si>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</si>
  <si>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</si>
  <si>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</si>
  <si>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</si>
  <si>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</si>
  <si>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</si>
  <si>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</si>
  <si>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</si>
  <si>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</si>
  <si>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</si>
  <si>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</si>
  <si>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</si>
  <si>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</si>
  <si>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</si>
  <si>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</si>
  <si>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</si>
  <si>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</si>
  <si>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</si>
  <si>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</si>
  <si>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</si>
  <si>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</si>
  <si>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</si>
  <si>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</si>
  <si>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</si>
  <si>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</si>
  <si>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</si>
  <si>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530126210000000001038</t>
  </si>
  <si>
    <t>行政人员支出工资</t>
  </si>
  <si>
    <t>30101</t>
  </si>
  <si>
    <t>基本工资</t>
  </si>
  <si>
    <t>30102</t>
  </si>
  <si>
    <t>津贴补贴</t>
  </si>
  <si>
    <t>30103</t>
  </si>
  <si>
    <t>奖金</t>
  </si>
  <si>
    <t>530126210000000001039</t>
  </si>
  <si>
    <t>事业人员支出工资</t>
  </si>
  <si>
    <t>30107</t>
  </si>
  <si>
    <t>绩效工资</t>
  </si>
  <si>
    <t>530126210000000001040</t>
  </si>
  <si>
    <t>社会保障缴费</t>
  </si>
  <si>
    <t>30108</t>
  </si>
  <si>
    <t>机关事业单位基本养老保险缴费</t>
  </si>
  <si>
    <t>30110</t>
  </si>
  <si>
    <t>职工基本医疗保险缴费</t>
  </si>
  <si>
    <t>30111</t>
  </si>
  <si>
    <t>公务员医疗补助缴费</t>
  </si>
  <si>
    <t>30112</t>
  </si>
  <si>
    <t>其他社会保障缴费</t>
  </si>
  <si>
    <t>530126210000000001041</t>
  </si>
  <si>
    <t>30113</t>
  </si>
  <si>
    <t>530126210000000001043</t>
  </si>
  <si>
    <t>公车购置及运维费</t>
  </si>
  <si>
    <t>30231</t>
  </si>
  <si>
    <t>公务用车运行维护费</t>
  </si>
  <si>
    <t>530126210000000001045</t>
  </si>
  <si>
    <t>行政人员公务交通补贴</t>
  </si>
  <si>
    <t>30239</t>
  </si>
  <si>
    <t>其他交通费用</t>
  </si>
  <si>
    <t>530126210000000001046</t>
  </si>
  <si>
    <t>工会经费</t>
  </si>
  <si>
    <t>30228</t>
  </si>
  <si>
    <t>530126210000000001047</t>
  </si>
  <si>
    <t>一般公用经费</t>
  </si>
  <si>
    <t>30201</t>
  </si>
  <si>
    <t>办公费</t>
  </si>
  <si>
    <t>30205</t>
  </si>
  <si>
    <t>水费</t>
  </si>
  <si>
    <t>30206</t>
  </si>
  <si>
    <t>电费</t>
  </si>
  <si>
    <t>30207</t>
  </si>
  <si>
    <t>邮电费</t>
  </si>
  <si>
    <t>30211</t>
  </si>
  <si>
    <t>差旅费</t>
  </si>
  <si>
    <t>30299</t>
  </si>
  <si>
    <t>其他商品和服务支出</t>
  </si>
  <si>
    <t>530126231100001586207</t>
  </si>
  <si>
    <t>离退休人员支出</t>
  </si>
  <si>
    <t>30302</t>
  </si>
  <si>
    <t>退休费</t>
  </si>
  <si>
    <t>30305</t>
  </si>
  <si>
    <t>生活补助</t>
  </si>
  <si>
    <t>530126231100001586211</t>
  </si>
  <si>
    <t>行政人员绩效奖励</t>
  </si>
  <si>
    <t>530126251100003612035</t>
  </si>
  <si>
    <t>编外人员工资支出</t>
  </si>
  <si>
    <t>30199</t>
  </si>
  <si>
    <t>其他工资福利支出</t>
  </si>
  <si>
    <t>530126251100003612036</t>
  </si>
  <si>
    <t>辅助用工及劳务派遣经费</t>
  </si>
  <si>
    <t>30226</t>
  </si>
  <si>
    <t>劳务费</t>
  </si>
  <si>
    <t>预算05-1表</t>
  </si>
  <si>
    <t>项目分类</t>
  </si>
  <si>
    <t>项目单位</t>
  </si>
  <si>
    <t>经济科目编码</t>
  </si>
  <si>
    <t>经济科目名称</t>
  </si>
  <si>
    <t>本年拨款</t>
  </si>
  <si>
    <t>其中：本次下达</t>
  </si>
  <si>
    <t>专项业务类</t>
  </si>
  <si>
    <t>530126261100005061214</t>
  </si>
  <si>
    <t>退役军人服务保障及烈士纪念设施管护经费</t>
  </si>
  <si>
    <t>530126261100005061215</t>
  </si>
  <si>
    <t>烈士亲属异地祭扫补助经费</t>
  </si>
  <si>
    <t>530126261100005139819</t>
  </si>
  <si>
    <t>业务委托经费</t>
  </si>
  <si>
    <t>530126261100005139843</t>
  </si>
  <si>
    <t>烤烟工作经费</t>
  </si>
  <si>
    <t>民生类</t>
  </si>
  <si>
    <t>530126241100002385702</t>
  </si>
  <si>
    <t>义务兵家庭优待金及立功受奖奖励金补助经费</t>
  </si>
  <si>
    <t>530126241100002386944</t>
  </si>
  <si>
    <t>退役士兵自谋职业、自主就业一次性经济补偿、待安置期间生活补助经费</t>
  </si>
  <si>
    <t>530126241100002387062</t>
  </si>
  <si>
    <t>优抚对象护理费、医疗补助经费</t>
  </si>
  <si>
    <t>30307</t>
  </si>
  <si>
    <t>医疗费补助</t>
  </si>
  <si>
    <t>530126241100002387086</t>
  </si>
  <si>
    <t>“边纵”人员定期生活补助经费</t>
  </si>
  <si>
    <t>530126241100002387462</t>
  </si>
  <si>
    <t>企业下岗失业参战退役人员生活补助经费</t>
  </si>
  <si>
    <t>530126241100002387535</t>
  </si>
  <si>
    <t>出国参战民兵民工生活补助经费</t>
  </si>
  <si>
    <t>530126241100002387597</t>
  </si>
  <si>
    <t>自主择业军转干部医疗保险经费</t>
  </si>
  <si>
    <t>30311</t>
  </si>
  <si>
    <t>代缴社会保险费</t>
  </si>
  <si>
    <t>530126241100002391964</t>
  </si>
  <si>
    <t>优抚对象补助经费</t>
  </si>
  <si>
    <t>530126251100003816932</t>
  </si>
  <si>
    <t>退役军人教育培训经费</t>
  </si>
  <si>
    <t>30216</t>
  </si>
  <si>
    <t>培训费</t>
  </si>
  <si>
    <t>530126251100003817115</t>
  </si>
  <si>
    <t>“八一”建军节、“9.30”公祭日慰问补助经费</t>
  </si>
  <si>
    <t>530126251100003873769</t>
  </si>
  <si>
    <t>领取国家定期抚恤补助待遇的优抚对象生活困难补助经费</t>
  </si>
  <si>
    <t>530126251100004037289</t>
  </si>
  <si>
    <t>退役士兵两保接续补助经费</t>
  </si>
  <si>
    <t>530126261100005414172</t>
  </si>
  <si>
    <t>2025年移交政府安置的退休军人定期增资经费</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</si>
  <si>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</si>
  <si>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</si>
  <si>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</si>
  <si>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</si>
  <si>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</si>
  <si>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</si>
  <si>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</si>
  <si>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</si>
  <si>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</si>
  <si>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</si>
  <si>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</si>
  <si>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</si>
  <si>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</si>
  <si>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</si>
  <si>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备注：本单位2026年度无政府性基金预算支出预算，此表为空。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</si>
  <si>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</si>
  <si>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</si>
  <si>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</si>
  <si>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</si>
  <si>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</si>
  <si>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</si>
  <si>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</si>
  <si>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</si>
  <si>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</si>
  <si>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</si>
  <si>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</si>
  <si>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公务用车油卡充值</t>
  </si>
  <si>
    <t>车辆加油、添加燃料服务</t>
  </si>
  <si>
    <t>元</t>
  </si>
  <si>
    <t>公务用车维修保养</t>
  </si>
  <si>
    <t>车辆维修和保养服务</t>
  </si>
  <si>
    <t>公务用车购买保险</t>
  </si>
  <si>
    <t>机动车保险服务</t>
  </si>
  <si>
    <t>购买A4复印纸</t>
  </si>
  <si>
    <t>复印纸</t>
  </si>
  <si>
    <t>包</t>
  </si>
  <si>
    <t>购买档案柜</t>
  </si>
  <si>
    <t>文件柜</t>
  </si>
  <si>
    <t>组</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</si>
  <si>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</si>
  <si>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</si>
  <si>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</si>
  <si>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</si>
  <si>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</si>
  <si>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</si>
  <si>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</si>
  <si>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</si>
  <si>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</si>
  <si>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</si>
  <si>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</si>
  <si>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</si>
  <si>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</si>
  <si>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</si>
  <si>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</si>
  <si>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</si>
  <si>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</si>
  <si>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</si>
  <si>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</si>
  <si>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</si>
  <si>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</si>
  <si>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</si>
  <si>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</si>
  <si>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</si>
  <si>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</si>
  <si>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</si>
  <si>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</si>
  <si>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</si>
  <si>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</si>
  <si>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</si>
  <si>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</si>
  <si>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</si>
  <si>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</si>
  <si>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备注：本单位2026年度无对下转移支付预算，此表为空。</t>
  </si>
  <si>
    <t>预算09-2表</t>
  </si>
  <si>
    <t>预算10表</t>
  </si>
  <si>
    <t>资产类别</t>
  </si>
  <si>
    <t>资产分类代码.名称</t>
  </si>
  <si>
    <t>资产名称</t>
  </si>
  <si>
    <t>计量单位</t>
  </si>
  <si>
    <t>财政部门批复数（元）</t>
  </si>
  <si>
    <t>单价</t>
  </si>
  <si>
    <t>金额</t>
  </si>
  <si>
    <t>备注：本单位2026年度无新增资产配置，此表为空。</t>
  </si>
  <si>
    <t>预算11表</t>
  </si>
  <si>
    <t>上级补助</t>
  </si>
  <si>
    <t>备注：本单位2026年度无上级补助项目支出预算，此表为空。</t>
  </si>
  <si>
    <t>预算12表</t>
  </si>
  <si>
    <t>项目级次</t>
  </si>
  <si>
    <t>2026年</t>
  </si>
  <si>
    <t>2027年</t>
  </si>
  <si>
    <t>2028年</t>
  </si>
  <si>
    <t>312 民生类</t>
  </si>
  <si>
    <t>本级</t>
  </si>
  <si>
    <t>311 专项业务类</t>
  </si>
  <si>
    <t>预算13表</t>
  </si>
  <si>
    <t>部门编码</t>
  </si>
  <si>
    <t>部门名称</t>
  </si>
  <si>
    <t>内容</t>
  </si>
  <si>
    <t>说明</t>
  </si>
  <si>
    <t>部门总体目标</t>
  </si>
  <si>
    <t>部门职责</t>
  </si>
  <si>
    <t>主要职能职责是贯彻落实党中央、省委、市委、县委关于退役军人工作方针政策和决策部署，扎实做好退役军人思想政治和权益维护、移交安置、优待抚恤、褒扬纪念、就业创业等工作，全心全意为退役军人服务，不断提升服务保障工作水平，维护社会大局和谐稳定。</t>
  </si>
  <si>
    <t>根据三定方案归纳</t>
  </si>
  <si>
    <t>总休绩效目标：坚持以退役军人及其他优抚对象为中心，全面落实退役军人就业创业、优抚抚恤、褒扬纪念、权益维护、移交安置、拥军优属等重点工作任务，不断提升服务保障水平，切实维护退役军人合法权益，营造尊崇军人、尊重退役军人的浓厚社会氛围，确保财政资金使用规范、安全、高效，推动全区/市退役军人事务工作高质量发展。
目标1：2026年加强重点优抚对象医疗、抚恤、解困帮扶工作、设身处地为重点优抚排忧解难，有利于化解社会矛盾、促进社会主义公平、维护社会和谐，对加强和创新社会治理具有十分重要的意义。2027年-2028年确保优抚对象解困帮扶工作结束。
目标2：2026年按月足额发放1848名优抚对象生活补助.2027年-2028年在增减人员变动的基础上继续发放优抚对象生活补助。
目标3：2026年逐步提高重点优抚对象抚恤补助，保障重点优抚对象基本生活，2027年-2028年根据上级相关提标文件，继续发放优抚对象生活补助。</t>
  </si>
  <si>
    <t>根据部门职责，中长期规划，各级党委，各级政府要求归纳</t>
  </si>
  <si>
    <t>部门年度目标</t>
  </si>
  <si>
    <t xml:space="preserve">
（一）产出指标 
1.数量指标 
 退役军人移交安置任务按期完成
 退役军人就业创业培训、岗位推荐、政策宣讲按计划开展
 优抚对象抚恤补助、优待金及时足额发放
 烈士纪念设施修缮维护、祭扫服务保障到位
 拥军优属、走访慰问、立功喜报送达等活动按要求完成 
2.质量指标 
 退役军人安置、优抚资金发放准确率100%
 服务事项办理合规率100%
 政策落实、服务保障群众零重大投诉 
3.时效指标 
 年度重点工作按期完成率≥98%
 抚恤补助资金按时发放率100%
 信访诉求、权益问题及时办结率≥95% 
（二）成本指标 
 严格控制在年度部门预算总额内，厉行节约
 项目资金专款专用，无挤占、挪用、超支情况
 公用经费、运行成本管控规范合理 
（三）效益指标 
1.社会效益 
 退役军人合法权益得到有效保障，社会尊崇氛围持续浓厚
 退役军人就业创业质量稳步提升，获得感、幸福感、安全感增强
 优抚褒扬、双拥工作成效显著，军政军民关系更加密切
 社会大局和谐稳定，涉军领域风险有效防范
 2.可持续影响 
 退役军人服务保障体系更加健全，服务能力持续提升
 优抚安置、褒扬纪念、权益维护长效机制不断完善 
（四）满意度指标 
  退役军人及优抚对象满意度≥95%
  社会各界对退役军人工作认可度持续提高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</si>
  <si>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</si>
  <si>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</si>
  <si>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</si>
  <si>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</si>
  <si>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</si>
  <si>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</si>
  <si>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</si>
  <si>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</si>
  <si>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</si>
  <si>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按月发放1848名优抚对象补助经费、解三难生活补助。</t>
  </si>
  <si>
    <t>"1.云退役发〔2024〕94号文件规定三属人员生活补助：县级承担每人每月10元，人数23人，23人*10元*12月=2760元；（55号附2表） 2.昆政办（2015）64号：优抚对象自然增长机制：“优抚对象自然增长机制8%地方性补助，市级承担50%，县级承担50%。”按照各类人员不同标准，每月发放135421元，135421*50%*12=812526元，县级全年预计812526元。 3.石政办发〔2020〕58号（县本级承担）：优抚对象“解三难”补助经费：房屋新建、修缮补助，住房困难4户，标准为每户补助不超过20000元，4*20000=80000元；对享受医疗保险报销、医疗救助和医疗补助后，其医疗费用支出超过2万元，且影响其家庭基本生活的，再按照医疗救助和医疗补助的有关政策，优先优惠给予一次性医疗困难救助和补助，标准为每人每年不超过5000元，医疗困难10户，10*5000=50000元；因重大疾病、自然灾害等临时性、突发性原因造成家庭生活出现暂时困难的优抚对象家庭，给予生活救助或生活困难补助，标准为每人每年不超过3000元，生活困难25户，25*3000=75000元，合计：205000元。 4.根据云退役发（2021）89号文件依据，安排财政预算资金增发抚恤补助经费作为丧葬补助费，2026年优抚对象死亡补助60人，县级承担40%，预算800000元。                                                               总合计：1820286元。 "</t>
  </si>
  <si>
    <t>发放174名义务兵家庭优待金及立功受奖奖励金、进西藏服役新兵一次性特殊优待金3000元</t>
  </si>
  <si>
    <t>"1.昆退役发〔2021〕10号（涉密文件）义务兵家庭优待金发放标准按照年度全省城镇居民人均可支配收入的30%进行测算，自2021年起中央财政按照每年每人10000元进行补助，剩余部分市级承担60%，县级承担40%，2025年度发放标准为13594元/年，2024年入伍88人，每人3594元*88人*40%=126509元;2025年入伍85人，每人3594元*85人*40%=122196元;2025年上浮不超过10%的比例计算为14953元，2026年入伍义务兵预计100人，每人4953元*100人*40%=198120元，县级承担金额合计：446825元。 2.昆民联发〔2017〕12号：进西藏服役新兵一次性特殊优待金每人每年3000元，30人*3000元=90000元 3.石军（2020）11号文件规定：凡从石林县入伍的现役军人，获得战区及以上的荣誉称号和一等功、二等功、三等功的，分别给予其家庭20000元、10000元、8000元和3000元的一次性奖励。获得优秀士兵、优秀士官、优秀班长的，给予其家庭600元的一次性奖励。奖励经费由县退役军人局负责发放。一等功每人10000元，1人*10000元=10000元；二等功每人8000元，2人*8000元=16000元；三等功每人3000元，60人*3000元=180000元；四有优秀士兵每人600元，200人*600元=120000元；合计326000元。 总合计：862825元。"</t>
  </si>
  <si>
    <t>按月发放3名“边纵”人员定期生活补助</t>
  </si>
  <si>
    <t>石党批(2008)24号县级文件规定：对持有《“边纵”成员证明书》和原县委落实政策办公室发文认可的111名健在的老“边纵”成员，每人每月发给100元的生活补助，直至本人去世后的下一个月为止。按月发放生活补助费。100元*3人*12个月=3600元</t>
  </si>
  <si>
    <t>按月缴纳19名自主择业军转干部医疗保险</t>
  </si>
  <si>
    <t>昆退军通〔2018〕2号：将配套资金列入本级财政预算。石林县目前承担医保部分为19人，2025年每月缴费28988.3元，2025年上浮10%，2025年缴费基数31887.13元*12月=382646元。</t>
  </si>
  <si>
    <t>维护好退役军人服务保障工作及烈士纪念设施管护。</t>
  </si>
  <si>
    <t>石财字（2021）408号关于解决退役军人服务保障经费的请示：2021年安排退役军人服务保障经费10万元，2022年起，每年100000元标准纳入预算安排。</t>
  </si>
  <si>
    <t>按月发放33名领取国家定期抚恤补助待遇的优抚对象生活困难补助</t>
  </si>
  <si>
    <t>云退役发〔2021〕76号文件规定，领取国家定期抚恤补助待遇的优抚对象生活困难补助经费”，每人每月400元的标准发放，省级承担20%，市县各承担40%。“400元*12月*50人*40%=96000元。</t>
  </si>
  <si>
    <t>按月发放1名企业下岗失业参战退役人员生活补助</t>
  </si>
  <si>
    <t>昆民办〔2015〕64号：“企业下岗失业参战退役人员生活补助，每月800元，市级承担50%，县级承担50%。” 2025年预计发放1人。800元*12月*1人*50%=4800元。</t>
  </si>
  <si>
    <t>按月发放79名出国参战民兵民工生活补助</t>
  </si>
  <si>
    <t>"根据《云南省退役军人事务厅、云南省财政厅关于提高建制出国参战民民兵民工生活补助标准》的通知（云退役发〔2025〕6号（涉密文件）（自2024年10月1日起每月520元，提标部分按按照省、市、县（市）区20%、40%、40%的比例分别承担。2025年参战民兵民工520元/月*12月*76人*40%=189696元。按照惯例会在上一年度10月1日进行提标，2026年提标每月80元*76人*12月*40%=29184元； 合计：218880元"</t>
  </si>
  <si>
    <t>保障退役士兵自谋职业、自主就业一次性经济补偿、待安置期间生活补助一次性发放。</t>
  </si>
  <si>
    <t>"1.昆政发〔2015〕41号规定：“退役士兵一次性自谋职业补助金纳入同级财政预算，在省级补助的基础上，市级每人补助2.5万元，不足部分由县（区）财政解决” 2.昆财社〔2018〕98号规定：“自主就业退役士兵一次性经济补助经费，由省、市、县各承担三分之一……” 《云南省城镇退役士兵自谋职业促进办法》第六条：“城镇退役士兵一次性自谋职业补助金主计发：以安置地上年度在职职工年人均工资的2倍为基数；国定规定服现役二年期限届满后，每增加一年按照当年上年度在职职工人均工资的40%增发”因此：基数为两年兵218622（2025年标准），每超期一年增发43724元。参加职业教育和技能培训的退役士兵每人每月300元生活补助。” 3..云退役发〔2019〕51号文件规定：退役士兵安置工作期间，安置地人民政府应当按照上年度最低工资标准逐月发放生活补助。 2026年预计90人5600000元。"</t>
  </si>
  <si>
    <t>保障“八一”建军节、“9.30”公祭日慰问费正常发放</t>
  </si>
  <si>
    <t>"昆退役发(2022)25号关于加强军人军属、退役军人和其他优抚对象优待工作的实施细则昆财社[2016]69号：“2026年八一应向优抚对象发放200元慰问金。所需经费由市县两级承担，二板块市县各承担50%。” 1.“八一”建军节慰问优抚对象200元*1868人*50%=186800元； 2.根据云南省退役军人事务厅等22部门关于印发加强军人军属、退役军人和其它优抚对象优待工作的实施意见的通知，每个春节、“八一”建军节对现役军人家庭（家属）进行慰问，每个节日慰问金额不低于200元。现石林县有现役军人720人，720户*200元=144000元。 3.昆政办（2018）119号八一慰问2个驻石部队每个部队5000元， 4.昆政办（2010）22号军转干部八一慰问费27人*100元=2700元5000*2=10000共计10000元。 5.每年9月30日为中国“烈士纪念日”、“9.30”对烈属及部分优抚对象进行走访慰问活动（无依据县本级承担），500元*7人=3500元。 6.八一慰问军队干休所退休老干部（无依据县本级承担）：6人每人每年200元，合计1200元。 总合计：348200元"</t>
  </si>
  <si>
    <t>按时缴纳退役士兵医疗保险、养老保险接续。</t>
  </si>
  <si>
    <t>"昆退役发〔2022〕3号 ：基本养老保险、基本医疗保险由安置地人民政府同级财政资金安排，足额缴纳；昆委退役办发〔2021〕10号 ：2021年5月20日后，对符合条件的退役士兵办理养老保险和医疗保险接续需政府承担的资金由各县（市）区承担。 2025年养老保险缴费人数40人，11565元/人*40人=462600元；医疗保险缴费40人，4696.5元/人*40人=187860元，合计：650460元。"</t>
  </si>
  <si>
    <t>按时发放烈士亲属异地祭扫补助</t>
  </si>
  <si>
    <t>云退役发〔2020〕68号：将烈士亲属异地祭扫列入各级财政预算予以保障，可统筹使用相关渠道资金。2026年预计12个烈属家庭前往祭扫，每户补助5600元，合计67200元。</t>
  </si>
  <si>
    <t>按季度发放优抚对象护理费、医疗补助</t>
  </si>
  <si>
    <t>"石政办发〔2012〕25号：将优抚对象医疗保障资金例入财政预算； 云民优（2006）15号和军人抚恤优待条例（2024版）：财政部门要将一至六级伤残护理费列入财政预算。 1.一至四级伤残人员护理费：因战、因公三级和四级残疾的，根据县统计局提供当地职工月平均工资的40%；因病一至四级残疾的，为当地职工月平均工资的30%，精神障碍五至六级残疾的，为当地职工月平均工资的25%年终一次性发放，2026年预算310000元；合计310000元。 2.农村籍年满60周岁的退伍军人医疗补助给予不低于50%的补助，年累计补助资金不超过10000元；2026年预算300000元；一至六级伤残军人购买城镇职工医疗保险8人，合计50000元。刘国启住院医疗费（县本级承担）全年预计50000元，预计总合计710000元。"</t>
  </si>
  <si>
    <t>保障退役军人教育培训，并支付教育培训经费。</t>
  </si>
  <si>
    <t>"1.云政发〔2020〕32号：教育培训经费由各级财政共同负担，相应纳入各级财政预算，列入退役安置科目，主要用于1年及以上的长期教育培训所需的学杂、住宿、技能鉴定、生活补助等开支，以及1年以下的中期、短期职业技能培训和适应性培训所需。各级财政部门根据退役军人教育培训工作实际，在退役军人事务部门年度预算中，安排教育培训工作经费。退役士兵教育培训经费由中央财政安排后的不足部分，由省、市（州）、县（区）财政各承担1/3。2025年预算经费：C1（小车）驾驶30人*834=25020元；无人机驾驶75人*834=62550元；消防设施操作员20人*834=16680元；合计104250元。                                   2.云政发〔2020〕32号：教育培训经费由各级财政共同负担，相应纳入各级财政预算，主要用于中期、短期职业技能培训和适应性培训所需。2025年预算适应性培训经费预计50000元。 3.云政办发〔2024〕19号文件支持创业就业培训经费30000元。 总合计：184250元。"</t>
  </si>
  <si>
    <t>三、部门整体支出绩效指标</t>
  </si>
  <si>
    <t>绩效指标</t>
  </si>
  <si>
    <t>评（扣）分标准</t>
  </si>
  <si>
    <t>绩效指标设定依据及指标值数据来源</t>
  </si>
  <si>
    <t xml:space="preserve">二级指标 </t>
  </si>
  <si>
    <t>产出指标</t>
  </si>
  <si>
    <t>数量指标</t>
  </si>
  <si>
    <t>获补对象数</t>
  </si>
  <si>
    <t>&gt;=</t>
  </si>
  <si>
    <t>1848</t>
  </si>
  <si>
    <t>人(人次、家)</t>
  </si>
  <si>
    <t>定量指标</t>
  </si>
  <si>
    <t>差异率＝0，得满分；差异率（绝对值）0时，每增加5%（含）扣减0.5分，减至0分为止</t>
  </si>
  <si>
    <t>反映获补助人员、企业的数量情况，也适用补贴、资助等形式的补助。</t>
  </si>
  <si>
    <t>关于召开石林彝族自治县2026年部门预算编制工作会的通知</t>
  </si>
  <si>
    <t>退役士兵教育培训人数</t>
  </si>
  <si>
    <t>125</t>
  </si>
  <si>
    <t>人</t>
  </si>
  <si>
    <t>反映教育培训获补助人员数量情况，也适用补贴、资助等形式的补助。</t>
  </si>
  <si>
    <t>散葬烈士墓搬迁</t>
  </si>
  <si>
    <t>座（处）</t>
  </si>
  <si>
    <t>反映散葬烈士墓的数量情况，也适用补贴、资助等形式的补助。</t>
  </si>
  <si>
    <t>质量指标</t>
  </si>
  <si>
    <t>获补对象准确率</t>
  </si>
  <si>
    <t>98</t>
  </si>
  <si>
    <t>%</t>
  </si>
  <si>
    <t>反映获补助对象认定的准确性情况。
获补对象准确率=抽检符合标准的补助对象数/抽检实际补助对象数*100%</t>
  </si>
  <si>
    <t>退役士兵培训合格率</t>
  </si>
  <si>
    <t>反映退役士兵教育培训获补人数的准确性情况。
获补对象准确率=抽检符合标准的补助对象数/抽检实际补助对象数*100%</t>
  </si>
  <si>
    <t>散葬烈士墓搬迁合格率</t>
  </si>
  <si>
    <t>反映散葬墓获补的准确性情况。
获补对象准确率=抽检符合标准的补助对象数/抽检实际补助对象数*100%</t>
  </si>
  <si>
    <t>时效指标</t>
  </si>
  <si>
    <t>发放及时率</t>
  </si>
  <si>
    <t>95</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</si>
  <si>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</si>
  <si>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</si>
  <si>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</si>
  <si>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</si>
  <si>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</si>
  <si>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可持续影响</t>
  </si>
  <si>
    <t>服务保障体系更加健全服务能力</t>
  </si>
  <si>
    <t>99</t>
  </si>
  <si>
    <t>反应退役军人服务保障体系更加健全，服务能力持续提升</t>
  </si>
  <si>
    <t>满意度指标</t>
  </si>
  <si>
    <t>服务对象满意度</t>
  </si>
  <si>
    <t>受益对象满意度</t>
  </si>
  <si>
    <t>90</t>
  </si>
  <si>
    <t>反映获补助受益对象的满意程度。</t>
  </si>
  <si>
    <t>社会各界对工作认可度持续提高</t>
  </si>
  <si>
    <t>反应 社会各界对退役军人工作认可度持续提高</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</si>
</sst>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176" formatCode="#,##0.00;\-#,##0.00;;@"/>
    <numFmt numFmtId="177" formatCode="yyyy\-mm\-dd\ hh:mm:ss"/>
    <numFmt numFmtId="43" formatCode="_ * #,##0.00_ ;_ * \-#,##0.00_ ;_ * &quot;-&quot;??_ ;_ @_ "/>
    <numFmt numFmtId="178" formatCode="yyyy\-mm\-dd"/>
    <numFmt numFmtId="179" formatCode="#,##0;\-#,##0;;@"/>
    <numFmt numFmtId="180" formatCode="hh:mm:ss"/>
  </numFmts>
  <fonts count="45">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charset val="134"/>
    </font>
    <font>
      <b/>
      <sz val="23"/>
      <color rgb="FF000000"/>
      <name val="宋体"/>
      <charset val="134"/>
    </font>
    <font>
      <sz val="10"/>
      <name val="宋体"/>
      <charset val="1"/>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9"/>
      <name val="宋体"/>
      <charset val="134"/>
    </font>
    <font>
      <sz val="11"/>
      <color rgb="FF9C0006"/>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26" fillId="5" borderId="0" applyNumberFormat="0" applyBorder="0" applyAlignment="0" applyProtection="0">
      <alignment vertical="center"/>
    </xf>
    <xf numFmtId="0" fontId="28"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9" fillId="0" borderId="1">
      <alignment horizontal="right" vertical="center"/>
    </xf>
    <xf numFmtId="0" fontId="26" fillId="13" borderId="0" applyNumberFormat="0" applyBorder="0" applyAlignment="0" applyProtection="0">
      <alignment vertical="center"/>
    </xf>
    <xf numFmtId="0" fontId="30" fillId="16" borderId="0" applyNumberFormat="0" applyBorder="0" applyAlignment="0" applyProtection="0">
      <alignment vertical="center"/>
    </xf>
    <xf numFmtId="43" fontId="0" fillId="0" borderId="0" applyFont="0" applyFill="0" applyBorder="0" applyAlignment="0" applyProtection="0">
      <alignment vertical="center"/>
    </xf>
    <xf numFmtId="0" fontId="27"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9" fillId="0" borderId="1">
      <alignment horizontal="right" vertical="center"/>
    </xf>
    <xf numFmtId="0" fontId="31" fillId="0" borderId="0" applyNumberFormat="0" applyFill="0" applyBorder="0" applyAlignment="0" applyProtection="0">
      <alignment vertical="center"/>
    </xf>
    <xf numFmtId="0" fontId="0" fillId="4" borderId="14" applyNumberFormat="0" applyFont="0" applyAlignment="0" applyProtection="0">
      <alignment vertical="center"/>
    </xf>
    <xf numFmtId="0" fontId="27" fillId="12"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17" applyNumberFormat="0" applyFill="0" applyAlignment="0" applyProtection="0">
      <alignment vertical="center"/>
    </xf>
    <xf numFmtId="0" fontId="40" fillId="0" borderId="17" applyNumberFormat="0" applyFill="0" applyAlignment="0" applyProtection="0">
      <alignment vertical="center"/>
    </xf>
    <xf numFmtId="0" fontId="27" fillId="24" borderId="0" applyNumberFormat="0" applyBorder="0" applyAlignment="0" applyProtection="0">
      <alignment vertical="center"/>
    </xf>
    <xf numFmtId="0" fontId="34" fillId="0" borderId="20" applyNumberFormat="0" applyFill="0" applyAlignment="0" applyProtection="0">
      <alignment vertical="center"/>
    </xf>
    <xf numFmtId="0" fontId="27" fillId="11" borderId="0" applyNumberFormat="0" applyBorder="0" applyAlignment="0" applyProtection="0">
      <alignment vertical="center"/>
    </xf>
    <xf numFmtId="0" fontId="42" fillId="22" borderId="21" applyNumberFormat="0" applyAlignment="0" applyProtection="0">
      <alignment vertical="center"/>
    </xf>
    <xf numFmtId="0" fontId="37" fillId="22" borderId="15" applyNumberFormat="0" applyAlignment="0" applyProtection="0">
      <alignment vertical="center"/>
    </xf>
    <xf numFmtId="0" fontId="39" fillId="23" borderId="18" applyNumberFormat="0" applyAlignment="0" applyProtection="0">
      <alignment vertical="center"/>
    </xf>
    <xf numFmtId="0" fontId="26" fillId="15" borderId="0" applyNumberFormat="0" applyBorder="0" applyAlignment="0" applyProtection="0">
      <alignment vertical="center"/>
    </xf>
    <xf numFmtId="0" fontId="27" fillId="26" borderId="0" applyNumberFormat="0" applyBorder="0" applyAlignment="0" applyProtection="0">
      <alignment vertical="center"/>
    </xf>
    <xf numFmtId="0" fontId="41" fillId="0" borderId="19" applyNumberFormat="0" applyFill="0" applyAlignment="0" applyProtection="0">
      <alignment vertical="center"/>
    </xf>
    <xf numFmtId="0" fontId="33" fillId="0" borderId="16" applyNumberFormat="0" applyFill="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10" fontId="29" fillId="0" borderId="1">
      <alignment horizontal="right" vertical="center"/>
    </xf>
    <xf numFmtId="0" fontId="26" fillId="18" borderId="0" applyNumberFormat="0" applyBorder="0" applyAlignment="0" applyProtection="0">
      <alignment vertical="center"/>
    </xf>
    <xf numFmtId="0" fontId="27" fillId="29" borderId="0" applyNumberFormat="0" applyBorder="0" applyAlignment="0" applyProtection="0">
      <alignment vertical="center"/>
    </xf>
    <xf numFmtId="0" fontId="26" fillId="10" borderId="0" applyNumberFormat="0" applyBorder="0" applyAlignment="0" applyProtection="0">
      <alignment vertical="center"/>
    </xf>
    <xf numFmtId="0" fontId="26" fillId="7" borderId="0" applyNumberFormat="0" applyBorder="0" applyAlignment="0" applyProtection="0">
      <alignment vertical="center"/>
    </xf>
    <xf numFmtId="0" fontId="26" fillId="19" borderId="0" applyNumberFormat="0" applyBorder="0" applyAlignment="0" applyProtection="0">
      <alignment vertical="center"/>
    </xf>
    <xf numFmtId="0" fontId="26" fillId="31" borderId="0" applyNumberFormat="0" applyBorder="0" applyAlignment="0" applyProtection="0">
      <alignment vertical="center"/>
    </xf>
    <xf numFmtId="0" fontId="27" fillId="6" borderId="0" applyNumberFormat="0" applyBorder="0" applyAlignment="0" applyProtection="0">
      <alignment vertical="center"/>
    </xf>
    <xf numFmtId="0" fontId="27" fillId="30" borderId="0" applyNumberFormat="0" applyBorder="0" applyAlignment="0" applyProtection="0">
      <alignment vertical="center"/>
    </xf>
    <xf numFmtId="0" fontId="26" fillId="25" borderId="0" applyNumberFormat="0" applyBorder="0" applyAlignment="0" applyProtection="0">
      <alignment vertical="center"/>
    </xf>
    <xf numFmtId="0" fontId="26" fillId="9" borderId="0" applyNumberFormat="0" applyBorder="0" applyAlignment="0" applyProtection="0">
      <alignment vertical="center"/>
    </xf>
    <xf numFmtId="0" fontId="27" fillId="33" borderId="0" applyNumberFormat="0" applyBorder="0" applyAlignment="0" applyProtection="0">
      <alignment vertical="center"/>
    </xf>
    <xf numFmtId="0" fontId="26" fillId="14" borderId="0" applyNumberFormat="0" applyBorder="0" applyAlignment="0" applyProtection="0">
      <alignment vertical="center"/>
    </xf>
    <xf numFmtId="0" fontId="27" fillId="21" borderId="0" applyNumberFormat="0" applyBorder="0" applyAlignment="0" applyProtection="0">
      <alignment vertical="center"/>
    </xf>
    <xf numFmtId="0" fontId="27" fillId="34" borderId="0" applyNumberFormat="0" applyBorder="0" applyAlignment="0" applyProtection="0">
      <alignment vertical="center"/>
    </xf>
    <xf numFmtId="0" fontId="26" fillId="32" borderId="0" applyNumberFormat="0" applyBorder="0" applyAlignment="0" applyProtection="0">
      <alignment vertical="center"/>
    </xf>
    <xf numFmtId="0" fontId="27" fillId="17" borderId="0" applyNumberFormat="0" applyBorder="0" applyAlignment="0" applyProtection="0">
      <alignment vertical="center"/>
    </xf>
    <xf numFmtId="176" fontId="29" fillId="0" borderId="1">
      <alignment horizontal="right" vertical="center"/>
    </xf>
    <xf numFmtId="49" fontId="29" fillId="0" borderId="1">
      <alignment horizontal="left" vertical="center" wrapText="1"/>
    </xf>
    <xf numFmtId="176" fontId="29" fillId="0" borderId="1">
      <alignment horizontal="right" vertical="center"/>
    </xf>
    <xf numFmtId="180" fontId="29" fillId="0" borderId="1">
      <alignment horizontal="right" vertical="center"/>
    </xf>
    <xf numFmtId="179" fontId="29" fillId="0" borderId="1">
      <alignment horizontal="right" vertical="center"/>
    </xf>
    <xf numFmtId="0" fontId="29" fillId="0" borderId="0">
      <alignment vertical="top"/>
      <protection locked="0"/>
    </xf>
  </cellStyleXfs>
  <cellXfs count="23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176" fontId="12" fillId="0" borderId="1" xfId="54" applyNumberFormat="1" applyFont="1" applyBorder="1">
      <alignment horizontal="right" vertical="center"/>
    </xf>
    <xf numFmtId="49" fontId="7" fillId="0" borderId="1" xfId="53" applyNumberFormat="1" applyFont="1" applyBorder="1" applyAlignment="1">
      <alignment horizontal="left" vertical="center" wrapText="1" indent="1"/>
    </xf>
    <xf numFmtId="49" fontId="7" fillId="0" borderId="1" xfId="53" applyNumberFormat="1" applyFont="1" applyBorder="1" applyAlignment="1">
      <alignment horizontal="center" vertical="center" wrapText="1"/>
    </xf>
    <xf numFmtId="49" fontId="3" fillId="0" borderId="0" xfId="0" applyNumberFormat="1" applyFont="1" applyBorder="1"/>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4" fillId="0" borderId="0" xfId="57" applyFont="1" applyFill="1" applyBorder="1" applyAlignment="1" applyProtection="1"/>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7" fillId="0" borderId="0" xfId="57" applyFont="1" applyFill="1" applyBorder="1" applyAlignment="1" applyProtection="1">
      <alignment vertical="center"/>
    </xf>
    <xf numFmtId="0" fontId="15"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8"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8"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13"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7" fillId="0" borderId="1" xfId="56" applyNumberFormat="1" applyFont="1" applyBorder="1" applyAlignment="1">
      <alignment horizontal="center" vertical="center"/>
    </xf>
    <xf numFmtId="179"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3"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7" fillId="0" borderId="0" xfId="57" applyNumberFormat="1" applyFont="1" applyFill="1" applyBorder="1" applyAlignment="1" applyProtection="1"/>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Border="1" applyAlignment="1">
      <alignment wrapText="1"/>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49" fontId="3" fillId="0" borderId="0" xfId="0" applyNumberFormat="1" applyFont="1" applyBorder="1" applyAlignment="1" applyProtection="1">
      <alignment wrapText="1"/>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76" fontId="7" fillId="0" borderId="1" xfId="0" applyNumberFormat="1" applyFont="1" applyFill="1" applyBorder="1" applyAlignment="1">
      <alignment horizontal="right" vertical="center"/>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1"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5" fillId="2" borderId="0" xfId="0" applyFont="1" applyFill="1" applyBorder="1" applyAlignment="1">
      <alignment horizontal="left"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Border="1" applyAlignment="1" applyProtection="1">
      <alignment horizontal="center" vertical="center" wrapText="1"/>
      <protection locked="0"/>
    </xf>
    <xf numFmtId="176" fontId="24" fillId="0" borderId="1" xfId="0" applyNumberFormat="1" applyFont="1" applyBorder="1" applyAlignment="1">
      <alignment horizontal="right" vertical="center"/>
    </xf>
    <xf numFmtId="0" fontId="22" fillId="2" borderId="5" xfId="0" applyFont="1"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2" borderId="7" xfId="0" applyFont="1" applyFill="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5"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5" sqref="B15"/>
    </sheetView>
  </sheetViews>
  <sheetFormatPr defaultColWidth="8.575" defaultRowHeight="12.75" customHeight="1" outlineLevelCol="3"/>
  <cols>
    <col min="1" max="4" width="41" customWidth="1"/>
  </cols>
  <sheetData>
    <row r="1" ht="15" customHeight="1" spans="1:4">
      <c r="A1" s="84"/>
      <c r="B1" s="84"/>
      <c r="C1" s="84"/>
      <c r="D1" s="100" t="s">
        <v>0</v>
      </c>
    </row>
    <row r="2" ht="41.25" customHeight="1" spans="1:1">
      <c r="A2" s="79" t="str">
        <f>"2026"&amp;"年部门财务收支预算总表"</f>
        <v>2026年部门财务收支预算总表</v>
      </c>
    </row>
    <row r="3" ht="17.25" customHeight="1" spans="1:4">
      <c r="A3" s="82" t="str">
        <f>"单位名称："&amp;"石林彝族自治县退役军人事务局"</f>
        <v>单位名称：石林彝族自治县退役军人事务局</v>
      </c>
      <c r="B3" s="201"/>
      <c r="D3" s="174" t="s">
        <v>1</v>
      </c>
    </row>
    <row r="4" ht="23.25" customHeight="1" spans="1:4">
      <c r="A4" s="202" t="s">
        <v>2</v>
      </c>
      <c r="B4" s="203"/>
      <c r="C4" s="202" t="s">
        <v>3</v>
      </c>
      <c r="D4" s="203"/>
    </row>
    <row r="5" ht="24" customHeight="1" spans="1:4">
      <c r="A5" s="202" t="s">
        <v>4</v>
      </c>
      <c r="B5" s="202" t="s">
        <v>5</v>
      </c>
      <c r="C5" s="202" t="s">
        <v>6</v>
      </c>
      <c r="D5" s="202" t="s">
        <v>5</v>
      </c>
    </row>
    <row r="6" ht="17.25" customHeight="1" spans="1:4">
      <c r="A6" s="204" t="s">
        <v>7</v>
      </c>
      <c r="B6" s="114">
        <v>13307988</v>
      </c>
      <c r="C6" s="204" t="s">
        <v>8</v>
      </c>
      <c r="D6" s="114"/>
    </row>
    <row r="7" ht="17.25" customHeight="1" spans="1:4">
      <c r="A7" s="204" t="s">
        <v>9</v>
      </c>
      <c r="B7" s="114"/>
      <c r="C7" s="204" t="s">
        <v>10</v>
      </c>
      <c r="D7" s="114"/>
    </row>
    <row r="8" ht="17.25" customHeight="1" spans="1:4">
      <c r="A8" s="204" t="s">
        <v>11</v>
      </c>
      <c r="B8" s="114"/>
      <c r="C8" s="236" t="s">
        <v>12</v>
      </c>
      <c r="D8" s="114"/>
    </row>
    <row r="9" ht="17.25" customHeight="1" spans="1:4">
      <c r="A9" s="204" t="s">
        <v>13</v>
      </c>
      <c r="B9" s="114"/>
      <c r="C9" s="236" t="s">
        <v>14</v>
      </c>
      <c r="D9" s="114"/>
    </row>
    <row r="10" ht="17.25" customHeight="1" spans="1:4">
      <c r="A10" s="204" t="s">
        <v>15</v>
      </c>
      <c r="B10" s="114">
        <v>112449.06</v>
      </c>
      <c r="C10" s="236" t="s">
        <v>16</v>
      </c>
      <c r="D10" s="114"/>
    </row>
    <row r="11" ht="17.25" customHeight="1" spans="1:4">
      <c r="A11" s="204" t="s">
        <v>17</v>
      </c>
      <c r="B11" s="114"/>
      <c r="C11" s="236" t="s">
        <v>18</v>
      </c>
      <c r="D11" s="114"/>
    </row>
    <row r="12" ht="17.25" customHeight="1" spans="1:4">
      <c r="A12" s="204" t="s">
        <v>19</v>
      </c>
      <c r="B12" s="114"/>
      <c r="C12" s="66" t="s">
        <v>20</v>
      </c>
      <c r="D12" s="114"/>
    </row>
    <row r="13" ht="17.25" customHeight="1" spans="1:4">
      <c r="A13" s="204" t="s">
        <v>21</v>
      </c>
      <c r="B13" s="114"/>
      <c r="C13" s="66" t="s">
        <v>22</v>
      </c>
      <c r="D13" s="114">
        <v>12340247.06</v>
      </c>
    </row>
    <row r="14" ht="17.25" customHeight="1" spans="1:4">
      <c r="A14" s="204" t="s">
        <v>23</v>
      </c>
      <c r="B14" s="114"/>
      <c r="C14" s="66" t="s">
        <v>24</v>
      </c>
      <c r="D14" s="114">
        <v>908150</v>
      </c>
    </row>
    <row r="15" ht="17.25" customHeight="1" spans="1:4">
      <c r="A15" s="204" t="s">
        <v>25</v>
      </c>
      <c r="B15" s="114">
        <v>112449.06</v>
      </c>
      <c r="C15" s="66" t="s">
        <v>26</v>
      </c>
      <c r="D15" s="114"/>
    </row>
    <row r="16" ht="17.25" customHeight="1" spans="1:4">
      <c r="A16" s="21"/>
      <c r="B16" s="114"/>
      <c r="C16" s="66" t="s">
        <v>27</v>
      </c>
      <c r="D16" s="114"/>
    </row>
    <row r="17" ht="17.25" customHeight="1" spans="1:4">
      <c r="A17" s="205"/>
      <c r="B17" s="114"/>
      <c r="C17" s="66" t="s">
        <v>28</v>
      </c>
      <c r="D17" s="114"/>
    </row>
    <row r="18" ht="17.25" customHeight="1" spans="1:4">
      <c r="A18" s="205"/>
      <c r="B18" s="114"/>
      <c r="C18" s="66" t="s">
        <v>29</v>
      </c>
      <c r="D18" s="114"/>
    </row>
    <row r="19" ht="17.25" customHeight="1" spans="1:4">
      <c r="A19" s="205"/>
      <c r="B19" s="114"/>
      <c r="C19" s="66" t="s">
        <v>30</v>
      </c>
      <c r="D19" s="114"/>
    </row>
    <row r="20" ht="17.25" customHeight="1" spans="1:4">
      <c r="A20" s="205"/>
      <c r="B20" s="114"/>
      <c r="C20" s="66" t="s">
        <v>31</v>
      </c>
      <c r="D20" s="114"/>
    </row>
    <row r="21" ht="17.25" customHeight="1" spans="1:4">
      <c r="A21" s="205"/>
      <c r="B21" s="114"/>
      <c r="C21" s="66" t="s">
        <v>32</v>
      </c>
      <c r="D21" s="114"/>
    </row>
    <row r="22" ht="17.25" customHeight="1" spans="1:4">
      <c r="A22" s="205"/>
      <c r="B22" s="114"/>
      <c r="C22" s="66" t="s">
        <v>33</v>
      </c>
      <c r="D22" s="114"/>
    </row>
    <row r="23" ht="17.25" customHeight="1" spans="1:4">
      <c r="A23" s="205"/>
      <c r="B23" s="114"/>
      <c r="C23" s="66" t="s">
        <v>34</v>
      </c>
      <c r="D23" s="114"/>
    </row>
    <row r="24" ht="17.25" customHeight="1" spans="1:4">
      <c r="A24" s="205"/>
      <c r="B24" s="114"/>
      <c r="C24" s="66" t="s">
        <v>35</v>
      </c>
      <c r="D24" s="114">
        <v>172040</v>
      </c>
    </row>
    <row r="25" ht="17.25" customHeight="1" spans="1:4">
      <c r="A25" s="205"/>
      <c r="B25" s="114"/>
      <c r="C25" s="66" t="s">
        <v>36</v>
      </c>
      <c r="D25" s="114"/>
    </row>
    <row r="26" ht="17.25" customHeight="1" spans="1:4">
      <c r="A26" s="205"/>
      <c r="B26" s="114"/>
      <c r="C26" s="21" t="s">
        <v>37</v>
      </c>
      <c r="D26" s="114"/>
    </row>
    <row r="27" ht="17.25" customHeight="1" spans="1:4">
      <c r="A27" s="205"/>
      <c r="B27" s="114"/>
      <c r="C27" s="66" t="s">
        <v>38</v>
      </c>
      <c r="D27" s="114"/>
    </row>
    <row r="28" ht="16.5" customHeight="1" spans="1:4">
      <c r="A28" s="205"/>
      <c r="B28" s="114"/>
      <c r="C28" s="66" t="s">
        <v>39</v>
      </c>
      <c r="D28" s="114"/>
    </row>
    <row r="29" ht="16.5" customHeight="1" spans="1:4">
      <c r="A29" s="205"/>
      <c r="B29" s="114"/>
      <c r="C29" s="21" t="s">
        <v>40</v>
      </c>
      <c r="D29" s="114"/>
    </row>
    <row r="30" ht="17.25" customHeight="1" spans="1:4">
      <c r="A30" s="205"/>
      <c r="B30" s="114"/>
      <c r="C30" s="21" t="s">
        <v>41</v>
      </c>
      <c r="D30" s="114"/>
    </row>
    <row r="31" ht="17.25" customHeight="1" spans="1:4">
      <c r="A31" s="205"/>
      <c r="B31" s="114"/>
      <c r="C31" s="66" t="s">
        <v>42</v>
      </c>
      <c r="D31" s="114"/>
    </row>
    <row r="32" ht="16.5" customHeight="1" spans="1:4">
      <c r="A32" s="205" t="s">
        <v>43</v>
      </c>
      <c r="B32" s="114">
        <v>13420437.06</v>
      </c>
      <c r="C32" s="205" t="s">
        <v>44</v>
      </c>
      <c r="D32" s="114">
        <v>13420437.06</v>
      </c>
    </row>
    <row r="33" ht="16.5" customHeight="1" spans="1:4">
      <c r="A33" s="21" t="s">
        <v>45</v>
      </c>
      <c r="B33" s="114"/>
      <c r="C33" s="21" t="s">
        <v>46</v>
      </c>
      <c r="D33" s="114"/>
    </row>
    <row r="34" ht="16.5" customHeight="1" spans="1:4">
      <c r="A34" s="66" t="s">
        <v>47</v>
      </c>
      <c r="B34" s="114"/>
      <c r="C34" s="66" t="s">
        <v>47</v>
      </c>
      <c r="D34" s="114"/>
    </row>
    <row r="35" ht="16.5" customHeight="1" spans="1:4">
      <c r="A35" s="66" t="s">
        <v>48</v>
      </c>
      <c r="B35" s="114"/>
      <c r="C35" s="66" t="s">
        <v>49</v>
      </c>
      <c r="D35" s="114"/>
    </row>
    <row r="36" ht="16.5" customHeight="1" spans="1:4">
      <c r="A36" s="206" t="s">
        <v>50</v>
      </c>
      <c r="B36" s="114">
        <v>13420437.06</v>
      </c>
      <c r="C36" s="206" t="s">
        <v>51</v>
      </c>
      <c r="D36" s="114">
        <v>13420437.06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3">
        <v>1</v>
      </c>
      <c r="B1" s="154">
        <v>0</v>
      </c>
      <c r="C1" s="153">
        <v>1</v>
      </c>
      <c r="D1" s="155"/>
      <c r="E1" s="155"/>
      <c r="F1" s="152" t="s">
        <v>347</v>
      </c>
    </row>
    <row r="2" ht="42" customHeight="1" spans="1:6">
      <c r="A2" s="156" t="str">
        <f>"2026"&amp;"年部门政府性基金预算支出预算表"</f>
        <v>2026年部门政府性基金预算支出预算表</v>
      </c>
      <c r="B2" s="156" t="s">
        <v>348</v>
      </c>
      <c r="C2" s="157"/>
      <c r="D2" s="158"/>
      <c r="E2" s="158"/>
      <c r="F2" s="158"/>
    </row>
    <row r="3" ht="13.5" customHeight="1" spans="1:6">
      <c r="A3" s="52" t="str">
        <f>"单位名称："&amp;"石林彝族自治县退役军人事务局"</f>
        <v>单位名称：石林彝族自治县退役军人事务局</v>
      </c>
      <c r="B3" s="52" t="s">
        <v>349</v>
      </c>
      <c r="C3" s="153"/>
      <c r="D3" s="155"/>
      <c r="E3" s="155"/>
      <c r="F3" s="152" t="s">
        <v>1</v>
      </c>
    </row>
    <row r="4" ht="19.5" customHeight="1" spans="1:6">
      <c r="A4" s="159" t="s">
        <v>206</v>
      </c>
      <c r="B4" s="160" t="s">
        <v>73</v>
      </c>
      <c r="C4" s="159" t="s">
        <v>74</v>
      </c>
      <c r="D4" s="12" t="s">
        <v>350</v>
      </c>
      <c r="E4" s="13"/>
      <c r="F4" s="36"/>
    </row>
    <row r="5" ht="18.75" customHeight="1" spans="1:6">
      <c r="A5" s="161"/>
      <c r="B5" s="162"/>
      <c r="C5" s="161"/>
      <c r="D5" s="163" t="s">
        <v>55</v>
      </c>
      <c r="E5" s="12" t="s">
        <v>76</v>
      </c>
      <c r="F5" s="163" t="s">
        <v>77</v>
      </c>
    </row>
    <row r="6" ht="18.75" customHeight="1" spans="1:6">
      <c r="A6" s="103">
        <v>1</v>
      </c>
      <c r="B6" s="164" t="s">
        <v>84</v>
      </c>
      <c r="C6" s="103">
        <v>3</v>
      </c>
      <c r="D6" s="14">
        <v>4</v>
      </c>
      <c r="E6" s="14">
        <v>5</v>
      </c>
      <c r="F6" s="14">
        <v>6</v>
      </c>
    </row>
    <row r="7" ht="21" customHeight="1" spans="1:6">
      <c r="A7" s="33"/>
      <c r="B7" s="33"/>
      <c r="C7" s="33"/>
      <c r="D7" s="114"/>
      <c r="E7" s="114"/>
      <c r="F7" s="114"/>
    </row>
    <row r="8" ht="21" customHeight="1" spans="1:6">
      <c r="A8" s="33"/>
      <c r="B8" s="33"/>
      <c r="C8" s="33"/>
      <c r="D8" s="114"/>
      <c r="E8" s="114"/>
      <c r="F8" s="114"/>
    </row>
    <row r="9" ht="18.75" customHeight="1" spans="1:6">
      <c r="A9" s="165" t="s">
        <v>196</v>
      </c>
      <c r="B9" s="165" t="s">
        <v>196</v>
      </c>
      <c r="C9" s="166" t="s">
        <v>196</v>
      </c>
      <c r="D9" s="114"/>
      <c r="E9" s="114"/>
      <c r="F9" s="114"/>
    </row>
    <row r="10" customHeight="1" spans="1:1">
      <c r="A10" s="167" t="s">
        <v>351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topLeftCell="B1" workbookViewId="0">
      <selection activeCell="H8" sqref="H8:H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8"/>
      <c r="C1" s="118"/>
      <c r="R1" s="72"/>
      <c r="S1" s="72" t="s">
        <v>352</v>
      </c>
    </row>
    <row r="2" ht="41.25" customHeight="1" spans="1:19">
      <c r="A2" s="107" t="str">
        <f>"2026"&amp;"年部门政府采购预算表"</f>
        <v>2026年部门政府采购预算表</v>
      </c>
      <c r="B2" s="102"/>
      <c r="C2" s="102"/>
      <c r="D2" s="51"/>
      <c r="E2" s="51"/>
      <c r="F2" s="51"/>
      <c r="G2" s="51"/>
      <c r="H2" s="51"/>
      <c r="I2" s="51"/>
      <c r="J2" s="51"/>
      <c r="K2" s="51"/>
      <c r="L2" s="51"/>
      <c r="M2" s="102"/>
      <c r="N2" s="51"/>
      <c r="O2" s="51"/>
      <c r="P2" s="102"/>
      <c r="Q2" s="51"/>
      <c r="R2" s="102"/>
      <c r="S2" s="102"/>
    </row>
    <row r="3" ht="18.75" customHeight="1" spans="1:19">
      <c r="A3" s="145" t="str">
        <f>"单位名称："&amp;"石林彝族自治县退役军人事务局"</f>
        <v>单位名称：石林彝族自治县退役军人事务局</v>
      </c>
      <c r="B3" s="120"/>
      <c r="C3" s="120"/>
      <c r="D3" s="54"/>
      <c r="E3" s="54"/>
      <c r="F3" s="54"/>
      <c r="G3" s="54"/>
      <c r="H3" s="54"/>
      <c r="I3" s="54"/>
      <c r="J3" s="54"/>
      <c r="K3" s="54"/>
      <c r="L3" s="54"/>
      <c r="R3" s="73"/>
      <c r="S3" s="152" t="s">
        <v>1</v>
      </c>
    </row>
    <row r="4" ht="15.75" customHeight="1" spans="1:19">
      <c r="A4" s="56" t="s">
        <v>205</v>
      </c>
      <c r="B4" s="121" t="s">
        <v>206</v>
      </c>
      <c r="C4" s="121" t="s">
        <v>353</v>
      </c>
      <c r="D4" s="122" t="s">
        <v>354</v>
      </c>
      <c r="E4" s="122" t="s">
        <v>355</v>
      </c>
      <c r="F4" s="122" t="s">
        <v>356</v>
      </c>
      <c r="G4" s="122" t="s">
        <v>357</v>
      </c>
      <c r="H4" s="122" t="s">
        <v>358</v>
      </c>
      <c r="I4" s="135" t="s">
        <v>213</v>
      </c>
      <c r="J4" s="135"/>
      <c r="K4" s="135"/>
      <c r="L4" s="135"/>
      <c r="M4" s="136"/>
      <c r="N4" s="135"/>
      <c r="O4" s="135"/>
      <c r="P4" s="115"/>
      <c r="Q4" s="135"/>
      <c r="R4" s="136"/>
      <c r="S4" s="116"/>
    </row>
    <row r="5" ht="17.25" customHeight="1" spans="1:19">
      <c r="A5" s="59"/>
      <c r="B5" s="123"/>
      <c r="C5" s="123"/>
      <c r="D5" s="124"/>
      <c r="E5" s="124"/>
      <c r="F5" s="124"/>
      <c r="G5" s="124"/>
      <c r="H5" s="124"/>
      <c r="I5" s="124" t="s">
        <v>55</v>
      </c>
      <c r="J5" s="124" t="s">
        <v>58</v>
      </c>
      <c r="K5" s="124" t="s">
        <v>359</v>
      </c>
      <c r="L5" s="124" t="s">
        <v>360</v>
      </c>
      <c r="M5" s="137" t="s">
        <v>361</v>
      </c>
      <c r="N5" s="138" t="s">
        <v>362</v>
      </c>
      <c r="O5" s="138"/>
      <c r="P5" s="143"/>
      <c r="Q5" s="138"/>
      <c r="R5" s="144"/>
      <c r="S5" s="125"/>
    </row>
    <row r="6" ht="54" customHeight="1" spans="1:19">
      <c r="A6" s="62"/>
      <c r="B6" s="125"/>
      <c r="C6" s="125"/>
      <c r="D6" s="126"/>
      <c r="E6" s="126"/>
      <c r="F6" s="126"/>
      <c r="G6" s="126"/>
      <c r="H6" s="126"/>
      <c r="I6" s="126"/>
      <c r="J6" s="126" t="s">
        <v>57</v>
      </c>
      <c r="K6" s="126"/>
      <c r="L6" s="126"/>
      <c r="M6" s="139"/>
      <c r="N6" s="126" t="s">
        <v>57</v>
      </c>
      <c r="O6" s="126" t="s">
        <v>64</v>
      </c>
      <c r="P6" s="125" t="s">
        <v>65</v>
      </c>
      <c r="Q6" s="126" t="s">
        <v>66</v>
      </c>
      <c r="R6" s="139" t="s">
        <v>67</v>
      </c>
      <c r="S6" s="125" t="s">
        <v>68</v>
      </c>
    </row>
    <row r="7" ht="18" customHeight="1" spans="1:19">
      <c r="A7" s="146">
        <v>1</v>
      </c>
      <c r="B7" s="146" t="s">
        <v>84</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27" t="s">
        <v>70</v>
      </c>
      <c r="B8" s="128" t="s">
        <v>70</v>
      </c>
      <c r="C8" s="128" t="s">
        <v>248</v>
      </c>
      <c r="D8" s="129" t="s">
        <v>363</v>
      </c>
      <c r="E8" s="129" t="s">
        <v>364</v>
      </c>
      <c r="F8" s="129" t="s">
        <v>365</v>
      </c>
      <c r="G8" s="148">
        <v>1</v>
      </c>
      <c r="H8" s="114">
        <v>7000</v>
      </c>
      <c r="I8" s="114">
        <v>7000</v>
      </c>
      <c r="J8" s="114">
        <v>7000</v>
      </c>
      <c r="K8" s="114"/>
      <c r="L8" s="114"/>
      <c r="M8" s="114"/>
      <c r="N8" s="114"/>
      <c r="O8" s="114"/>
      <c r="P8" s="114"/>
      <c r="Q8" s="114"/>
      <c r="R8" s="114"/>
      <c r="S8" s="114"/>
    </row>
    <row r="9" ht="21" customHeight="1" spans="1:19">
      <c r="A9" s="127" t="s">
        <v>70</v>
      </c>
      <c r="B9" s="128" t="s">
        <v>70</v>
      </c>
      <c r="C9" s="128" t="s">
        <v>248</v>
      </c>
      <c r="D9" s="129" t="s">
        <v>366</v>
      </c>
      <c r="E9" s="129" t="s">
        <v>367</v>
      </c>
      <c r="F9" s="129" t="s">
        <v>365</v>
      </c>
      <c r="G9" s="148">
        <v>1</v>
      </c>
      <c r="H9" s="114">
        <v>7000</v>
      </c>
      <c r="I9" s="114">
        <v>7000</v>
      </c>
      <c r="J9" s="114">
        <v>7000</v>
      </c>
      <c r="K9" s="114"/>
      <c r="L9" s="114"/>
      <c r="M9" s="114"/>
      <c r="N9" s="114"/>
      <c r="O9" s="114"/>
      <c r="P9" s="114"/>
      <c r="Q9" s="114"/>
      <c r="R9" s="114"/>
      <c r="S9" s="114"/>
    </row>
    <row r="10" ht="21" customHeight="1" spans="1:19">
      <c r="A10" s="127" t="s">
        <v>70</v>
      </c>
      <c r="B10" s="128" t="s">
        <v>70</v>
      </c>
      <c r="C10" s="128" t="s">
        <v>248</v>
      </c>
      <c r="D10" s="129" t="s">
        <v>368</v>
      </c>
      <c r="E10" s="129" t="s">
        <v>369</v>
      </c>
      <c r="F10" s="129" t="s">
        <v>365</v>
      </c>
      <c r="G10" s="148">
        <v>1</v>
      </c>
      <c r="H10" s="114">
        <v>3000</v>
      </c>
      <c r="I10" s="114">
        <v>3000</v>
      </c>
      <c r="J10" s="114">
        <v>3000</v>
      </c>
      <c r="K10" s="114"/>
      <c r="L10" s="114"/>
      <c r="M10" s="114"/>
      <c r="N10" s="114"/>
      <c r="O10" s="114"/>
      <c r="P10" s="114"/>
      <c r="Q10" s="114"/>
      <c r="R10" s="114"/>
      <c r="S10" s="114"/>
    </row>
    <row r="11" ht="21" customHeight="1" spans="1:19">
      <c r="A11" s="127" t="s">
        <v>70</v>
      </c>
      <c r="B11" s="128" t="s">
        <v>70</v>
      </c>
      <c r="C11" s="128" t="s">
        <v>297</v>
      </c>
      <c r="D11" s="129" t="s">
        <v>370</v>
      </c>
      <c r="E11" s="129" t="s">
        <v>371</v>
      </c>
      <c r="F11" s="129" t="s">
        <v>372</v>
      </c>
      <c r="G11" s="148">
        <v>480</v>
      </c>
      <c r="H11" s="114">
        <v>13824</v>
      </c>
      <c r="I11" s="114">
        <v>13824</v>
      </c>
      <c r="J11" s="114">
        <v>13824</v>
      </c>
      <c r="K11" s="114"/>
      <c r="L11" s="114"/>
      <c r="M11" s="114"/>
      <c r="N11" s="114"/>
      <c r="O11" s="114"/>
      <c r="P11" s="114"/>
      <c r="Q11" s="114"/>
      <c r="R11" s="114"/>
      <c r="S11" s="114"/>
    </row>
    <row r="12" ht="21" customHeight="1" spans="1:19">
      <c r="A12" s="127" t="s">
        <v>70</v>
      </c>
      <c r="B12" s="128" t="s">
        <v>70</v>
      </c>
      <c r="C12" s="128" t="s">
        <v>297</v>
      </c>
      <c r="D12" s="129" t="s">
        <v>373</v>
      </c>
      <c r="E12" s="129" t="s">
        <v>374</v>
      </c>
      <c r="F12" s="129" t="s">
        <v>375</v>
      </c>
      <c r="G12" s="148">
        <v>5</v>
      </c>
      <c r="H12" s="114">
        <v>6000</v>
      </c>
      <c r="I12" s="114">
        <v>6000</v>
      </c>
      <c r="J12" s="114">
        <v>6000</v>
      </c>
      <c r="K12" s="114"/>
      <c r="L12" s="114"/>
      <c r="M12" s="114"/>
      <c r="N12" s="114"/>
      <c r="O12" s="114"/>
      <c r="P12" s="114"/>
      <c r="Q12" s="114"/>
      <c r="R12" s="114"/>
      <c r="S12" s="114"/>
    </row>
    <row r="13" ht="21" customHeight="1" spans="1:19">
      <c r="A13" s="130" t="s">
        <v>196</v>
      </c>
      <c r="B13" s="131"/>
      <c r="C13" s="131"/>
      <c r="D13" s="132"/>
      <c r="E13" s="132"/>
      <c r="F13" s="132"/>
      <c r="G13" s="149"/>
      <c r="H13" s="114">
        <v>36824</v>
      </c>
      <c r="I13" s="114">
        <v>36824</v>
      </c>
      <c r="J13" s="114">
        <v>36824</v>
      </c>
      <c r="K13" s="114"/>
      <c r="L13" s="114"/>
      <c r="M13" s="114"/>
      <c r="N13" s="114"/>
      <c r="O13" s="114"/>
      <c r="P13" s="114"/>
      <c r="Q13" s="114"/>
      <c r="R13" s="114"/>
      <c r="S13" s="114"/>
    </row>
    <row r="14" ht="21" customHeight="1" spans="1:19">
      <c r="A14" s="145" t="s">
        <v>376</v>
      </c>
      <c r="B14" s="52"/>
      <c r="C14" s="52"/>
      <c r="D14" s="145"/>
      <c r="E14" s="145"/>
      <c r="F14" s="145"/>
      <c r="G14" s="150"/>
      <c r="H14" s="151"/>
      <c r="I14" s="151"/>
      <c r="J14" s="151"/>
      <c r="K14" s="151"/>
      <c r="L14" s="151"/>
      <c r="M14" s="151"/>
      <c r="N14" s="151"/>
      <c r="O14" s="151"/>
      <c r="P14" s="151"/>
      <c r="Q14" s="151"/>
      <c r="R14" s="151"/>
      <c r="S14" s="151"/>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8"/>
      <c r="C1" s="118"/>
      <c r="D1" s="118"/>
      <c r="E1" s="118"/>
      <c r="F1" s="118"/>
      <c r="G1" s="118"/>
      <c r="H1" s="111"/>
      <c r="I1" s="111"/>
      <c r="J1" s="111"/>
      <c r="K1" s="111"/>
      <c r="L1" s="111"/>
      <c r="M1" s="111"/>
      <c r="N1" s="133"/>
      <c r="O1" s="111"/>
      <c r="P1" s="111"/>
      <c r="Q1" s="118"/>
      <c r="R1" s="111"/>
      <c r="S1" s="141"/>
      <c r="T1" s="141" t="s">
        <v>377</v>
      </c>
    </row>
    <row r="2" ht="41.25" customHeight="1" spans="1:20">
      <c r="A2" s="107" t="str">
        <f>"2026"&amp;"年部门政府购买服务预算表"</f>
        <v>2026年部门政府购买服务预算表</v>
      </c>
      <c r="B2" s="102"/>
      <c r="C2" s="102"/>
      <c r="D2" s="102"/>
      <c r="E2" s="102"/>
      <c r="F2" s="102"/>
      <c r="G2" s="102"/>
      <c r="H2" s="119"/>
      <c r="I2" s="119"/>
      <c r="J2" s="119"/>
      <c r="K2" s="119"/>
      <c r="L2" s="119"/>
      <c r="M2" s="119"/>
      <c r="N2" s="134"/>
      <c r="O2" s="119"/>
      <c r="P2" s="119"/>
      <c r="Q2" s="102"/>
      <c r="R2" s="119"/>
      <c r="S2" s="134"/>
      <c r="T2" s="102"/>
    </row>
    <row r="3" ht="22.5" customHeight="1" spans="1:20">
      <c r="A3" s="108" t="str">
        <f>"单位名称："&amp;"石林彝族自治县退役军人事务局"</f>
        <v>单位名称：石林彝族自治县退役军人事务局</v>
      </c>
      <c r="B3" s="120"/>
      <c r="C3" s="120"/>
      <c r="D3" s="120"/>
      <c r="E3" s="120"/>
      <c r="F3" s="120"/>
      <c r="G3" s="120"/>
      <c r="H3" s="109"/>
      <c r="I3" s="109"/>
      <c r="J3" s="109"/>
      <c r="K3" s="109"/>
      <c r="L3" s="109"/>
      <c r="M3" s="109"/>
      <c r="N3" s="133"/>
      <c r="O3" s="111"/>
      <c r="P3" s="111"/>
      <c r="Q3" s="118"/>
      <c r="R3" s="111"/>
      <c r="S3" s="142"/>
      <c r="T3" s="141" t="s">
        <v>1</v>
      </c>
    </row>
    <row r="4" ht="24" customHeight="1" spans="1:20">
      <c r="A4" s="56" t="s">
        <v>205</v>
      </c>
      <c r="B4" s="121" t="s">
        <v>206</v>
      </c>
      <c r="C4" s="121" t="s">
        <v>353</v>
      </c>
      <c r="D4" s="121" t="s">
        <v>378</v>
      </c>
      <c r="E4" s="121" t="s">
        <v>379</v>
      </c>
      <c r="F4" s="121" t="s">
        <v>380</v>
      </c>
      <c r="G4" s="121" t="s">
        <v>381</v>
      </c>
      <c r="H4" s="122" t="s">
        <v>382</v>
      </c>
      <c r="I4" s="122" t="s">
        <v>383</v>
      </c>
      <c r="J4" s="135" t="s">
        <v>213</v>
      </c>
      <c r="K4" s="135"/>
      <c r="L4" s="135"/>
      <c r="M4" s="135"/>
      <c r="N4" s="136"/>
      <c r="O4" s="135"/>
      <c r="P4" s="135"/>
      <c r="Q4" s="115"/>
      <c r="R4" s="135"/>
      <c r="S4" s="136"/>
      <c r="T4" s="116"/>
    </row>
    <row r="5" ht="24" customHeight="1" spans="1:20">
      <c r="A5" s="59"/>
      <c r="B5" s="123"/>
      <c r="C5" s="123"/>
      <c r="D5" s="123"/>
      <c r="E5" s="123"/>
      <c r="F5" s="123"/>
      <c r="G5" s="123"/>
      <c r="H5" s="124"/>
      <c r="I5" s="124"/>
      <c r="J5" s="124" t="s">
        <v>55</v>
      </c>
      <c r="K5" s="124" t="s">
        <v>58</v>
      </c>
      <c r="L5" s="124" t="s">
        <v>359</v>
      </c>
      <c r="M5" s="124" t="s">
        <v>360</v>
      </c>
      <c r="N5" s="137" t="s">
        <v>361</v>
      </c>
      <c r="O5" s="138" t="s">
        <v>362</v>
      </c>
      <c r="P5" s="138"/>
      <c r="Q5" s="143"/>
      <c r="R5" s="138"/>
      <c r="S5" s="144"/>
      <c r="T5" s="125"/>
    </row>
    <row r="6" ht="54" customHeight="1" spans="1:20">
      <c r="A6" s="62"/>
      <c r="B6" s="125"/>
      <c r="C6" s="125"/>
      <c r="D6" s="125"/>
      <c r="E6" s="125"/>
      <c r="F6" s="125"/>
      <c r="G6" s="125"/>
      <c r="H6" s="126"/>
      <c r="I6" s="126"/>
      <c r="J6" s="126"/>
      <c r="K6" s="126" t="s">
        <v>57</v>
      </c>
      <c r="L6" s="126"/>
      <c r="M6" s="126"/>
      <c r="N6" s="139"/>
      <c r="O6" s="126" t="s">
        <v>57</v>
      </c>
      <c r="P6" s="126" t="s">
        <v>64</v>
      </c>
      <c r="Q6" s="125" t="s">
        <v>65</v>
      </c>
      <c r="R6" s="126" t="s">
        <v>66</v>
      </c>
      <c r="S6" s="139" t="s">
        <v>67</v>
      </c>
      <c r="T6" s="125" t="s">
        <v>68</v>
      </c>
    </row>
    <row r="7" ht="17.25" customHeight="1" spans="1:20">
      <c r="A7" s="63">
        <v>1</v>
      </c>
      <c r="B7" s="125">
        <v>2</v>
      </c>
      <c r="C7" s="63">
        <v>3</v>
      </c>
      <c r="D7" s="63">
        <v>4</v>
      </c>
      <c r="E7" s="125">
        <v>5</v>
      </c>
      <c r="F7" s="63">
        <v>6</v>
      </c>
      <c r="G7" s="63">
        <v>7</v>
      </c>
      <c r="H7" s="125">
        <v>8</v>
      </c>
      <c r="I7" s="63">
        <v>9</v>
      </c>
      <c r="J7" s="63">
        <v>10</v>
      </c>
      <c r="K7" s="125">
        <v>11</v>
      </c>
      <c r="L7" s="63">
        <v>12</v>
      </c>
      <c r="M7" s="63">
        <v>13</v>
      </c>
      <c r="N7" s="125">
        <v>14</v>
      </c>
      <c r="O7" s="63">
        <v>15</v>
      </c>
      <c r="P7" s="63">
        <v>16</v>
      </c>
      <c r="Q7" s="125">
        <v>17</v>
      </c>
      <c r="R7" s="63">
        <v>18</v>
      </c>
      <c r="S7" s="63">
        <v>19</v>
      </c>
      <c r="T7" s="63">
        <v>20</v>
      </c>
    </row>
    <row r="8" ht="21" customHeight="1" spans="1:20">
      <c r="A8" s="127" t="s">
        <v>70</v>
      </c>
      <c r="B8" s="128" t="s">
        <v>70</v>
      </c>
      <c r="C8" s="128" t="s">
        <v>248</v>
      </c>
      <c r="D8" s="128" t="s">
        <v>366</v>
      </c>
      <c r="E8" s="128" t="s">
        <v>384</v>
      </c>
      <c r="F8" s="128" t="s">
        <v>76</v>
      </c>
      <c r="G8" s="128" t="s">
        <v>385</v>
      </c>
      <c r="H8" s="129" t="s">
        <v>99</v>
      </c>
      <c r="I8" s="129" t="s">
        <v>366</v>
      </c>
      <c r="J8" s="114">
        <v>7000</v>
      </c>
      <c r="K8" s="114">
        <v>7000</v>
      </c>
      <c r="L8" s="114"/>
      <c r="M8" s="114"/>
      <c r="N8" s="114"/>
      <c r="O8" s="114"/>
      <c r="P8" s="114"/>
      <c r="Q8" s="114"/>
      <c r="R8" s="114"/>
      <c r="S8" s="114"/>
      <c r="T8" s="114"/>
    </row>
    <row r="9" ht="21" customHeight="1" spans="1:20">
      <c r="A9" s="130" t="s">
        <v>196</v>
      </c>
      <c r="B9" s="131"/>
      <c r="C9" s="131"/>
      <c r="D9" s="131"/>
      <c r="E9" s="131"/>
      <c r="F9" s="131"/>
      <c r="G9" s="131"/>
      <c r="H9" s="132"/>
      <c r="I9" s="140"/>
      <c r="J9" s="114">
        <v>7000</v>
      </c>
      <c r="K9" s="114">
        <v>7000</v>
      </c>
      <c r="L9" s="114"/>
      <c r="M9" s="114"/>
      <c r="N9" s="114"/>
      <c r="O9" s="114"/>
      <c r="P9" s="114"/>
      <c r="Q9" s="114"/>
      <c r="R9" s="114"/>
      <c r="S9" s="114"/>
      <c r="T9" s="11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106"/>
      <c r="W1" s="72"/>
      <c r="X1" s="72" t="s">
        <v>386</v>
      </c>
    </row>
    <row r="2" ht="41.25" customHeight="1" spans="1:24">
      <c r="A2" s="107" t="str">
        <f>"2026"&amp;"年对下转移支付预算表"</f>
        <v>2026年对下转移支付预算表</v>
      </c>
      <c r="B2" s="51"/>
      <c r="C2" s="51"/>
      <c r="D2" s="51"/>
      <c r="E2" s="51"/>
      <c r="F2" s="51"/>
      <c r="G2" s="51"/>
      <c r="H2" s="51"/>
      <c r="I2" s="51"/>
      <c r="J2" s="51"/>
      <c r="K2" s="51"/>
      <c r="L2" s="51"/>
      <c r="M2" s="51"/>
      <c r="N2" s="51"/>
      <c r="O2" s="51"/>
      <c r="P2" s="51"/>
      <c r="Q2" s="51"/>
      <c r="R2" s="51"/>
      <c r="S2" s="51"/>
      <c r="T2" s="51"/>
      <c r="U2" s="51"/>
      <c r="V2" s="51"/>
      <c r="W2" s="102"/>
      <c r="X2" s="102"/>
    </row>
    <row r="3" ht="18" customHeight="1" spans="1:24">
      <c r="A3" s="108" t="str">
        <f>"单位名称："&amp;"石林彝族自治县退役军人事务局"</f>
        <v>单位名称：石林彝族自治县退役军人事务局</v>
      </c>
      <c r="B3" s="109"/>
      <c r="C3" s="109"/>
      <c r="D3" s="110"/>
      <c r="E3" s="111"/>
      <c r="F3" s="111"/>
      <c r="G3" s="111"/>
      <c r="H3" s="111"/>
      <c r="I3" s="111"/>
      <c r="W3" s="73"/>
      <c r="X3" s="73" t="s">
        <v>1</v>
      </c>
    </row>
    <row r="4" ht="19.5" customHeight="1" spans="1:24">
      <c r="A4" s="57" t="s">
        <v>387</v>
      </c>
      <c r="B4" s="12" t="s">
        <v>213</v>
      </c>
      <c r="C4" s="13"/>
      <c r="D4" s="13"/>
      <c r="E4" s="12" t="s">
        <v>388</v>
      </c>
      <c r="F4" s="13"/>
      <c r="G4" s="13"/>
      <c r="H4" s="13"/>
      <c r="I4" s="13"/>
      <c r="J4" s="13"/>
      <c r="K4" s="13"/>
      <c r="L4" s="13"/>
      <c r="M4" s="13"/>
      <c r="N4" s="13"/>
      <c r="O4" s="13"/>
      <c r="P4" s="13"/>
      <c r="Q4" s="13"/>
      <c r="R4" s="13"/>
      <c r="S4" s="13"/>
      <c r="T4" s="13"/>
      <c r="U4" s="13"/>
      <c r="V4" s="13"/>
      <c r="W4" s="115"/>
      <c r="X4" s="116"/>
    </row>
    <row r="5" ht="40.5" customHeight="1" spans="1:24">
      <c r="A5" s="63"/>
      <c r="B5" s="60" t="s">
        <v>55</v>
      </c>
      <c r="C5" s="56" t="s">
        <v>58</v>
      </c>
      <c r="D5" s="112" t="s">
        <v>359</v>
      </c>
      <c r="E5" s="86" t="s">
        <v>389</v>
      </c>
      <c r="F5" s="86" t="s">
        <v>390</v>
      </c>
      <c r="G5" s="86" t="s">
        <v>391</v>
      </c>
      <c r="H5" s="86" t="s">
        <v>392</v>
      </c>
      <c r="I5" s="86" t="s">
        <v>393</v>
      </c>
      <c r="J5" s="86" t="s">
        <v>394</v>
      </c>
      <c r="K5" s="86" t="s">
        <v>395</v>
      </c>
      <c r="L5" s="86" t="s">
        <v>396</v>
      </c>
      <c r="M5" s="86" t="s">
        <v>397</v>
      </c>
      <c r="N5" s="86" t="s">
        <v>398</v>
      </c>
      <c r="O5" s="86" t="s">
        <v>399</v>
      </c>
      <c r="P5" s="86" t="s">
        <v>400</v>
      </c>
      <c r="Q5" s="86" t="s">
        <v>401</v>
      </c>
      <c r="R5" s="86" t="s">
        <v>402</v>
      </c>
      <c r="S5" s="86" t="s">
        <v>403</v>
      </c>
      <c r="T5" s="86" t="s">
        <v>404</v>
      </c>
      <c r="U5" s="86" t="s">
        <v>405</v>
      </c>
      <c r="V5" s="86" t="s">
        <v>406</v>
      </c>
      <c r="W5" s="86" t="s">
        <v>407</v>
      </c>
      <c r="X5" s="117" t="s">
        <v>408</v>
      </c>
    </row>
    <row r="6" ht="19.5" customHeight="1" spans="1:24">
      <c r="A6" s="64">
        <v>1</v>
      </c>
      <c r="B6" s="64">
        <v>2</v>
      </c>
      <c r="C6" s="64">
        <v>3</v>
      </c>
      <c r="D6" s="113">
        <v>4</v>
      </c>
      <c r="E6" s="74">
        <v>5</v>
      </c>
      <c r="F6" s="64">
        <v>6</v>
      </c>
      <c r="G6" s="64">
        <v>7</v>
      </c>
      <c r="H6" s="113">
        <v>8</v>
      </c>
      <c r="I6" s="64">
        <v>9</v>
      </c>
      <c r="J6" s="64">
        <v>10</v>
      </c>
      <c r="K6" s="64">
        <v>11</v>
      </c>
      <c r="L6" s="113">
        <v>12</v>
      </c>
      <c r="M6" s="64">
        <v>13</v>
      </c>
      <c r="N6" s="64">
        <v>14</v>
      </c>
      <c r="O6" s="64">
        <v>15</v>
      </c>
      <c r="P6" s="113">
        <v>16</v>
      </c>
      <c r="Q6" s="64">
        <v>17</v>
      </c>
      <c r="R6" s="64">
        <v>18</v>
      </c>
      <c r="S6" s="64">
        <v>19</v>
      </c>
      <c r="T6" s="113">
        <v>20</v>
      </c>
      <c r="U6" s="113">
        <v>21</v>
      </c>
      <c r="V6" s="113">
        <v>22</v>
      </c>
      <c r="W6" s="74">
        <v>23</v>
      </c>
      <c r="X6" s="74">
        <v>24</v>
      </c>
    </row>
    <row r="7" ht="19.5" customHeight="1" spans="1:24">
      <c r="A7" s="18"/>
      <c r="B7" s="114"/>
      <c r="C7" s="114"/>
      <c r="D7" s="114"/>
      <c r="E7" s="114"/>
      <c r="F7" s="114"/>
      <c r="G7" s="114"/>
      <c r="H7" s="114"/>
      <c r="I7" s="114"/>
      <c r="J7" s="114"/>
      <c r="K7" s="114"/>
      <c r="L7" s="114"/>
      <c r="M7" s="114"/>
      <c r="N7" s="114"/>
      <c r="O7" s="114"/>
      <c r="P7" s="114"/>
      <c r="Q7" s="114"/>
      <c r="R7" s="114"/>
      <c r="S7" s="114"/>
      <c r="T7" s="114"/>
      <c r="U7" s="114"/>
      <c r="V7" s="114"/>
      <c r="W7" s="114"/>
      <c r="X7" s="114"/>
    </row>
    <row r="8" ht="19.5" customHeight="1" spans="1:24">
      <c r="A8" s="104"/>
      <c r="B8" s="114"/>
      <c r="C8" s="114"/>
      <c r="D8" s="114"/>
      <c r="E8" s="114"/>
      <c r="F8" s="114"/>
      <c r="G8" s="114"/>
      <c r="H8" s="114"/>
      <c r="I8" s="114"/>
      <c r="J8" s="114"/>
      <c r="K8" s="114"/>
      <c r="L8" s="114"/>
      <c r="M8" s="114"/>
      <c r="N8" s="114"/>
      <c r="O8" s="114"/>
      <c r="P8" s="114"/>
      <c r="Q8" s="114"/>
      <c r="R8" s="114"/>
      <c r="S8" s="114"/>
      <c r="T8" s="114"/>
      <c r="U8" s="114"/>
      <c r="V8" s="114"/>
      <c r="W8" s="114"/>
      <c r="X8" s="114"/>
    </row>
    <row r="9" customHeight="1" spans="1:1">
      <c r="A9" s="98" t="s">
        <v>409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72" t="s">
        <v>410</v>
      </c>
    </row>
    <row r="2" ht="41.25" customHeight="1" spans="1:10">
      <c r="A2" s="101" t="str">
        <f>"2026"&amp;"年对下转移支付绩效目标表"</f>
        <v>2026年对下转移支付绩效目标表</v>
      </c>
      <c r="B2" s="51"/>
      <c r="C2" s="51"/>
      <c r="D2" s="51"/>
      <c r="E2" s="51"/>
      <c r="F2" s="102"/>
      <c r="G2" s="51"/>
      <c r="H2" s="102"/>
      <c r="I2" s="102"/>
      <c r="J2" s="51"/>
    </row>
    <row r="3" ht="17.25" customHeight="1" spans="1:1">
      <c r="A3" s="52" t="str">
        <f>"单位名称："&amp;"石林彝族自治县退役军人事务局"</f>
        <v>单位名称：石林彝族自治县退役军人事务局</v>
      </c>
    </row>
    <row r="4" ht="44.25" customHeight="1" spans="1:10">
      <c r="A4" s="17" t="s">
        <v>387</v>
      </c>
      <c r="B4" s="17" t="s">
        <v>338</v>
      </c>
      <c r="C4" s="17" t="s">
        <v>339</v>
      </c>
      <c r="D4" s="17" t="s">
        <v>340</v>
      </c>
      <c r="E4" s="17" t="s">
        <v>341</v>
      </c>
      <c r="F4" s="103" t="s">
        <v>342</v>
      </c>
      <c r="G4" s="17" t="s">
        <v>343</v>
      </c>
      <c r="H4" s="103" t="s">
        <v>344</v>
      </c>
      <c r="I4" s="103" t="s">
        <v>345</v>
      </c>
      <c r="J4" s="17" t="s">
        <v>346</v>
      </c>
    </row>
    <row r="5" ht="14.25" customHeight="1" spans="1:10">
      <c r="A5" s="17">
        <v>1</v>
      </c>
      <c r="B5" s="17">
        <v>2</v>
      </c>
      <c r="C5" s="17">
        <v>3</v>
      </c>
      <c r="D5" s="17">
        <v>4</v>
      </c>
      <c r="E5" s="17">
        <v>5</v>
      </c>
      <c r="F5" s="103">
        <v>6</v>
      </c>
      <c r="G5" s="17">
        <v>7</v>
      </c>
      <c r="H5" s="103">
        <v>8</v>
      </c>
      <c r="I5" s="103">
        <v>9</v>
      </c>
      <c r="J5" s="17">
        <v>10</v>
      </c>
    </row>
    <row r="6" ht="42" customHeight="1" spans="1:10">
      <c r="A6" s="18"/>
      <c r="B6" s="104"/>
      <c r="C6" s="104"/>
      <c r="D6" s="104"/>
      <c r="E6" s="34"/>
      <c r="F6" s="105"/>
      <c r="G6" s="34"/>
      <c r="H6" s="105"/>
      <c r="I6" s="105"/>
      <c r="J6" s="34"/>
    </row>
    <row r="7" ht="42" customHeight="1" spans="1:10">
      <c r="A7" s="18"/>
      <c r="B7" s="33"/>
      <c r="C7" s="33"/>
      <c r="D7" s="33"/>
      <c r="E7" s="18"/>
      <c r="F7" s="33"/>
      <c r="G7" s="18"/>
      <c r="H7" s="33"/>
      <c r="I7" s="33"/>
      <c r="J7" s="18"/>
    </row>
    <row r="8" customHeight="1" spans="1:1">
      <c r="A8" s="98" t="s">
        <v>409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F1" workbookViewId="0">
      <selection activeCell="F9" sqref="F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c r="B1" s="77"/>
      <c r="C1" s="77"/>
      <c r="D1" s="78"/>
      <c r="E1" s="78"/>
      <c r="F1" s="78"/>
      <c r="G1" s="77"/>
      <c r="H1" s="77"/>
      <c r="I1" s="99" t="s">
        <v>411</v>
      </c>
    </row>
    <row r="2" ht="41.25" customHeight="1" spans="1:9">
      <c r="A2" s="79" t="str">
        <f>"2026"&amp;"年新增资产配置预算表"</f>
        <v>2026年新增资产配置预算表</v>
      </c>
      <c r="B2" s="80"/>
      <c r="C2" s="80"/>
      <c r="D2" s="81"/>
      <c r="E2" s="81"/>
      <c r="F2" s="81"/>
      <c r="G2" s="80"/>
      <c r="H2" s="80"/>
      <c r="I2" s="81"/>
    </row>
    <row r="3" customHeight="1" spans="1:9">
      <c r="A3" s="82" t="str">
        <f>"单位名称："&amp;"石林彝族自治县退役军人事务局"</f>
        <v>单位名称：石林彝族自治县退役军人事务局</v>
      </c>
      <c r="B3" s="83"/>
      <c r="C3" s="83"/>
      <c r="D3" s="84"/>
      <c r="F3" s="81"/>
      <c r="G3" s="80"/>
      <c r="H3" s="80"/>
      <c r="I3" s="100" t="s">
        <v>1</v>
      </c>
    </row>
    <row r="4" ht="28.5" customHeight="1" spans="1:9">
      <c r="A4" s="85" t="s">
        <v>205</v>
      </c>
      <c r="B4" s="86" t="s">
        <v>206</v>
      </c>
      <c r="C4" s="87" t="s">
        <v>412</v>
      </c>
      <c r="D4" s="85" t="s">
        <v>413</v>
      </c>
      <c r="E4" s="85" t="s">
        <v>414</v>
      </c>
      <c r="F4" s="85" t="s">
        <v>415</v>
      </c>
      <c r="G4" s="86" t="s">
        <v>416</v>
      </c>
      <c r="H4" s="74"/>
      <c r="I4" s="85"/>
    </row>
    <row r="5" ht="21" customHeight="1" spans="1:9">
      <c r="A5" s="87"/>
      <c r="B5" s="88"/>
      <c r="C5" s="88"/>
      <c r="D5" s="89"/>
      <c r="E5" s="88"/>
      <c r="F5" s="88"/>
      <c r="G5" s="86" t="s">
        <v>357</v>
      </c>
      <c r="H5" s="86" t="s">
        <v>417</v>
      </c>
      <c r="I5" s="86" t="s">
        <v>418</v>
      </c>
    </row>
    <row r="6" ht="17.25" customHeight="1" spans="1:9">
      <c r="A6" s="90" t="s">
        <v>83</v>
      </c>
      <c r="B6" s="32" t="s">
        <v>84</v>
      </c>
      <c r="C6" s="90" t="s">
        <v>85</v>
      </c>
      <c r="D6" s="34" t="s">
        <v>86</v>
      </c>
      <c r="E6" s="90" t="s">
        <v>87</v>
      </c>
      <c r="F6" s="32" t="s">
        <v>88</v>
      </c>
      <c r="G6" s="91" t="s">
        <v>89</v>
      </c>
      <c r="H6" s="34" t="s">
        <v>90</v>
      </c>
      <c r="I6" s="34">
        <v>9</v>
      </c>
    </row>
    <row r="7" ht="19.5" customHeight="1" spans="1:9">
      <c r="A7" s="92"/>
      <c r="B7" s="66"/>
      <c r="C7" s="66"/>
      <c r="D7" s="18"/>
      <c r="E7" s="33"/>
      <c r="F7" s="91"/>
      <c r="G7" s="93"/>
      <c r="H7" s="94"/>
      <c r="I7" s="94"/>
    </row>
    <row r="8" ht="19.5" customHeight="1" spans="1:9">
      <c r="A8" s="20" t="s">
        <v>55</v>
      </c>
      <c r="B8" s="95"/>
      <c r="C8" s="95"/>
      <c r="D8" s="96"/>
      <c r="E8" s="97"/>
      <c r="F8" s="97"/>
      <c r="G8" s="93"/>
      <c r="H8" s="94"/>
      <c r="I8" s="94"/>
    </row>
    <row r="9" customHeight="1" spans="6:6">
      <c r="F9" s="98" t="s">
        <v>419</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0"/>
      <c r="E1" s="50"/>
      <c r="F1" s="50"/>
      <c r="G1" s="50"/>
      <c r="K1" s="72" t="s">
        <v>420</v>
      </c>
    </row>
    <row r="2" ht="41.25" customHeight="1" spans="1:11">
      <c r="A2" s="51" t="str">
        <f>"2026"&amp;"年上级转移支付补助项目支出预算表"</f>
        <v>2026年上级转移支付补助项目支出预算表</v>
      </c>
      <c r="B2" s="51"/>
      <c r="C2" s="51"/>
      <c r="D2" s="51"/>
      <c r="E2" s="51"/>
      <c r="F2" s="51"/>
      <c r="G2" s="51"/>
      <c r="H2" s="51"/>
      <c r="I2" s="51"/>
      <c r="J2" s="51"/>
      <c r="K2" s="51"/>
    </row>
    <row r="3" ht="13.5" customHeight="1" spans="1:11">
      <c r="A3" s="52" t="str">
        <f>"单位名称："&amp;"石林彝族自治县退役军人事务局"</f>
        <v>单位名称：石林彝族自治县退役军人事务局</v>
      </c>
      <c r="B3" s="53"/>
      <c r="C3" s="53"/>
      <c r="D3" s="53"/>
      <c r="E3" s="53"/>
      <c r="F3" s="53"/>
      <c r="G3" s="53"/>
      <c r="H3" s="54"/>
      <c r="I3" s="54"/>
      <c r="J3" s="54"/>
      <c r="K3" s="73" t="s">
        <v>1</v>
      </c>
    </row>
    <row r="4" ht="21.75" customHeight="1" spans="1:11">
      <c r="A4" s="55" t="s">
        <v>289</v>
      </c>
      <c r="B4" s="55" t="s">
        <v>208</v>
      </c>
      <c r="C4" s="55" t="s">
        <v>290</v>
      </c>
      <c r="D4" s="56" t="s">
        <v>209</v>
      </c>
      <c r="E4" s="56" t="s">
        <v>210</v>
      </c>
      <c r="F4" s="56" t="s">
        <v>291</v>
      </c>
      <c r="G4" s="56" t="s">
        <v>292</v>
      </c>
      <c r="H4" s="57" t="s">
        <v>55</v>
      </c>
      <c r="I4" s="12" t="s">
        <v>421</v>
      </c>
      <c r="J4" s="13"/>
      <c r="K4" s="36"/>
    </row>
    <row r="5" ht="21.75" customHeight="1" spans="1:11">
      <c r="A5" s="58"/>
      <c r="B5" s="58"/>
      <c r="C5" s="58"/>
      <c r="D5" s="59"/>
      <c r="E5" s="59"/>
      <c r="F5" s="59"/>
      <c r="G5" s="59"/>
      <c r="H5" s="60"/>
      <c r="I5" s="56" t="s">
        <v>58</v>
      </c>
      <c r="J5" s="56" t="s">
        <v>59</v>
      </c>
      <c r="K5" s="56"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74">
        <v>10</v>
      </c>
      <c r="K7" s="74">
        <v>11</v>
      </c>
    </row>
    <row r="8" ht="18.75" customHeight="1" spans="1:11">
      <c r="A8" s="18"/>
      <c r="B8" s="33"/>
      <c r="C8" s="18"/>
      <c r="D8" s="18"/>
      <c r="E8" s="18"/>
      <c r="F8" s="18"/>
      <c r="G8" s="18"/>
      <c r="H8" s="65"/>
      <c r="I8" s="75"/>
      <c r="J8" s="75"/>
      <c r="K8" s="65"/>
    </row>
    <row r="9" ht="18.75" customHeight="1" spans="1:11">
      <c r="A9" s="66"/>
      <c r="B9" s="33"/>
      <c r="C9" s="33"/>
      <c r="D9" s="33"/>
      <c r="E9" s="33"/>
      <c r="F9" s="33"/>
      <c r="G9" s="33"/>
      <c r="H9" s="67"/>
      <c r="I9" s="67"/>
      <c r="J9" s="67"/>
      <c r="K9" s="65"/>
    </row>
    <row r="10" ht="18.75" customHeight="1" spans="1:11">
      <c r="A10" s="68" t="s">
        <v>196</v>
      </c>
      <c r="B10" s="69"/>
      <c r="C10" s="69"/>
      <c r="D10" s="69"/>
      <c r="E10" s="69"/>
      <c r="F10" s="69"/>
      <c r="G10" s="70"/>
      <c r="H10" s="67"/>
      <c r="I10" s="67"/>
      <c r="J10" s="67"/>
      <c r="K10" s="65"/>
    </row>
    <row r="11" customHeight="1" spans="1:1">
      <c r="A11" s="71" t="s">
        <v>422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opLeftCell="A18"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1"/>
      <c r="B1" s="41"/>
      <c r="C1" s="41"/>
      <c r="D1" s="41"/>
      <c r="E1" s="41"/>
      <c r="F1" s="41"/>
      <c r="G1" s="42" t="s">
        <v>423</v>
      </c>
    </row>
    <row r="2" ht="45" customHeight="1" spans="1:7">
      <c r="A2" s="43" t="str">
        <f>"2026"&amp;"年部门项目支出中期规划预算表"</f>
        <v>2026年部门项目支出中期规划预算表</v>
      </c>
      <c r="B2" s="43"/>
      <c r="C2" s="43"/>
      <c r="D2" s="43"/>
      <c r="E2" s="43"/>
      <c r="F2" s="43"/>
      <c r="G2" s="43"/>
    </row>
    <row r="3" ht="15" customHeight="1" spans="1:7">
      <c r="A3" s="44" t="str">
        <f>"单位名称："&amp;"石林彝族自治县退役军人事务局"</f>
        <v>单位名称：石林彝族自治县退役军人事务局</v>
      </c>
      <c r="B3" s="44"/>
      <c r="C3" s="41"/>
      <c r="D3" s="41"/>
      <c r="E3" s="41"/>
      <c r="F3" s="41"/>
      <c r="G3" s="42" t="s">
        <v>1</v>
      </c>
    </row>
    <row r="4" ht="45" customHeight="1" spans="1:7">
      <c r="A4" s="45" t="s">
        <v>290</v>
      </c>
      <c r="B4" s="45" t="s">
        <v>289</v>
      </c>
      <c r="C4" s="45" t="s">
        <v>208</v>
      </c>
      <c r="D4" s="45" t="s">
        <v>424</v>
      </c>
      <c r="E4" s="45" t="s">
        <v>58</v>
      </c>
      <c r="F4" s="45"/>
      <c r="G4" s="45"/>
    </row>
    <row r="5" ht="45" customHeight="1" spans="1:7">
      <c r="A5" s="45"/>
      <c r="B5" s="45"/>
      <c r="C5" s="45"/>
      <c r="D5" s="45"/>
      <c r="E5" s="45" t="s">
        <v>425</v>
      </c>
      <c r="F5" s="45" t="s">
        <v>426</v>
      </c>
      <c r="G5" s="45" t="s">
        <v>427</v>
      </c>
    </row>
    <row r="6" ht="15" customHeight="1" spans="1:7">
      <c r="A6" s="46">
        <v>1</v>
      </c>
      <c r="B6" s="46">
        <v>2</v>
      </c>
      <c r="C6" s="46">
        <v>3</v>
      </c>
      <c r="D6" s="46">
        <v>4</v>
      </c>
      <c r="E6" s="46">
        <v>5</v>
      </c>
      <c r="F6" s="46">
        <v>6</v>
      </c>
      <c r="G6" s="46">
        <v>7</v>
      </c>
    </row>
    <row r="7" ht="22.5" customHeight="1" spans="1:7">
      <c r="A7" s="26" t="s">
        <v>70</v>
      </c>
      <c r="B7" s="26"/>
      <c r="C7" s="26"/>
      <c r="D7" s="26"/>
      <c r="E7" s="47">
        <v>10964897</v>
      </c>
      <c r="F7" s="47"/>
      <c r="G7" s="47"/>
    </row>
    <row r="8" ht="22.5" customHeight="1" spans="1:7">
      <c r="A8" s="48" t="s">
        <v>70</v>
      </c>
      <c r="B8" s="26"/>
      <c r="C8" s="26"/>
      <c r="D8" s="26"/>
      <c r="E8" s="47">
        <v>10964897</v>
      </c>
      <c r="F8" s="47"/>
      <c r="G8" s="47"/>
    </row>
    <row r="9" ht="22.5" customHeight="1" spans="1:7">
      <c r="A9" s="26"/>
      <c r="B9" s="26" t="s">
        <v>428</v>
      </c>
      <c r="C9" s="26" t="s">
        <v>314</v>
      </c>
      <c r="D9" s="26" t="s">
        <v>429</v>
      </c>
      <c r="E9" s="47">
        <v>3600</v>
      </c>
      <c r="F9" s="47"/>
      <c r="G9" s="47"/>
    </row>
    <row r="10" ht="22.5" customHeight="1" spans="1:7">
      <c r="A10" s="26"/>
      <c r="B10" s="26" t="s">
        <v>428</v>
      </c>
      <c r="C10" s="26" t="s">
        <v>334</v>
      </c>
      <c r="D10" s="26" t="s">
        <v>429</v>
      </c>
      <c r="E10" s="47">
        <v>650460</v>
      </c>
      <c r="F10" s="47"/>
      <c r="G10" s="47"/>
    </row>
    <row r="11" ht="22.5" customHeight="1" spans="1:7">
      <c r="A11" s="26"/>
      <c r="B11" s="26" t="s">
        <v>428</v>
      </c>
      <c r="C11" s="26" t="s">
        <v>306</v>
      </c>
      <c r="D11" s="26" t="s">
        <v>429</v>
      </c>
      <c r="E11" s="47">
        <v>862825</v>
      </c>
      <c r="F11" s="47"/>
      <c r="G11" s="47"/>
    </row>
    <row r="12" ht="22.5" customHeight="1" spans="1:7">
      <c r="A12" s="26"/>
      <c r="B12" s="26" t="s">
        <v>428</v>
      </c>
      <c r="C12" s="26" t="s">
        <v>332</v>
      </c>
      <c r="D12" s="26" t="s">
        <v>429</v>
      </c>
      <c r="E12" s="47">
        <v>96000</v>
      </c>
      <c r="F12" s="47"/>
      <c r="G12" s="47"/>
    </row>
    <row r="13" ht="22.5" customHeight="1" spans="1:7">
      <c r="A13" s="26"/>
      <c r="B13" s="26" t="s">
        <v>428</v>
      </c>
      <c r="C13" s="26" t="s">
        <v>308</v>
      </c>
      <c r="D13" s="26" t="s">
        <v>429</v>
      </c>
      <c r="E13" s="47">
        <v>5600000</v>
      </c>
      <c r="F13" s="47"/>
      <c r="G13" s="47"/>
    </row>
    <row r="14" ht="22.5" customHeight="1" spans="1:7">
      <c r="A14" s="26"/>
      <c r="B14" s="26" t="s">
        <v>428</v>
      </c>
      <c r="C14" s="26" t="s">
        <v>326</v>
      </c>
      <c r="D14" s="26" t="s">
        <v>429</v>
      </c>
      <c r="E14" s="47">
        <v>100000</v>
      </c>
      <c r="F14" s="47"/>
      <c r="G14" s="47"/>
    </row>
    <row r="15" ht="22.5" customHeight="1" spans="1:7">
      <c r="A15" s="26"/>
      <c r="B15" s="26" t="s">
        <v>428</v>
      </c>
      <c r="C15" s="26" t="s">
        <v>318</v>
      </c>
      <c r="D15" s="26" t="s">
        <v>429</v>
      </c>
      <c r="E15" s="47">
        <v>218880</v>
      </c>
      <c r="F15" s="47"/>
      <c r="G15" s="47"/>
    </row>
    <row r="16" ht="22.5" customHeight="1" spans="1:7">
      <c r="A16" s="26"/>
      <c r="B16" s="26" t="s">
        <v>428</v>
      </c>
      <c r="C16" s="26" t="s">
        <v>316</v>
      </c>
      <c r="D16" s="26" t="s">
        <v>429</v>
      </c>
      <c r="E16" s="47">
        <v>4800</v>
      </c>
      <c r="F16" s="47"/>
      <c r="G16" s="47"/>
    </row>
    <row r="17" ht="22.5" customHeight="1" spans="1:7">
      <c r="A17" s="26"/>
      <c r="B17" s="26" t="s">
        <v>428</v>
      </c>
      <c r="C17" s="26" t="s">
        <v>324</v>
      </c>
      <c r="D17" s="26" t="s">
        <v>429</v>
      </c>
      <c r="E17" s="47">
        <v>1820286</v>
      </c>
      <c r="F17" s="47"/>
      <c r="G17" s="47"/>
    </row>
    <row r="18" ht="22.5" customHeight="1" spans="1:7">
      <c r="A18" s="26"/>
      <c r="B18" s="26" t="s">
        <v>428</v>
      </c>
      <c r="C18" s="26" t="s">
        <v>320</v>
      </c>
      <c r="D18" s="26" t="s">
        <v>429</v>
      </c>
      <c r="E18" s="47">
        <v>382646</v>
      </c>
      <c r="F18" s="47"/>
      <c r="G18" s="47"/>
    </row>
    <row r="19" ht="22.5" customHeight="1" spans="1:7">
      <c r="A19" s="26"/>
      <c r="B19" s="26" t="s">
        <v>428</v>
      </c>
      <c r="C19" s="26" t="s">
        <v>330</v>
      </c>
      <c r="D19" s="26" t="s">
        <v>429</v>
      </c>
      <c r="E19" s="47">
        <v>348200</v>
      </c>
      <c r="F19" s="47"/>
      <c r="G19" s="47"/>
    </row>
    <row r="20" ht="22.5" customHeight="1" spans="1:7">
      <c r="A20" s="26"/>
      <c r="B20" s="26" t="s">
        <v>430</v>
      </c>
      <c r="C20" s="26" t="s">
        <v>299</v>
      </c>
      <c r="D20" s="26" t="s">
        <v>429</v>
      </c>
      <c r="E20" s="47">
        <v>67200</v>
      </c>
      <c r="F20" s="47"/>
      <c r="G20" s="47"/>
    </row>
    <row r="21" ht="22.5" customHeight="1" spans="1:7">
      <c r="A21" s="26"/>
      <c r="B21" s="26" t="s">
        <v>430</v>
      </c>
      <c r="C21" s="26" t="s">
        <v>297</v>
      </c>
      <c r="D21" s="26" t="s">
        <v>429</v>
      </c>
      <c r="E21" s="47">
        <v>100000</v>
      </c>
      <c r="F21" s="47"/>
      <c r="G21" s="47"/>
    </row>
    <row r="22" ht="22.5" customHeight="1" spans="1:7">
      <c r="A22" s="26"/>
      <c r="B22" s="26" t="s">
        <v>428</v>
      </c>
      <c r="C22" s="26" t="s">
        <v>310</v>
      </c>
      <c r="D22" s="26" t="s">
        <v>429</v>
      </c>
      <c r="E22" s="47">
        <v>710000</v>
      </c>
      <c r="F22" s="47"/>
      <c r="G22" s="47"/>
    </row>
    <row r="23" ht="22.5" customHeight="1" spans="1:7">
      <c r="A23" s="49" t="s">
        <v>55</v>
      </c>
      <c r="B23" s="49"/>
      <c r="C23" s="49"/>
      <c r="D23" s="49"/>
      <c r="E23" s="47">
        <v>10964897</v>
      </c>
      <c r="F23" s="47"/>
      <c r="G23" s="47"/>
    </row>
  </sheetData>
  <mergeCells count="8">
    <mergeCell ref="A2:G2"/>
    <mergeCell ref="A3:B3"/>
    <mergeCell ref="E4:G4"/>
    <mergeCell ref="A23:D23"/>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opLeftCell="C1" workbookViewId="0">
      <selection activeCell="M45" sqref="M4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431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"单位名称："&amp;"石林彝族自治县退役军人事务局"</f>
        <v>单位名称：石林彝族自治县退役军人事务局</v>
      </c>
      <c r="B3" s="3"/>
      <c r="C3" s="4"/>
      <c r="D3" s="5"/>
      <c r="E3" s="5"/>
      <c r="F3" s="5"/>
      <c r="G3" s="5"/>
      <c r="H3" s="5"/>
      <c r="I3" s="5"/>
      <c r="J3" s="237" t="s">
        <v>1</v>
      </c>
    </row>
    <row r="4" ht="30" customHeight="1" spans="1:10">
      <c r="A4" s="6" t="s">
        <v>432</v>
      </c>
      <c r="B4" s="7" t="s">
        <v>71</v>
      </c>
      <c r="C4" s="8"/>
      <c r="D4" s="8"/>
      <c r="E4" s="9"/>
      <c r="F4" s="10" t="s">
        <v>433</v>
      </c>
      <c r="G4" s="9"/>
      <c r="H4" s="11" t="s">
        <v>70</v>
      </c>
      <c r="I4" s="8"/>
      <c r="J4" s="9"/>
    </row>
    <row r="5" ht="32.25" customHeight="1" spans="1:10">
      <c r="A5" s="12" t="s">
        <v>434</v>
      </c>
      <c r="B5" s="13"/>
      <c r="C5" s="13"/>
      <c r="D5" s="13"/>
      <c r="E5" s="13"/>
      <c r="F5" s="13"/>
      <c r="G5" s="13"/>
      <c r="H5" s="13"/>
      <c r="I5" s="36"/>
      <c r="J5" s="37" t="s">
        <v>435</v>
      </c>
    </row>
    <row r="6" ht="99.75" customHeight="1" spans="1:10">
      <c r="A6" s="14" t="s">
        <v>436</v>
      </c>
      <c r="B6" s="15" t="s">
        <v>437</v>
      </c>
      <c r="C6" s="16" t="s">
        <v>438</v>
      </c>
      <c r="D6" s="16"/>
      <c r="E6" s="16"/>
      <c r="F6" s="16"/>
      <c r="G6" s="16"/>
      <c r="H6" s="16"/>
      <c r="I6" s="16"/>
      <c r="J6" s="38" t="s">
        <v>439</v>
      </c>
    </row>
    <row r="7" ht="99.75" customHeight="1" spans="1:10">
      <c r="A7" s="14"/>
      <c r="B7" s="15" t="str">
        <f>"总体绩效目标（"&amp;"2026"&amp;"-"&amp;("2026"+2)&amp;"年期间）"</f>
        <v>总体绩效目标（2026-2028年期间）</v>
      </c>
      <c r="C7" s="16" t="s">
        <v>440</v>
      </c>
      <c r="D7" s="16"/>
      <c r="E7" s="16"/>
      <c r="F7" s="16"/>
      <c r="G7" s="16"/>
      <c r="H7" s="16"/>
      <c r="I7" s="16"/>
      <c r="J7" s="38" t="s">
        <v>441</v>
      </c>
    </row>
    <row r="8" ht="378" customHeight="1" spans="1:10">
      <c r="A8" s="15" t="s">
        <v>442</v>
      </c>
      <c r="B8" s="17" t="str">
        <f>"预算年度（"&amp;"2026"&amp;"年）绩效目标"</f>
        <v>预算年度（2026年）绩效目标</v>
      </c>
      <c r="C8" s="18" t="s">
        <v>443</v>
      </c>
      <c r="D8" s="18"/>
      <c r="E8" s="18"/>
      <c r="F8" s="18"/>
      <c r="G8" s="18"/>
      <c r="H8" s="18"/>
      <c r="I8" s="18"/>
      <c r="J8" s="39" t="s">
        <v>444</v>
      </c>
    </row>
    <row r="9" ht="32.25" customHeight="1" spans="1:10">
      <c r="A9" s="19" t="s">
        <v>445</v>
      </c>
      <c r="B9" s="19"/>
      <c r="C9" s="19"/>
      <c r="D9" s="19"/>
      <c r="E9" s="19"/>
      <c r="F9" s="19"/>
      <c r="G9" s="19"/>
      <c r="H9" s="19"/>
      <c r="I9" s="19"/>
      <c r="J9" s="19"/>
    </row>
    <row r="10" ht="32.25" customHeight="1" spans="1:10">
      <c r="A10" s="15" t="s">
        <v>446</v>
      </c>
      <c r="B10" s="15"/>
      <c r="C10" s="14" t="s">
        <v>447</v>
      </c>
      <c r="D10" s="14"/>
      <c r="E10" s="14"/>
      <c r="F10" s="14" t="s">
        <v>448</v>
      </c>
      <c r="G10" s="14"/>
      <c r="H10" s="14" t="s">
        <v>449</v>
      </c>
      <c r="I10" s="14"/>
      <c r="J10" s="14"/>
    </row>
    <row r="11" ht="32.25" customHeight="1" spans="1:10">
      <c r="A11" s="15"/>
      <c r="B11" s="15"/>
      <c r="C11" s="14"/>
      <c r="D11" s="14"/>
      <c r="E11" s="14"/>
      <c r="F11" s="14"/>
      <c r="G11" s="14"/>
      <c r="H11" s="15" t="s">
        <v>450</v>
      </c>
      <c r="I11" s="15" t="s">
        <v>451</v>
      </c>
      <c r="J11" s="15" t="s">
        <v>452</v>
      </c>
    </row>
    <row r="12" ht="24" customHeight="1" spans="1:10">
      <c r="A12" s="20" t="s">
        <v>55</v>
      </c>
      <c r="B12" s="21"/>
      <c r="C12" s="21"/>
      <c r="D12" s="21"/>
      <c r="E12" s="21"/>
      <c r="F12" s="21"/>
      <c r="G12" s="22"/>
      <c r="H12" s="23">
        <v>10964897</v>
      </c>
      <c r="I12" s="23">
        <v>10964897</v>
      </c>
      <c r="J12" s="23"/>
    </row>
    <row r="13" ht="124" customHeight="1" spans="1:10">
      <c r="A13" s="16" t="s">
        <v>453</v>
      </c>
      <c r="B13" s="24"/>
      <c r="C13" s="16" t="s">
        <v>454</v>
      </c>
      <c r="D13" s="24"/>
      <c r="E13" s="24"/>
      <c r="F13" s="24"/>
      <c r="G13" s="24"/>
      <c r="H13" s="25">
        <v>1820286</v>
      </c>
      <c r="I13" s="25">
        <v>1820286</v>
      </c>
      <c r="J13" s="25"/>
    </row>
    <row r="14" ht="112" customHeight="1" spans="1:10">
      <c r="A14" s="16" t="s">
        <v>455</v>
      </c>
      <c r="B14" s="26"/>
      <c r="C14" s="16" t="s">
        <v>456</v>
      </c>
      <c r="D14" s="26"/>
      <c r="E14" s="26"/>
      <c r="F14" s="26"/>
      <c r="G14" s="26"/>
      <c r="H14" s="25">
        <v>862825</v>
      </c>
      <c r="I14" s="25">
        <v>862825</v>
      </c>
      <c r="J14" s="25"/>
    </row>
    <row r="15" ht="34.5" customHeight="1" spans="1:10">
      <c r="A15" s="16" t="s">
        <v>457</v>
      </c>
      <c r="B15" s="26"/>
      <c r="C15" s="16" t="s">
        <v>458</v>
      </c>
      <c r="D15" s="26"/>
      <c r="E15" s="26"/>
      <c r="F15" s="26"/>
      <c r="G15" s="26"/>
      <c r="H15" s="25">
        <v>3600</v>
      </c>
      <c r="I15" s="25">
        <v>3600</v>
      </c>
      <c r="J15" s="25"/>
    </row>
    <row r="16" ht="34.5" customHeight="1" spans="1:10">
      <c r="A16" s="16" t="s">
        <v>459</v>
      </c>
      <c r="B16" s="26"/>
      <c r="C16" s="16" t="s">
        <v>460</v>
      </c>
      <c r="D16" s="26"/>
      <c r="E16" s="26"/>
      <c r="F16" s="26"/>
      <c r="G16" s="26"/>
      <c r="H16" s="25">
        <v>382646</v>
      </c>
      <c r="I16" s="25">
        <v>382646</v>
      </c>
      <c r="J16" s="25"/>
    </row>
    <row r="17" ht="34.5" customHeight="1" spans="1:10">
      <c r="A17" s="16" t="s">
        <v>461</v>
      </c>
      <c r="B17" s="26"/>
      <c r="C17" s="16" t="s">
        <v>462</v>
      </c>
      <c r="D17" s="26"/>
      <c r="E17" s="26"/>
      <c r="F17" s="26"/>
      <c r="G17" s="26"/>
      <c r="H17" s="25">
        <v>100000</v>
      </c>
      <c r="I17" s="25">
        <v>100000</v>
      </c>
      <c r="J17" s="25"/>
    </row>
    <row r="18" ht="34.5" customHeight="1" spans="1:10">
      <c r="A18" s="16" t="s">
        <v>463</v>
      </c>
      <c r="B18" s="26"/>
      <c r="C18" s="16" t="s">
        <v>464</v>
      </c>
      <c r="D18" s="26"/>
      <c r="E18" s="26"/>
      <c r="F18" s="26"/>
      <c r="G18" s="26"/>
      <c r="H18" s="25">
        <v>96000</v>
      </c>
      <c r="I18" s="25">
        <v>96000</v>
      </c>
      <c r="J18" s="25"/>
    </row>
    <row r="19" ht="34.5" customHeight="1" spans="1:10">
      <c r="A19" s="16" t="s">
        <v>465</v>
      </c>
      <c r="B19" s="26"/>
      <c r="C19" s="16" t="s">
        <v>466</v>
      </c>
      <c r="D19" s="26"/>
      <c r="E19" s="26"/>
      <c r="F19" s="26"/>
      <c r="G19" s="26"/>
      <c r="H19" s="25">
        <v>4800</v>
      </c>
      <c r="I19" s="25">
        <v>4800</v>
      </c>
      <c r="J19" s="25"/>
    </row>
    <row r="20" ht="54" customHeight="1" spans="1:10">
      <c r="A20" s="16" t="s">
        <v>467</v>
      </c>
      <c r="B20" s="26"/>
      <c r="C20" s="16" t="s">
        <v>468</v>
      </c>
      <c r="D20" s="26"/>
      <c r="E20" s="26"/>
      <c r="F20" s="26"/>
      <c r="G20" s="26"/>
      <c r="H20" s="25">
        <v>218880</v>
      </c>
      <c r="I20" s="25">
        <v>218880</v>
      </c>
      <c r="J20" s="25"/>
    </row>
    <row r="21" ht="74" customHeight="1" spans="1:10">
      <c r="A21" s="16" t="s">
        <v>469</v>
      </c>
      <c r="B21" s="26"/>
      <c r="C21" s="16" t="s">
        <v>470</v>
      </c>
      <c r="D21" s="26"/>
      <c r="E21" s="26"/>
      <c r="F21" s="26"/>
      <c r="G21" s="26"/>
      <c r="H21" s="25">
        <v>5600000</v>
      </c>
      <c r="I21" s="25">
        <v>5600000</v>
      </c>
      <c r="J21" s="25"/>
    </row>
    <row r="22" ht="92" customHeight="1" spans="1:10">
      <c r="A22" s="16" t="s">
        <v>471</v>
      </c>
      <c r="B22" s="26"/>
      <c r="C22" s="16" t="s">
        <v>472</v>
      </c>
      <c r="D22" s="26"/>
      <c r="E22" s="26"/>
      <c r="F22" s="26"/>
      <c r="G22" s="26"/>
      <c r="H22" s="25">
        <v>348200</v>
      </c>
      <c r="I22" s="25">
        <v>348200</v>
      </c>
      <c r="J22" s="25"/>
    </row>
    <row r="23" ht="57" customHeight="1" spans="1:10">
      <c r="A23" s="16" t="s">
        <v>473</v>
      </c>
      <c r="B23" s="26"/>
      <c r="C23" s="16" t="s">
        <v>474</v>
      </c>
      <c r="D23" s="26"/>
      <c r="E23" s="26"/>
      <c r="F23" s="26"/>
      <c r="G23" s="26"/>
      <c r="H23" s="25">
        <v>650460</v>
      </c>
      <c r="I23" s="25">
        <v>650460</v>
      </c>
      <c r="J23" s="25"/>
    </row>
    <row r="24" ht="42" customHeight="1" spans="1:10">
      <c r="A24" s="16" t="s">
        <v>475</v>
      </c>
      <c r="B24" s="26"/>
      <c r="C24" s="16" t="s">
        <v>476</v>
      </c>
      <c r="D24" s="26"/>
      <c r="E24" s="26"/>
      <c r="F24" s="26"/>
      <c r="G24" s="26"/>
      <c r="H24" s="25">
        <v>67200</v>
      </c>
      <c r="I24" s="25">
        <v>67200</v>
      </c>
      <c r="J24" s="25"/>
    </row>
    <row r="25" ht="69" customHeight="1" spans="1:10">
      <c r="A25" s="16" t="s">
        <v>477</v>
      </c>
      <c r="B25" s="26"/>
      <c r="C25" s="16" t="s">
        <v>478</v>
      </c>
      <c r="D25" s="26"/>
      <c r="E25" s="26"/>
      <c r="F25" s="26"/>
      <c r="G25" s="26"/>
      <c r="H25" s="25">
        <v>710000</v>
      </c>
      <c r="I25" s="25">
        <v>710000</v>
      </c>
      <c r="J25" s="25"/>
    </row>
    <row r="26" ht="85" customHeight="1" spans="1:10">
      <c r="A26" s="16" t="s">
        <v>479</v>
      </c>
      <c r="B26" s="26"/>
      <c r="C26" s="16" t="s">
        <v>480</v>
      </c>
      <c r="D26" s="26"/>
      <c r="E26" s="26"/>
      <c r="F26" s="26"/>
      <c r="G26" s="26"/>
      <c r="H26" s="25">
        <v>100000</v>
      </c>
      <c r="I26" s="25">
        <v>100000</v>
      </c>
      <c r="J26" s="25"/>
    </row>
    <row r="27" ht="32.25" customHeight="1" spans="1:10">
      <c r="A27" s="19" t="s">
        <v>481</v>
      </c>
      <c r="B27" s="19"/>
      <c r="C27" s="19"/>
      <c r="D27" s="19"/>
      <c r="E27" s="19"/>
      <c r="F27" s="19"/>
      <c r="G27" s="19"/>
      <c r="H27" s="19"/>
      <c r="I27" s="19"/>
      <c r="J27" s="19"/>
    </row>
    <row r="28" ht="32.25" customHeight="1" spans="1:10">
      <c r="A28" s="27" t="s">
        <v>482</v>
      </c>
      <c r="B28" s="27"/>
      <c r="C28" s="27"/>
      <c r="D28" s="27"/>
      <c r="E28" s="27"/>
      <c r="F28" s="27"/>
      <c r="G28" s="27"/>
      <c r="H28" s="28" t="s">
        <v>483</v>
      </c>
      <c r="I28" s="40" t="s">
        <v>346</v>
      </c>
      <c r="J28" s="28" t="s">
        <v>484</v>
      </c>
    </row>
    <row r="29" ht="36" customHeight="1" spans="1:10">
      <c r="A29" s="29" t="s">
        <v>339</v>
      </c>
      <c r="B29" s="29" t="s">
        <v>485</v>
      </c>
      <c r="C29" s="30" t="s">
        <v>341</v>
      </c>
      <c r="D29" s="30" t="s">
        <v>342</v>
      </c>
      <c r="E29" s="30" t="s">
        <v>343</v>
      </c>
      <c r="F29" s="30" t="s">
        <v>344</v>
      </c>
      <c r="G29" s="30" t="s">
        <v>345</v>
      </c>
      <c r="H29" s="31"/>
      <c r="I29" s="31"/>
      <c r="J29" s="31"/>
    </row>
    <row r="30" ht="32.25" customHeight="1" spans="1:10">
      <c r="A30" s="32" t="s">
        <v>486</v>
      </c>
      <c r="B30" s="32"/>
      <c r="C30" s="33"/>
      <c r="D30" s="32"/>
      <c r="E30" s="32"/>
      <c r="F30" s="32"/>
      <c r="G30" s="32"/>
      <c r="H30" s="34"/>
      <c r="I30" s="18"/>
      <c r="J30" s="34"/>
    </row>
    <row r="31" ht="32.25" customHeight="1" spans="1:10">
      <c r="A31" s="32"/>
      <c r="B31" s="32" t="s">
        <v>487</v>
      </c>
      <c r="C31" s="33"/>
      <c r="D31" s="32"/>
      <c r="E31" s="32"/>
      <c r="F31" s="32"/>
      <c r="G31" s="32"/>
      <c r="H31" s="34"/>
      <c r="I31" s="18"/>
      <c r="J31" s="34"/>
    </row>
    <row r="32" ht="42" customHeight="1" spans="1:10">
      <c r="A32" s="32"/>
      <c r="B32" s="32"/>
      <c r="C32" s="33" t="s">
        <v>488</v>
      </c>
      <c r="D32" s="32" t="s">
        <v>489</v>
      </c>
      <c r="E32" s="32" t="s">
        <v>490</v>
      </c>
      <c r="F32" s="32" t="s">
        <v>491</v>
      </c>
      <c r="G32" s="32" t="s">
        <v>492</v>
      </c>
      <c r="H32" s="34" t="s">
        <v>493</v>
      </c>
      <c r="I32" s="18" t="s">
        <v>494</v>
      </c>
      <c r="J32" s="34" t="s">
        <v>495</v>
      </c>
    </row>
    <row r="33" ht="44" customHeight="1" spans="1:10">
      <c r="A33" s="32"/>
      <c r="B33" s="32"/>
      <c r="C33" s="33" t="s">
        <v>496</v>
      </c>
      <c r="D33" s="32" t="s">
        <v>489</v>
      </c>
      <c r="E33" s="32" t="s">
        <v>497</v>
      </c>
      <c r="F33" s="32" t="s">
        <v>498</v>
      </c>
      <c r="G33" s="32" t="s">
        <v>492</v>
      </c>
      <c r="H33" s="34" t="s">
        <v>493</v>
      </c>
      <c r="I33" s="18" t="s">
        <v>499</v>
      </c>
      <c r="J33" s="34" t="s">
        <v>495</v>
      </c>
    </row>
    <row r="34" ht="48" customHeight="1" spans="1:10">
      <c r="A34" s="32"/>
      <c r="B34" s="32"/>
      <c r="C34" s="33" t="s">
        <v>500</v>
      </c>
      <c r="D34" s="32" t="s">
        <v>489</v>
      </c>
      <c r="E34" s="32" t="s">
        <v>85</v>
      </c>
      <c r="F34" s="32" t="s">
        <v>501</v>
      </c>
      <c r="G34" s="32" t="s">
        <v>492</v>
      </c>
      <c r="H34" s="34" t="s">
        <v>493</v>
      </c>
      <c r="I34" s="18" t="s">
        <v>502</v>
      </c>
      <c r="J34" s="34" t="s">
        <v>495</v>
      </c>
    </row>
    <row r="35" ht="32.25" customHeight="1" spans="1:10">
      <c r="A35" s="32"/>
      <c r="B35" s="32" t="s">
        <v>503</v>
      </c>
      <c r="C35" s="33"/>
      <c r="D35" s="32"/>
      <c r="E35" s="32"/>
      <c r="F35" s="32"/>
      <c r="G35" s="32"/>
      <c r="H35" s="34"/>
      <c r="I35" s="18"/>
      <c r="J35" s="34"/>
    </row>
    <row r="36" ht="53" customHeight="1" spans="1:10">
      <c r="A36" s="32"/>
      <c r="B36" s="32"/>
      <c r="C36" s="33" t="s">
        <v>504</v>
      </c>
      <c r="D36" s="32" t="s">
        <v>489</v>
      </c>
      <c r="E36" s="32" t="s">
        <v>505</v>
      </c>
      <c r="F36" s="32" t="s">
        <v>506</v>
      </c>
      <c r="G36" s="32" t="s">
        <v>492</v>
      </c>
      <c r="H36" s="34" t="s">
        <v>493</v>
      </c>
      <c r="I36" s="18" t="s">
        <v>507</v>
      </c>
      <c r="J36" s="34" t="s">
        <v>495</v>
      </c>
    </row>
    <row r="37" ht="54" customHeight="1" spans="1:10">
      <c r="A37" s="32"/>
      <c r="B37" s="32"/>
      <c r="C37" s="33" t="s">
        <v>508</v>
      </c>
      <c r="D37" s="32" t="s">
        <v>489</v>
      </c>
      <c r="E37" s="32" t="s">
        <v>505</v>
      </c>
      <c r="F37" s="32" t="s">
        <v>506</v>
      </c>
      <c r="G37" s="32" t="s">
        <v>492</v>
      </c>
      <c r="H37" s="34" t="s">
        <v>493</v>
      </c>
      <c r="I37" s="18" t="s">
        <v>509</v>
      </c>
      <c r="J37" s="34" t="s">
        <v>494</v>
      </c>
    </row>
    <row r="38" ht="45" customHeight="1" spans="1:10">
      <c r="A38" s="32"/>
      <c r="B38" s="32"/>
      <c r="C38" s="33" t="s">
        <v>510</v>
      </c>
      <c r="D38" s="32" t="s">
        <v>489</v>
      </c>
      <c r="E38" s="32" t="s">
        <v>505</v>
      </c>
      <c r="F38" s="32" t="s">
        <v>506</v>
      </c>
      <c r="G38" s="32" t="s">
        <v>492</v>
      </c>
      <c r="H38" s="34" t="s">
        <v>493</v>
      </c>
      <c r="I38" s="18" t="s">
        <v>511</v>
      </c>
      <c r="J38" s="34" t="s">
        <v>495</v>
      </c>
    </row>
    <row r="39" ht="32.25" customHeight="1" spans="1:10">
      <c r="A39" s="32"/>
      <c r="B39" s="32" t="s">
        <v>512</v>
      </c>
      <c r="C39" s="33"/>
      <c r="D39" s="32"/>
      <c r="E39" s="32"/>
      <c r="F39" s="32"/>
      <c r="G39" s="32"/>
      <c r="H39" s="34"/>
      <c r="I39" s="18"/>
      <c r="J39" s="34"/>
    </row>
    <row r="40" ht="42" customHeight="1" spans="1:10">
      <c r="A40" s="32"/>
      <c r="B40" s="32"/>
      <c r="C40" s="33" t="s">
        <v>513</v>
      </c>
      <c r="D40" s="32" t="s">
        <v>489</v>
      </c>
      <c r="E40" s="32" t="s">
        <v>514</v>
      </c>
      <c r="F40" s="32" t="s">
        <v>506</v>
      </c>
      <c r="G40" s="32" t="s">
        <v>492</v>
      </c>
      <c r="H40" s="34" t="s">
        <v>493</v>
      </c>
      <c r="I40" s="18" t="s">
        <v>515</v>
      </c>
      <c r="J40" s="34" t="s">
        <v>495</v>
      </c>
    </row>
    <row r="41" ht="32.25" customHeight="1" spans="1:10">
      <c r="A41" s="32" t="s">
        <v>516</v>
      </c>
      <c r="B41" s="32"/>
      <c r="C41" s="33"/>
      <c r="D41" s="32"/>
      <c r="E41" s="32"/>
      <c r="F41" s="32"/>
      <c r="G41" s="32"/>
      <c r="H41" s="34"/>
      <c r="I41" s="18"/>
      <c r="J41" s="34"/>
    </row>
    <row r="42" ht="32.25" customHeight="1" spans="1:10">
      <c r="A42" s="32"/>
      <c r="B42" s="32" t="s">
        <v>517</v>
      </c>
      <c r="C42" s="33"/>
      <c r="D42" s="32"/>
      <c r="E42" s="32"/>
      <c r="F42" s="32"/>
      <c r="G42" s="32"/>
      <c r="H42" s="34"/>
      <c r="I42" s="18"/>
      <c r="J42" s="34"/>
    </row>
    <row r="43" ht="45" customHeight="1" spans="1:10">
      <c r="A43" s="32"/>
      <c r="B43" s="32"/>
      <c r="C43" s="33" t="s">
        <v>518</v>
      </c>
      <c r="D43" s="32" t="s">
        <v>489</v>
      </c>
      <c r="E43" s="32" t="s">
        <v>505</v>
      </c>
      <c r="F43" s="32" t="s">
        <v>506</v>
      </c>
      <c r="G43" s="32" t="s">
        <v>492</v>
      </c>
      <c r="H43" s="34" t="s">
        <v>493</v>
      </c>
      <c r="I43" s="18" t="s">
        <v>519</v>
      </c>
      <c r="J43" s="34" t="s">
        <v>495</v>
      </c>
    </row>
    <row r="44" ht="32.25" customHeight="1" spans="1:10">
      <c r="A44" s="32"/>
      <c r="B44" s="32" t="s">
        <v>520</v>
      </c>
      <c r="C44" s="33"/>
      <c r="D44" s="32"/>
      <c r="E44" s="32"/>
      <c r="F44" s="32"/>
      <c r="G44" s="32"/>
      <c r="H44" s="34"/>
      <c r="I44" s="18"/>
      <c r="J44" s="34"/>
    </row>
    <row r="45" ht="48" customHeight="1" spans="1:10">
      <c r="A45" s="32"/>
      <c r="B45" s="32"/>
      <c r="C45" s="33" t="s">
        <v>521</v>
      </c>
      <c r="D45" s="32" t="s">
        <v>489</v>
      </c>
      <c r="E45" s="32" t="s">
        <v>522</v>
      </c>
      <c r="F45" s="32" t="s">
        <v>506</v>
      </c>
      <c r="G45" s="32" t="s">
        <v>492</v>
      </c>
      <c r="H45" s="34" t="s">
        <v>493</v>
      </c>
      <c r="I45" s="18" t="s">
        <v>523</v>
      </c>
      <c r="J45" s="34" t="s">
        <v>495</v>
      </c>
    </row>
    <row r="46" ht="32.25" customHeight="1" spans="1:10">
      <c r="A46" s="32" t="s">
        <v>524</v>
      </c>
      <c r="B46" s="32"/>
      <c r="C46" s="33"/>
      <c r="D46" s="32"/>
      <c r="E46" s="32"/>
      <c r="F46" s="32"/>
      <c r="G46" s="32"/>
      <c r="H46" s="34"/>
      <c r="I46" s="18"/>
      <c r="J46" s="34"/>
    </row>
    <row r="47" ht="32.25" customHeight="1" spans="1:10">
      <c r="A47" s="32"/>
      <c r="B47" s="32" t="s">
        <v>525</v>
      </c>
      <c r="C47" s="33"/>
      <c r="D47" s="32"/>
      <c r="E47" s="32"/>
      <c r="F47" s="32"/>
      <c r="G47" s="32"/>
      <c r="H47" s="34"/>
      <c r="I47" s="18"/>
      <c r="J47" s="34"/>
    </row>
    <row r="48" ht="44" customHeight="1" spans="1:10">
      <c r="A48" s="32"/>
      <c r="B48" s="32"/>
      <c r="C48" s="33" t="s">
        <v>526</v>
      </c>
      <c r="D48" s="32" t="s">
        <v>489</v>
      </c>
      <c r="E48" s="32" t="s">
        <v>527</v>
      </c>
      <c r="F48" s="32" t="s">
        <v>506</v>
      </c>
      <c r="G48" s="32" t="s">
        <v>492</v>
      </c>
      <c r="H48" s="34" t="s">
        <v>493</v>
      </c>
      <c r="I48" s="18" t="s">
        <v>528</v>
      </c>
      <c r="J48" s="34" t="s">
        <v>495</v>
      </c>
    </row>
    <row r="49" ht="42" customHeight="1" spans="1:10">
      <c r="A49" s="32"/>
      <c r="B49" s="32"/>
      <c r="C49" s="33" t="s">
        <v>529</v>
      </c>
      <c r="D49" s="32" t="s">
        <v>489</v>
      </c>
      <c r="E49" s="32" t="s">
        <v>522</v>
      </c>
      <c r="F49" s="32" t="s">
        <v>506</v>
      </c>
      <c r="G49" s="32" t="s">
        <v>492</v>
      </c>
      <c r="H49" s="34" t="s">
        <v>493</v>
      </c>
      <c r="I49" s="18" t="s">
        <v>530</v>
      </c>
      <c r="J49" s="34" t="s">
        <v>495</v>
      </c>
    </row>
  </sheetData>
  <mergeCells count="5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J27"/>
    <mergeCell ref="A28:G28"/>
    <mergeCell ref="A6:A7"/>
    <mergeCell ref="H28:H29"/>
    <mergeCell ref="I28:I29"/>
    <mergeCell ref="J28:J2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0" t="s">
        <v>52</v>
      </c>
    </row>
    <row r="2" ht="41.25" customHeight="1" spans="1:1">
      <c r="A2" s="79" t="str">
        <f>"2026"&amp;"年部门收入预算表"</f>
        <v>2026年部门收入预算表</v>
      </c>
    </row>
    <row r="3" ht="17.25" customHeight="1" spans="1:19">
      <c r="A3" s="82" t="str">
        <f>"单位名称："&amp;"石林彝族自治县退役军人事务局"</f>
        <v>单位名称：石林彝族自治县退役军人事务局</v>
      </c>
      <c r="S3" s="84" t="s">
        <v>1</v>
      </c>
    </row>
    <row r="4" ht="21.75" customHeight="1" spans="1:19">
      <c r="A4" s="222" t="s">
        <v>53</v>
      </c>
      <c r="B4" s="223" t="s">
        <v>54</v>
      </c>
      <c r="C4" s="223" t="s">
        <v>55</v>
      </c>
      <c r="D4" s="224" t="s">
        <v>56</v>
      </c>
      <c r="E4" s="224"/>
      <c r="F4" s="224"/>
      <c r="G4" s="224"/>
      <c r="H4" s="224"/>
      <c r="I4" s="165"/>
      <c r="J4" s="224"/>
      <c r="K4" s="224"/>
      <c r="L4" s="224"/>
      <c r="M4" s="224"/>
      <c r="N4" s="231"/>
      <c r="O4" s="224" t="s">
        <v>45</v>
      </c>
      <c r="P4" s="224"/>
      <c r="Q4" s="224"/>
      <c r="R4" s="224"/>
      <c r="S4" s="231"/>
    </row>
    <row r="5" ht="27" customHeight="1" spans="1:19">
      <c r="A5" s="225"/>
      <c r="B5" s="226"/>
      <c r="C5" s="226"/>
      <c r="D5" s="226" t="s">
        <v>57</v>
      </c>
      <c r="E5" s="226" t="s">
        <v>58</v>
      </c>
      <c r="F5" s="226" t="s">
        <v>59</v>
      </c>
      <c r="G5" s="226" t="s">
        <v>60</v>
      </c>
      <c r="H5" s="226" t="s">
        <v>61</v>
      </c>
      <c r="I5" s="232" t="s">
        <v>62</v>
      </c>
      <c r="J5" s="233"/>
      <c r="K5" s="233"/>
      <c r="L5" s="233"/>
      <c r="M5" s="233"/>
      <c r="N5" s="234"/>
      <c r="O5" s="226" t="s">
        <v>57</v>
      </c>
      <c r="P5" s="226" t="s">
        <v>58</v>
      </c>
      <c r="Q5" s="226" t="s">
        <v>59</v>
      </c>
      <c r="R5" s="226" t="s">
        <v>60</v>
      </c>
      <c r="S5" s="226" t="s">
        <v>63</v>
      </c>
    </row>
    <row r="6" ht="30" customHeight="1" spans="1:19">
      <c r="A6" s="227"/>
      <c r="B6" s="140"/>
      <c r="C6" s="149"/>
      <c r="D6" s="149"/>
      <c r="E6" s="149"/>
      <c r="F6" s="149"/>
      <c r="G6" s="149"/>
      <c r="H6" s="149"/>
      <c r="I6" s="105" t="s">
        <v>57</v>
      </c>
      <c r="J6" s="234" t="s">
        <v>64</v>
      </c>
      <c r="K6" s="234" t="s">
        <v>65</v>
      </c>
      <c r="L6" s="234" t="s">
        <v>66</v>
      </c>
      <c r="M6" s="234" t="s">
        <v>67</v>
      </c>
      <c r="N6" s="234" t="s">
        <v>68</v>
      </c>
      <c r="O6" s="235"/>
      <c r="P6" s="235"/>
      <c r="Q6" s="235"/>
      <c r="R6" s="235"/>
      <c r="S6" s="149"/>
    </row>
    <row r="7" ht="15" customHeight="1" spans="1:19">
      <c r="A7" s="228">
        <v>1</v>
      </c>
      <c r="B7" s="228">
        <v>2</v>
      </c>
      <c r="C7" s="228">
        <v>3</v>
      </c>
      <c r="D7" s="228">
        <v>4</v>
      </c>
      <c r="E7" s="228">
        <v>5</v>
      </c>
      <c r="F7" s="228">
        <v>6</v>
      </c>
      <c r="G7" s="228">
        <v>7</v>
      </c>
      <c r="H7" s="228">
        <v>8</v>
      </c>
      <c r="I7" s="105">
        <v>9</v>
      </c>
      <c r="J7" s="228">
        <v>10</v>
      </c>
      <c r="K7" s="228">
        <v>11</v>
      </c>
      <c r="L7" s="228">
        <v>12</v>
      </c>
      <c r="M7" s="228">
        <v>13</v>
      </c>
      <c r="N7" s="228">
        <v>14</v>
      </c>
      <c r="O7" s="228">
        <v>15</v>
      </c>
      <c r="P7" s="228">
        <v>16</v>
      </c>
      <c r="Q7" s="228">
        <v>17</v>
      </c>
      <c r="R7" s="228">
        <v>18</v>
      </c>
      <c r="S7" s="228">
        <v>19</v>
      </c>
    </row>
    <row r="8" ht="18" customHeight="1" spans="1:19">
      <c r="A8" s="33" t="s">
        <v>69</v>
      </c>
      <c r="B8" s="33" t="s">
        <v>70</v>
      </c>
      <c r="C8" s="114">
        <v>13420437.06</v>
      </c>
      <c r="D8" s="114">
        <v>13420437.06</v>
      </c>
      <c r="E8" s="114">
        <v>13307988</v>
      </c>
      <c r="F8" s="114"/>
      <c r="G8" s="114"/>
      <c r="H8" s="114"/>
      <c r="I8" s="114">
        <v>112449.06</v>
      </c>
      <c r="J8" s="114"/>
      <c r="K8" s="114"/>
      <c r="L8" s="114"/>
      <c r="M8" s="114"/>
      <c r="N8" s="114">
        <v>112449.06</v>
      </c>
      <c r="O8" s="114"/>
      <c r="P8" s="114"/>
      <c r="Q8" s="114"/>
      <c r="R8" s="114"/>
      <c r="S8" s="114"/>
    </row>
    <row r="9" ht="18" customHeight="1" spans="1:19">
      <c r="A9" s="229" t="s">
        <v>71</v>
      </c>
      <c r="B9" s="229" t="s">
        <v>70</v>
      </c>
      <c r="C9" s="114">
        <v>13420437.06</v>
      </c>
      <c r="D9" s="114">
        <v>13420437.06</v>
      </c>
      <c r="E9" s="114">
        <v>13307988</v>
      </c>
      <c r="F9" s="114"/>
      <c r="G9" s="114"/>
      <c r="H9" s="114"/>
      <c r="I9" s="114">
        <v>112449.06</v>
      </c>
      <c r="J9" s="114"/>
      <c r="K9" s="114"/>
      <c r="L9" s="114"/>
      <c r="M9" s="114"/>
      <c r="N9" s="114">
        <v>112449.06</v>
      </c>
      <c r="O9" s="114"/>
      <c r="P9" s="114"/>
      <c r="Q9" s="114"/>
      <c r="R9" s="114"/>
      <c r="S9" s="114"/>
    </row>
    <row r="10" ht="18" customHeight="1" spans="1:19">
      <c r="A10" s="87" t="s">
        <v>55</v>
      </c>
      <c r="B10" s="230"/>
      <c r="C10" s="114">
        <v>13420437.06</v>
      </c>
      <c r="D10" s="114">
        <v>13420437.06</v>
      </c>
      <c r="E10" s="114">
        <v>13307988</v>
      </c>
      <c r="F10" s="114"/>
      <c r="G10" s="114"/>
      <c r="H10" s="114"/>
      <c r="I10" s="114">
        <v>112449.06</v>
      </c>
      <c r="J10" s="114"/>
      <c r="K10" s="114"/>
      <c r="L10" s="114"/>
      <c r="M10" s="114"/>
      <c r="N10" s="114">
        <v>112449.06</v>
      </c>
      <c r="O10" s="114"/>
      <c r="P10" s="114"/>
      <c r="Q10" s="114"/>
      <c r="R10" s="114"/>
      <c r="S10" s="11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A23"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4" t="s">
        <v>72</v>
      </c>
    </row>
    <row r="2" ht="41.25" customHeight="1" spans="1:1">
      <c r="A2" s="79" t="str">
        <f>"2026"&amp;"年部门支出预算表"</f>
        <v>2026年部门支出预算表</v>
      </c>
    </row>
    <row r="3" ht="17.25" customHeight="1" spans="1:15">
      <c r="A3" s="82" t="str">
        <f>"单位名称："&amp;"石林彝族自治县退役军人事务局"</f>
        <v>单位名称：石林彝族自治县退役军人事务局</v>
      </c>
      <c r="O3" s="84" t="s">
        <v>1</v>
      </c>
    </row>
    <row r="4" ht="27" customHeight="1" spans="1:15">
      <c r="A4" s="208" t="s">
        <v>73</v>
      </c>
      <c r="B4" s="208" t="s">
        <v>74</v>
      </c>
      <c r="C4" s="208" t="s">
        <v>55</v>
      </c>
      <c r="D4" s="209" t="s">
        <v>58</v>
      </c>
      <c r="E4" s="210"/>
      <c r="F4" s="211"/>
      <c r="G4" s="212" t="s">
        <v>59</v>
      </c>
      <c r="H4" s="212" t="s">
        <v>60</v>
      </c>
      <c r="I4" s="212" t="s">
        <v>75</v>
      </c>
      <c r="J4" s="209" t="s">
        <v>62</v>
      </c>
      <c r="K4" s="210"/>
      <c r="L4" s="210"/>
      <c r="M4" s="210"/>
      <c r="N4" s="219"/>
      <c r="O4" s="220"/>
    </row>
    <row r="5" ht="42" customHeight="1" spans="1:15">
      <c r="A5" s="213"/>
      <c r="B5" s="213"/>
      <c r="C5" s="214"/>
      <c r="D5" s="215" t="s">
        <v>57</v>
      </c>
      <c r="E5" s="215" t="s">
        <v>76</v>
      </c>
      <c r="F5" s="215" t="s">
        <v>77</v>
      </c>
      <c r="G5" s="214"/>
      <c r="H5" s="214"/>
      <c r="I5" s="221"/>
      <c r="J5" s="215" t="s">
        <v>57</v>
      </c>
      <c r="K5" s="202" t="s">
        <v>78</v>
      </c>
      <c r="L5" s="202" t="s">
        <v>79</v>
      </c>
      <c r="M5" s="202" t="s">
        <v>80</v>
      </c>
      <c r="N5" s="202" t="s">
        <v>81</v>
      </c>
      <c r="O5" s="202" t="s">
        <v>82</v>
      </c>
    </row>
    <row r="6" ht="18" customHeight="1" spans="1:15">
      <c r="A6" s="90" t="s">
        <v>83</v>
      </c>
      <c r="B6" s="90" t="s">
        <v>84</v>
      </c>
      <c r="C6" s="90" t="s">
        <v>85</v>
      </c>
      <c r="D6" s="91" t="s">
        <v>86</v>
      </c>
      <c r="E6" s="91" t="s">
        <v>87</v>
      </c>
      <c r="F6" s="91" t="s">
        <v>88</v>
      </c>
      <c r="G6" s="91" t="s">
        <v>89</v>
      </c>
      <c r="H6" s="91" t="s">
        <v>90</v>
      </c>
      <c r="I6" s="91" t="s">
        <v>91</v>
      </c>
      <c r="J6" s="91" t="s">
        <v>92</v>
      </c>
      <c r="K6" s="91" t="s">
        <v>93</v>
      </c>
      <c r="L6" s="91" t="s">
        <v>94</v>
      </c>
      <c r="M6" s="91" t="s">
        <v>95</v>
      </c>
      <c r="N6" s="90" t="s">
        <v>96</v>
      </c>
      <c r="O6" s="91" t="s">
        <v>97</v>
      </c>
    </row>
    <row r="7" ht="21" customHeight="1" spans="1:15">
      <c r="A7" s="92" t="s">
        <v>98</v>
      </c>
      <c r="B7" s="92" t="s">
        <v>99</v>
      </c>
      <c r="C7" s="114">
        <v>12340247.06</v>
      </c>
      <c r="D7" s="114">
        <v>12227798</v>
      </c>
      <c r="E7" s="114">
        <v>1972901</v>
      </c>
      <c r="F7" s="114">
        <v>10254897</v>
      </c>
      <c r="G7" s="114"/>
      <c r="H7" s="114"/>
      <c r="I7" s="114"/>
      <c r="J7" s="114">
        <v>112449.06</v>
      </c>
      <c r="K7" s="114"/>
      <c r="L7" s="114"/>
      <c r="M7" s="114"/>
      <c r="N7" s="114"/>
      <c r="O7" s="114">
        <v>112449.06</v>
      </c>
    </row>
    <row r="8" ht="21" customHeight="1" spans="1:15">
      <c r="A8" s="216" t="s">
        <v>100</v>
      </c>
      <c r="B8" s="216" t="s">
        <v>101</v>
      </c>
      <c r="C8" s="114">
        <v>430636</v>
      </c>
      <c r="D8" s="114">
        <v>430636</v>
      </c>
      <c r="E8" s="114">
        <v>430636</v>
      </c>
      <c r="F8" s="114"/>
      <c r="G8" s="114"/>
      <c r="H8" s="114"/>
      <c r="I8" s="114"/>
      <c r="J8" s="114"/>
      <c r="K8" s="114"/>
      <c r="L8" s="114"/>
      <c r="M8" s="114"/>
      <c r="N8" s="114"/>
      <c r="O8" s="114"/>
    </row>
    <row r="9" ht="21" customHeight="1" spans="1:15">
      <c r="A9" s="217" t="s">
        <v>102</v>
      </c>
      <c r="B9" s="217" t="s">
        <v>103</v>
      </c>
      <c r="C9" s="114">
        <v>193200</v>
      </c>
      <c r="D9" s="114">
        <v>193200</v>
      </c>
      <c r="E9" s="114">
        <v>193200</v>
      </c>
      <c r="F9" s="114"/>
      <c r="G9" s="114"/>
      <c r="H9" s="114"/>
      <c r="I9" s="114"/>
      <c r="J9" s="114"/>
      <c r="K9" s="114"/>
      <c r="L9" s="114"/>
      <c r="M9" s="114"/>
      <c r="N9" s="114"/>
      <c r="O9" s="114"/>
    </row>
    <row r="10" ht="21" customHeight="1" spans="1:15">
      <c r="A10" s="217" t="s">
        <v>104</v>
      </c>
      <c r="B10" s="217" t="s">
        <v>105</v>
      </c>
      <c r="C10" s="114">
        <v>14400</v>
      </c>
      <c r="D10" s="114">
        <v>14400</v>
      </c>
      <c r="E10" s="114">
        <v>14400</v>
      </c>
      <c r="F10" s="114"/>
      <c r="G10" s="114"/>
      <c r="H10" s="114"/>
      <c r="I10" s="114"/>
      <c r="J10" s="114"/>
      <c r="K10" s="114"/>
      <c r="L10" s="114"/>
      <c r="M10" s="114"/>
      <c r="N10" s="114"/>
      <c r="O10" s="114"/>
    </row>
    <row r="11" ht="21" customHeight="1" spans="1:15">
      <c r="A11" s="217" t="s">
        <v>106</v>
      </c>
      <c r="B11" s="217" t="s">
        <v>107</v>
      </c>
      <c r="C11" s="114">
        <v>223036</v>
      </c>
      <c r="D11" s="114">
        <v>223036</v>
      </c>
      <c r="E11" s="114">
        <v>223036</v>
      </c>
      <c r="F11" s="114"/>
      <c r="G11" s="114"/>
      <c r="H11" s="114"/>
      <c r="I11" s="114"/>
      <c r="J11" s="114"/>
      <c r="K11" s="114"/>
      <c r="L11" s="114"/>
      <c r="M11" s="114"/>
      <c r="N11" s="114"/>
      <c r="O11" s="114"/>
    </row>
    <row r="12" ht="21" customHeight="1" spans="1:15">
      <c r="A12" s="216" t="s">
        <v>108</v>
      </c>
      <c r="B12" s="216" t="s">
        <v>109</v>
      </c>
      <c r="C12" s="114">
        <v>3006391</v>
      </c>
      <c r="D12" s="114">
        <v>3006391</v>
      </c>
      <c r="E12" s="114"/>
      <c r="F12" s="114">
        <v>3006391</v>
      </c>
      <c r="G12" s="114"/>
      <c r="H12" s="114"/>
      <c r="I12" s="114"/>
      <c r="J12" s="114"/>
      <c r="K12" s="114"/>
      <c r="L12" s="114"/>
      <c r="M12" s="114"/>
      <c r="N12" s="114"/>
      <c r="O12" s="114"/>
    </row>
    <row r="13" ht="21" customHeight="1" spans="1:15">
      <c r="A13" s="217" t="s">
        <v>110</v>
      </c>
      <c r="B13" s="217" t="s">
        <v>111</v>
      </c>
      <c r="C13" s="114">
        <v>862825</v>
      </c>
      <c r="D13" s="114">
        <v>862825</v>
      </c>
      <c r="E13" s="114"/>
      <c r="F13" s="114">
        <v>862825</v>
      </c>
      <c r="G13" s="114"/>
      <c r="H13" s="114"/>
      <c r="I13" s="114"/>
      <c r="J13" s="114"/>
      <c r="K13" s="114"/>
      <c r="L13" s="114"/>
      <c r="M13" s="114"/>
      <c r="N13" s="114"/>
      <c r="O13" s="114"/>
    </row>
    <row r="14" ht="21" customHeight="1" spans="1:15">
      <c r="A14" s="217" t="s">
        <v>112</v>
      </c>
      <c r="B14" s="217" t="s">
        <v>113</v>
      </c>
      <c r="C14" s="114">
        <v>2143566</v>
      </c>
      <c r="D14" s="114">
        <v>2143566</v>
      </c>
      <c r="E14" s="114"/>
      <c r="F14" s="114">
        <v>2143566</v>
      </c>
      <c r="G14" s="114"/>
      <c r="H14" s="114"/>
      <c r="I14" s="114"/>
      <c r="J14" s="114"/>
      <c r="K14" s="114"/>
      <c r="L14" s="114"/>
      <c r="M14" s="114"/>
      <c r="N14" s="114"/>
      <c r="O14" s="114"/>
    </row>
    <row r="15" ht="21" customHeight="1" spans="1:15">
      <c r="A15" s="216" t="s">
        <v>114</v>
      </c>
      <c r="B15" s="216" t="s">
        <v>115</v>
      </c>
      <c r="C15" s="114">
        <v>6741506</v>
      </c>
      <c r="D15" s="114">
        <v>6733106</v>
      </c>
      <c r="E15" s="114"/>
      <c r="F15" s="114">
        <v>6733106</v>
      </c>
      <c r="G15" s="114"/>
      <c r="H15" s="114"/>
      <c r="I15" s="114"/>
      <c r="J15" s="114">
        <v>8400</v>
      </c>
      <c r="K15" s="114"/>
      <c r="L15" s="114"/>
      <c r="M15" s="114"/>
      <c r="N15" s="114"/>
      <c r="O15" s="114">
        <v>8400</v>
      </c>
    </row>
    <row r="16" ht="21" customHeight="1" spans="1:15">
      <c r="A16" s="217" t="s">
        <v>116</v>
      </c>
      <c r="B16" s="217" t="s">
        <v>117</v>
      </c>
      <c r="C16" s="114">
        <v>650460</v>
      </c>
      <c r="D16" s="114">
        <v>650460</v>
      </c>
      <c r="E16" s="114"/>
      <c r="F16" s="114">
        <v>650460</v>
      </c>
      <c r="G16" s="114"/>
      <c r="H16" s="114"/>
      <c r="I16" s="114"/>
      <c r="J16" s="114"/>
      <c r="K16" s="114"/>
      <c r="L16" s="114"/>
      <c r="M16" s="114"/>
      <c r="N16" s="114"/>
      <c r="O16" s="114"/>
    </row>
    <row r="17" ht="21" customHeight="1" spans="1:15">
      <c r="A17" s="217" t="s">
        <v>118</v>
      </c>
      <c r="B17" s="217" t="s">
        <v>119</v>
      </c>
      <c r="C17" s="114">
        <v>8400</v>
      </c>
      <c r="D17" s="114"/>
      <c r="E17" s="114"/>
      <c r="F17" s="114"/>
      <c r="G17" s="114"/>
      <c r="H17" s="114"/>
      <c r="I17" s="114"/>
      <c r="J17" s="114">
        <v>8400</v>
      </c>
      <c r="K17" s="114"/>
      <c r="L17" s="114"/>
      <c r="M17" s="114"/>
      <c r="N17" s="114"/>
      <c r="O17" s="114">
        <v>8400</v>
      </c>
    </row>
    <row r="18" ht="21" customHeight="1" spans="1:15">
      <c r="A18" s="217" t="s">
        <v>120</v>
      </c>
      <c r="B18" s="217" t="s">
        <v>121</v>
      </c>
      <c r="C18" s="114">
        <v>100000</v>
      </c>
      <c r="D18" s="114">
        <v>100000</v>
      </c>
      <c r="E18" s="114"/>
      <c r="F18" s="114">
        <v>100000</v>
      </c>
      <c r="G18" s="114"/>
      <c r="H18" s="114"/>
      <c r="I18" s="114"/>
      <c r="J18" s="114"/>
      <c r="K18" s="114"/>
      <c r="L18" s="114"/>
      <c r="M18" s="114"/>
      <c r="N18" s="114"/>
      <c r="O18" s="114"/>
    </row>
    <row r="19" ht="21" customHeight="1" spans="1:15">
      <c r="A19" s="217" t="s">
        <v>122</v>
      </c>
      <c r="B19" s="217" t="s">
        <v>123</v>
      </c>
      <c r="C19" s="114">
        <v>382646</v>
      </c>
      <c r="D19" s="114">
        <v>382646</v>
      </c>
      <c r="E19" s="114"/>
      <c r="F19" s="114">
        <v>382646</v>
      </c>
      <c r="G19" s="114"/>
      <c r="H19" s="114"/>
      <c r="I19" s="114"/>
      <c r="J19" s="114"/>
      <c r="K19" s="114"/>
      <c r="L19" s="114"/>
      <c r="M19" s="114"/>
      <c r="N19" s="114"/>
      <c r="O19" s="114"/>
    </row>
    <row r="20" ht="21" customHeight="1" spans="1:15">
      <c r="A20" s="217" t="s">
        <v>124</v>
      </c>
      <c r="B20" s="217" t="s">
        <v>125</v>
      </c>
      <c r="C20" s="114">
        <v>5600000</v>
      </c>
      <c r="D20" s="114">
        <v>5600000</v>
      </c>
      <c r="E20" s="114"/>
      <c r="F20" s="114">
        <v>5600000</v>
      </c>
      <c r="G20" s="114"/>
      <c r="H20" s="114"/>
      <c r="I20" s="114"/>
      <c r="J20" s="114"/>
      <c r="K20" s="114"/>
      <c r="L20" s="114"/>
      <c r="M20" s="114"/>
      <c r="N20" s="114"/>
      <c r="O20" s="114"/>
    </row>
    <row r="21" ht="21" customHeight="1" spans="1:15">
      <c r="A21" s="216" t="s">
        <v>126</v>
      </c>
      <c r="B21" s="216" t="s">
        <v>127</v>
      </c>
      <c r="C21" s="114">
        <v>2161714.06</v>
      </c>
      <c r="D21" s="114">
        <v>2057665</v>
      </c>
      <c r="E21" s="114">
        <v>1542265</v>
      </c>
      <c r="F21" s="114">
        <v>515400</v>
      </c>
      <c r="G21" s="114"/>
      <c r="H21" s="114"/>
      <c r="I21" s="114"/>
      <c r="J21" s="114">
        <v>104049.06</v>
      </c>
      <c r="K21" s="114"/>
      <c r="L21" s="114"/>
      <c r="M21" s="114"/>
      <c r="N21" s="114"/>
      <c r="O21" s="114">
        <v>104049.06</v>
      </c>
    </row>
    <row r="22" ht="21" customHeight="1" spans="1:15">
      <c r="A22" s="217" t="s">
        <v>128</v>
      </c>
      <c r="B22" s="217" t="s">
        <v>129</v>
      </c>
      <c r="C22" s="114">
        <v>952237.06</v>
      </c>
      <c r="D22" s="114">
        <v>848188</v>
      </c>
      <c r="E22" s="114">
        <v>848188</v>
      </c>
      <c r="F22" s="114"/>
      <c r="G22" s="114"/>
      <c r="H22" s="114"/>
      <c r="I22" s="114"/>
      <c r="J22" s="114">
        <v>104049.06</v>
      </c>
      <c r="K22" s="114"/>
      <c r="L22" s="114"/>
      <c r="M22" s="114"/>
      <c r="N22" s="114"/>
      <c r="O22" s="114">
        <v>104049.06</v>
      </c>
    </row>
    <row r="23" ht="21" customHeight="1" spans="1:15">
      <c r="A23" s="217" t="s">
        <v>130</v>
      </c>
      <c r="B23" s="217" t="s">
        <v>131</v>
      </c>
      <c r="C23" s="114">
        <v>348200</v>
      </c>
      <c r="D23" s="114">
        <v>348200</v>
      </c>
      <c r="E23" s="114"/>
      <c r="F23" s="114">
        <v>348200</v>
      </c>
      <c r="G23" s="114"/>
      <c r="H23" s="114"/>
      <c r="I23" s="114"/>
      <c r="J23" s="114"/>
      <c r="K23" s="114"/>
      <c r="L23" s="114"/>
      <c r="M23" s="114"/>
      <c r="N23" s="114"/>
      <c r="O23" s="114"/>
    </row>
    <row r="24" ht="21" customHeight="1" spans="1:15">
      <c r="A24" s="217" t="s">
        <v>132</v>
      </c>
      <c r="B24" s="217" t="s">
        <v>133</v>
      </c>
      <c r="C24" s="114">
        <v>694077</v>
      </c>
      <c r="D24" s="114">
        <v>694077</v>
      </c>
      <c r="E24" s="114">
        <v>694077</v>
      </c>
      <c r="F24" s="114"/>
      <c r="G24" s="114"/>
      <c r="H24" s="114"/>
      <c r="I24" s="114"/>
      <c r="J24" s="114"/>
      <c r="K24" s="114"/>
      <c r="L24" s="114"/>
      <c r="M24" s="114"/>
      <c r="N24" s="114"/>
      <c r="O24" s="114"/>
    </row>
    <row r="25" ht="21" customHeight="1" spans="1:15">
      <c r="A25" s="217" t="s">
        <v>134</v>
      </c>
      <c r="B25" s="217" t="s">
        <v>135</v>
      </c>
      <c r="C25" s="114">
        <v>167200</v>
      </c>
      <c r="D25" s="114">
        <v>167200</v>
      </c>
      <c r="E25" s="114"/>
      <c r="F25" s="114">
        <v>167200</v>
      </c>
      <c r="G25" s="114"/>
      <c r="H25" s="114"/>
      <c r="I25" s="114"/>
      <c r="J25" s="114"/>
      <c r="K25" s="114"/>
      <c r="L25" s="114"/>
      <c r="M25" s="114"/>
      <c r="N25" s="114"/>
      <c r="O25" s="114"/>
    </row>
    <row r="26" ht="21" customHeight="1" spans="1:15">
      <c r="A26" s="92" t="s">
        <v>136</v>
      </c>
      <c r="B26" s="92" t="s">
        <v>137</v>
      </c>
      <c r="C26" s="114">
        <v>908150</v>
      </c>
      <c r="D26" s="114">
        <v>908150</v>
      </c>
      <c r="E26" s="114">
        <v>198150</v>
      </c>
      <c r="F26" s="114">
        <v>710000</v>
      </c>
      <c r="G26" s="114"/>
      <c r="H26" s="114"/>
      <c r="I26" s="114"/>
      <c r="J26" s="114"/>
      <c r="K26" s="114"/>
      <c r="L26" s="114"/>
      <c r="M26" s="114"/>
      <c r="N26" s="114"/>
      <c r="O26" s="114"/>
    </row>
    <row r="27" ht="21" customHeight="1" spans="1:15">
      <c r="A27" s="216" t="s">
        <v>138</v>
      </c>
      <c r="B27" s="216" t="s">
        <v>139</v>
      </c>
      <c r="C27" s="114">
        <v>198150</v>
      </c>
      <c r="D27" s="114">
        <v>198150</v>
      </c>
      <c r="E27" s="114">
        <v>198150</v>
      </c>
      <c r="F27" s="114"/>
      <c r="G27" s="114"/>
      <c r="H27" s="114"/>
      <c r="I27" s="114"/>
      <c r="J27" s="114"/>
      <c r="K27" s="114"/>
      <c r="L27" s="114"/>
      <c r="M27" s="114"/>
      <c r="N27" s="114"/>
      <c r="O27" s="114"/>
    </row>
    <row r="28" ht="21" customHeight="1" spans="1:15">
      <c r="A28" s="217" t="s">
        <v>140</v>
      </c>
      <c r="B28" s="217" t="s">
        <v>141</v>
      </c>
      <c r="C28" s="114">
        <v>45245</v>
      </c>
      <c r="D28" s="114">
        <v>45245</v>
      </c>
      <c r="E28" s="114">
        <v>45245</v>
      </c>
      <c r="F28" s="114"/>
      <c r="G28" s="114"/>
      <c r="H28" s="114"/>
      <c r="I28" s="114"/>
      <c r="J28" s="114"/>
      <c r="K28" s="114"/>
      <c r="L28" s="114"/>
      <c r="M28" s="114"/>
      <c r="N28" s="114"/>
      <c r="O28" s="114"/>
    </row>
    <row r="29" ht="21" customHeight="1" spans="1:15">
      <c r="A29" s="217" t="s">
        <v>142</v>
      </c>
      <c r="B29" s="217" t="s">
        <v>143</v>
      </c>
      <c r="C29" s="114">
        <v>54294</v>
      </c>
      <c r="D29" s="114">
        <v>54294</v>
      </c>
      <c r="E29" s="114">
        <v>54294</v>
      </c>
      <c r="F29" s="114"/>
      <c r="G29" s="114"/>
      <c r="H29" s="114"/>
      <c r="I29" s="114"/>
      <c r="J29" s="114"/>
      <c r="K29" s="114"/>
      <c r="L29" s="114"/>
      <c r="M29" s="114"/>
      <c r="N29" s="114"/>
      <c r="O29" s="114"/>
    </row>
    <row r="30" ht="21" customHeight="1" spans="1:15">
      <c r="A30" s="217" t="s">
        <v>144</v>
      </c>
      <c r="B30" s="217" t="s">
        <v>145</v>
      </c>
      <c r="C30" s="114">
        <v>84762</v>
      </c>
      <c r="D30" s="114">
        <v>84762</v>
      </c>
      <c r="E30" s="114">
        <v>84762</v>
      </c>
      <c r="F30" s="114"/>
      <c r="G30" s="114"/>
      <c r="H30" s="114"/>
      <c r="I30" s="114"/>
      <c r="J30" s="114"/>
      <c r="K30" s="114"/>
      <c r="L30" s="114"/>
      <c r="M30" s="114"/>
      <c r="N30" s="114"/>
      <c r="O30" s="114"/>
    </row>
    <row r="31" ht="21" customHeight="1" spans="1:15">
      <c r="A31" s="217" t="s">
        <v>146</v>
      </c>
      <c r="B31" s="217" t="s">
        <v>147</v>
      </c>
      <c r="C31" s="114">
        <v>13849</v>
      </c>
      <c r="D31" s="114">
        <v>13849</v>
      </c>
      <c r="E31" s="114">
        <v>13849</v>
      </c>
      <c r="F31" s="114"/>
      <c r="G31" s="114"/>
      <c r="H31" s="114"/>
      <c r="I31" s="114"/>
      <c r="J31" s="114"/>
      <c r="K31" s="114"/>
      <c r="L31" s="114"/>
      <c r="M31" s="114"/>
      <c r="N31" s="114"/>
      <c r="O31" s="114"/>
    </row>
    <row r="32" ht="21" customHeight="1" spans="1:15">
      <c r="A32" s="216" t="s">
        <v>148</v>
      </c>
      <c r="B32" s="216" t="s">
        <v>149</v>
      </c>
      <c r="C32" s="114">
        <v>710000</v>
      </c>
      <c r="D32" s="114">
        <v>710000</v>
      </c>
      <c r="E32" s="114"/>
      <c r="F32" s="114">
        <v>710000</v>
      </c>
      <c r="G32" s="114"/>
      <c r="H32" s="114"/>
      <c r="I32" s="114"/>
      <c r="J32" s="114"/>
      <c r="K32" s="114"/>
      <c r="L32" s="114"/>
      <c r="M32" s="114"/>
      <c r="N32" s="114"/>
      <c r="O32" s="114"/>
    </row>
    <row r="33" ht="21" customHeight="1" spans="1:15">
      <c r="A33" s="217" t="s">
        <v>150</v>
      </c>
      <c r="B33" s="217" t="s">
        <v>151</v>
      </c>
      <c r="C33" s="114">
        <v>710000</v>
      </c>
      <c r="D33" s="114">
        <v>710000</v>
      </c>
      <c r="E33" s="114"/>
      <c r="F33" s="114">
        <v>710000</v>
      </c>
      <c r="G33" s="114"/>
      <c r="H33" s="114"/>
      <c r="I33" s="114"/>
      <c r="J33" s="114"/>
      <c r="K33" s="114"/>
      <c r="L33" s="114"/>
      <c r="M33" s="114"/>
      <c r="N33" s="114"/>
      <c r="O33" s="114"/>
    </row>
    <row r="34" ht="21" customHeight="1" spans="1:15">
      <c r="A34" s="92" t="s">
        <v>152</v>
      </c>
      <c r="B34" s="92" t="s">
        <v>153</v>
      </c>
      <c r="C34" s="114">
        <v>172040</v>
      </c>
      <c r="D34" s="114">
        <v>172040</v>
      </c>
      <c r="E34" s="114">
        <v>172040</v>
      </c>
      <c r="F34" s="114"/>
      <c r="G34" s="114"/>
      <c r="H34" s="114"/>
      <c r="I34" s="114"/>
      <c r="J34" s="114"/>
      <c r="K34" s="114"/>
      <c r="L34" s="114"/>
      <c r="M34" s="114"/>
      <c r="N34" s="114"/>
      <c r="O34" s="114"/>
    </row>
    <row r="35" ht="21" customHeight="1" spans="1:15">
      <c r="A35" s="216" t="s">
        <v>154</v>
      </c>
      <c r="B35" s="216" t="s">
        <v>155</v>
      </c>
      <c r="C35" s="114">
        <v>172040</v>
      </c>
      <c r="D35" s="114">
        <v>172040</v>
      </c>
      <c r="E35" s="114">
        <v>172040</v>
      </c>
      <c r="F35" s="114"/>
      <c r="G35" s="114"/>
      <c r="H35" s="114"/>
      <c r="I35" s="114"/>
      <c r="J35" s="114"/>
      <c r="K35" s="114"/>
      <c r="L35" s="114"/>
      <c r="M35" s="114"/>
      <c r="N35" s="114"/>
      <c r="O35" s="114"/>
    </row>
    <row r="36" ht="21" customHeight="1" spans="1:15">
      <c r="A36" s="217" t="s">
        <v>156</v>
      </c>
      <c r="B36" s="217" t="s">
        <v>157</v>
      </c>
      <c r="C36" s="114">
        <v>172040</v>
      </c>
      <c r="D36" s="114">
        <v>172040</v>
      </c>
      <c r="E36" s="114">
        <v>172040</v>
      </c>
      <c r="F36" s="114"/>
      <c r="G36" s="114"/>
      <c r="H36" s="114"/>
      <c r="I36" s="114"/>
      <c r="J36" s="114"/>
      <c r="K36" s="114"/>
      <c r="L36" s="114"/>
      <c r="M36" s="114"/>
      <c r="N36" s="114"/>
      <c r="O36" s="114"/>
    </row>
    <row r="37" ht="21" customHeight="1" spans="1:15">
      <c r="A37" s="218" t="s">
        <v>55</v>
      </c>
      <c r="B37" s="70"/>
      <c r="C37" s="114">
        <v>13420437.06</v>
      </c>
      <c r="D37" s="114">
        <v>13307988</v>
      </c>
      <c r="E37" s="114">
        <v>2343091</v>
      </c>
      <c r="F37" s="114">
        <v>10964897</v>
      </c>
      <c r="G37" s="114"/>
      <c r="H37" s="114"/>
      <c r="I37" s="114"/>
      <c r="J37" s="114">
        <v>112449.06</v>
      </c>
      <c r="K37" s="114"/>
      <c r="L37" s="114"/>
      <c r="M37" s="114"/>
      <c r="N37" s="114"/>
      <c r="O37" s="114">
        <v>112449.06</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0"/>
      <c r="B1" s="84"/>
      <c r="C1" s="84"/>
      <c r="D1" s="84" t="s">
        <v>158</v>
      </c>
    </row>
    <row r="2" ht="41.25" customHeight="1" spans="1:1">
      <c r="A2" s="79" t="str">
        <f>"2026"&amp;"年部门财政拨款收支预算总表"</f>
        <v>2026年部门财政拨款收支预算总表</v>
      </c>
    </row>
    <row r="3" ht="17.25" customHeight="1" spans="1:4">
      <c r="A3" s="82" t="str">
        <f>"单位名称："&amp;"石林彝族自治县退役军人事务局"</f>
        <v>单位名称：石林彝族自治县退役军人事务局</v>
      </c>
      <c r="B3" s="201"/>
      <c r="D3" s="84" t="s">
        <v>1</v>
      </c>
    </row>
    <row r="4" ht="17.25" customHeight="1" spans="1:4">
      <c r="A4" s="202" t="s">
        <v>2</v>
      </c>
      <c r="B4" s="203"/>
      <c r="C4" s="202" t="s">
        <v>3</v>
      </c>
      <c r="D4" s="203"/>
    </row>
    <row r="5" ht="18.75" customHeight="1" spans="1:4">
      <c r="A5" s="202" t="s">
        <v>4</v>
      </c>
      <c r="B5" s="202" t="s">
        <v>5</v>
      </c>
      <c r="C5" s="202" t="s">
        <v>6</v>
      </c>
      <c r="D5" s="202" t="s">
        <v>5</v>
      </c>
    </row>
    <row r="6" ht="16.5" customHeight="1" spans="1:4">
      <c r="A6" s="204" t="s">
        <v>159</v>
      </c>
      <c r="B6" s="114">
        <v>13307988</v>
      </c>
      <c r="C6" s="204" t="s">
        <v>160</v>
      </c>
      <c r="D6" s="114">
        <v>13307988</v>
      </c>
    </row>
    <row r="7" ht="16.5" customHeight="1" spans="1:4">
      <c r="A7" s="204" t="s">
        <v>161</v>
      </c>
      <c r="B7" s="114">
        <v>13307988</v>
      </c>
      <c r="C7" s="204" t="s">
        <v>162</v>
      </c>
      <c r="D7" s="114"/>
    </row>
    <row r="8" ht="16.5" customHeight="1" spans="1:4">
      <c r="A8" s="204" t="s">
        <v>163</v>
      </c>
      <c r="B8" s="114"/>
      <c r="C8" s="204" t="s">
        <v>164</v>
      </c>
      <c r="D8" s="114"/>
    </row>
    <row r="9" ht="16.5" customHeight="1" spans="1:4">
      <c r="A9" s="204" t="s">
        <v>165</v>
      </c>
      <c r="B9" s="114"/>
      <c r="C9" s="204" t="s">
        <v>166</v>
      </c>
      <c r="D9" s="114"/>
    </row>
    <row r="10" ht="16.5" customHeight="1" spans="1:4">
      <c r="A10" s="204" t="s">
        <v>167</v>
      </c>
      <c r="B10" s="114"/>
      <c r="C10" s="204" t="s">
        <v>168</v>
      </c>
      <c r="D10" s="114"/>
    </row>
    <row r="11" ht="16.5" customHeight="1" spans="1:4">
      <c r="A11" s="204" t="s">
        <v>161</v>
      </c>
      <c r="B11" s="114"/>
      <c r="C11" s="204" t="s">
        <v>169</v>
      </c>
      <c r="D11" s="114"/>
    </row>
    <row r="12" ht="16.5" customHeight="1" spans="1:4">
      <c r="A12" s="21" t="s">
        <v>163</v>
      </c>
      <c r="B12" s="114"/>
      <c r="C12" s="104" t="s">
        <v>170</v>
      </c>
      <c r="D12" s="114"/>
    </row>
    <row r="13" ht="16.5" customHeight="1" spans="1:4">
      <c r="A13" s="21" t="s">
        <v>165</v>
      </c>
      <c r="B13" s="114"/>
      <c r="C13" s="104" t="s">
        <v>171</v>
      </c>
      <c r="D13" s="114"/>
    </row>
    <row r="14" ht="16.5" customHeight="1" spans="1:4">
      <c r="A14" s="205"/>
      <c r="B14" s="114"/>
      <c r="C14" s="104" t="s">
        <v>172</v>
      </c>
      <c r="D14" s="114">
        <v>12227798</v>
      </c>
    </row>
    <row r="15" ht="16.5" customHeight="1" spans="1:4">
      <c r="A15" s="205"/>
      <c r="B15" s="114"/>
      <c r="C15" s="104" t="s">
        <v>173</v>
      </c>
      <c r="D15" s="114">
        <v>908150</v>
      </c>
    </row>
    <row r="16" ht="16.5" customHeight="1" spans="1:4">
      <c r="A16" s="205"/>
      <c r="B16" s="114"/>
      <c r="C16" s="104" t="s">
        <v>174</v>
      </c>
      <c r="D16" s="114"/>
    </row>
    <row r="17" ht="16.5" customHeight="1" spans="1:4">
      <c r="A17" s="205"/>
      <c r="B17" s="114"/>
      <c r="C17" s="104" t="s">
        <v>175</v>
      </c>
      <c r="D17" s="114"/>
    </row>
    <row r="18" ht="16.5" customHeight="1" spans="1:4">
      <c r="A18" s="205"/>
      <c r="B18" s="114"/>
      <c r="C18" s="104" t="s">
        <v>176</v>
      </c>
      <c r="D18" s="114"/>
    </row>
    <row r="19" ht="16.5" customHeight="1" spans="1:4">
      <c r="A19" s="205"/>
      <c r="B19" s="114"/>
      <c r="C19" s="104" t="s">
        <v>177</v>
      </c>
      <c r="D19" s="114"/>
    </row>
    <row r="20" ht="16.5" customHeight="1" spans="1:4">
      <c r="A20" s="205"/>
      <c r="B20" s="114"/>
      <c r="C20" s="104" t="s">
        <v>178</v>
      </c>
      <c r="D20" s="114"/>
    </row>
    <row r="21" ht="16.5" customHeight="1" spans="1:4">
      <c r="A21" s="205"/>
      <c r="B21" s="114"/>
      <c r="C21" s="104" t="s">
        <v>179</v>
      </c>
      <c r="D21" s="114"/>
    </row>
    <row r="22" ht="16.5" customHeight="1" spans="1:4">
      <c r="A22" s="205"/>
      <c r="B22" s="114"/>
      <c r="C22" s="104" t="s">
        <v>180</v>
      </c>
      <c r="D22" s="114"/>
    </row>
    <row r="23" ht="16.5" customHeight="1" spans="1:4">
      <c r="A23" s="205"/>
      <c r="B23" s="114"/>
      <c r="C23" s="104" t="s">
        <v>181</v>
      </c>
      <c r="D23" s="114"/>
    </row>
    <row r="24" ht="16.5" customHeight="1" spans="1:4">
      <c r="A24" s="205"/>
      <c r="B24" s="114"/>
      <c r="C24" s="104" t="s">
        <v>182</v>
      </c>
      <c r="D24" s="114"/>
    </row>
    <row r="25" ht="16.5" customHeight="1" spans="1:4">
      <c r="A25" s="205"/>
      <c r="B25" s="114"/>
      <c r="C25" s="104" t="s">
        <v>183</v>
      </c>
      <c r="D25" s="114">
        <v>172040</v>
      </c>
    </row>
    <row r="26" ht="16.5" customHeight="1" spans="1:4">
      <c r="A26" s="205"/>
      <c r="B26" s="114"/>
      <c r="C26" s="104" t="s">
        <v>184</v>
      </c>
      <c r="D26" s="114"/>
    </row>
    <row r="27" ht="16.5" customHeight="1" spans="1:4">
      <c r="A27" s="205"/>
      <c r="B27" s="114"/>
      <c r="C27" s="104" t="s">
        <v>185</v>
      </c>
      <c r="D27" s="114"/>
    </row>
    <row r="28" ht="16.5" customHeight="1" spans="1:4">
      <c r="A28" s="205"/>
      <c r="B28" s="114"/>
      <c r="C28" s="104" t="s">
        <v>186</v>
      </c>
      <c r="D28" s="114"/>
    </row>
    <row r="29" ht="16.5" customHeight="1" spans="1:4">
      <c r="A29" s="205"/>
      <c r="B29" s="114"/>
      <c r="C29" s="104" t="s">
        <v>187</v>
      </c>
      <c r="D29" s="114"/>
    </row>
    <row r="30" ht="16.5" customHeight="1" spans="1:4">
      <c r="A30" s="205"/>
      <c r="B30" s="114"/>
      <c r="C30" s="104" t="s">
        <v>188</v>
      </c>
      <c r="D30" s="114"/>
    </row>
    <row r="31" ht="16.5" customHeight="1" spans="1:4">
      <c r="A31" s="205"/>
      <c r="B31" s="114"/>
      <c r="C31" s="21" t="s">
        <v>189</v>
      </c>
      <c r="D31" s="114"/>
    </row>
    <row r="32" ht="16.5" customHeight="1" spans="1:4">
      <c r="A32" s="205"/>
      <c r="B32" s="114"/>
      <c r="C32" s="21" t="s">
        <v>190</v>
      </c>
      <c r="D32" s="114"/>
    </row>
    <row r="33" ht="16.5" customHeight="1" spans="1:4">
      <c r="A33" s="205"/>
      <c r="B33" s="114"/>
      <c r="C33" s="18" t="s">
        <v>191</v>
      </c>
      <c r="D33" s="114"/>
    </row>
    <row r="34" ht="15" customHeight="1" spans="1:4">
      <c r="A34" s="206" t="s">
        <v>50</v>
      </c>
      <c r="B34" s="207">
        <v>13307988</v>
      </c>
      <c r="C34" s="206" t="s">
        <v>51</v>
      </c>
      <c r="D34" s="207">
        <v>13307988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topLeftCell="A1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9"/>
      <c r="F1" s="106"/>
      <c r="G1" s="174" t="s">
        <v>192</v>
      </c>
    </row>
    <row r="2" ht="41.25" customHeight="1" spans="1:7">
      <c r="A2" s="158" t="str">
        <f>"2026"&amp;"年一般公共预算支出预算表（按功能科目分类）"</f>
        <v>2026年一般公共预算支出预算表（按功能科目分类）</v>
      </c>
      <c r="B2" s="158"/>
      <c r="C2" s="158"/>
      <c r="D2" s="158"/>
      <c r="E2" s="158"/>
      <c r="F2" s="158"/>
      <c r="G2" s="158"/>
    </row>
    <row r="3" ht="18" customHeight="1" spans="1:7">
      <c r="A3" s="52" t="str">
        <f>"单位名称："&amp;"石林彝族自治县退役军人事务局"</f>
        <v>单位名称：石林彝族自治县退役军人事务局</v>
      </c>
      <c r="F3" s="155"/>
      <c r="G3" s="174" t="s">
        <v>1</v>
      </c>
    </row>
    <row r="4" ht="20.25" customHeight="1" spans="1:7">
      <c r="A4" s="195" t="s">
        <v>193</v>
      </c>
      <c r="B4" s="196"/>
      <c r="C4" s="159" t="s">
        <v>55</v>
      </c>
      <c r="D4" s="186" t="s">
        <v>76</v>
      </c>
      <c r="E4" s="13"/>
      <c r="F4" s="36"/>
      <c r="G4" s="171" t="s">
        <v>77</v>
      </c>
    </row>
    <row r="5" ht="20.25" customHeight="1" spans="1:7">
      <c r="A5" s="197" t="s">
        <v>73</v>
      </c>
      <c r="B5" s="197" t="s">
        <v>74</v>
      </c>
      <c r="C5" s="63"/>
      <c r="D5" s="14" t="s">
        <v>57</v>
      </c>
      <c r="E5" s="14" t="s">
        <v>194</v>
      </c>
      <c r="F5" s="14" t="s">
        <v>195</v>
      </c>
      <c r="G5" s="173"/>
    </row>
    <row r="6" ht="15" customHeight="1" spans="1:7">
      <c r="A6" s="20" t="s">
        <v>83</v>
      </c>
      <c r="B6" s="20" t="s">
        <v>84</v>
      </c>
      <c r="C6" s="20" t="s">
        <v>85</v>
      </c>
      <c r="D6" s="20" t="s">
        <v>86</v>
      </c>
      <c r="E6" s="20" t="s">
        <v>87</v>
      </c>
      <c r="F6" s="20" t="s">
        <v>88</v>
      </c>
      <c r="G6" s="20" t="s">
        <v>89</v>
      </c>
    </row>
    <row r="7" ht="18" customHeight="1" spans="1:7">
      <c r="A7" s="18" t="s">
        <v>98</v>
      </c>
      <c r="B7" s="18" t="s">
        <v>99</v>
      </c>
      <c r="C7" s="114">
        <v>12227798</v>
      </c>
      <c r="D7" s="114">
        <v>1972901</v>
      </c>
      <c r="E7" s="114">
        <v>1812161</v>
      </c>
      <c r="F7" s="114">
        <v>160740</v>
      </c>
      <c r="G7" s="114">
        <v>10254897</v>
      </c>
    </row>
    <row r="8" ht="18" customHeight="1" spans="1:7">
      <c r="A8" s="198" t="s">
        <v>100</v>
      </c>
      <c r="B8" s="198" t="s">
        <v>101</v>
      </c>
      <c r="C8" s="114">
        <v>430636</v>
      </c>
      <c r="D8" s="114">
        <v>430636</v>
      </c>
      <c r="E8" s="114">
        <v>430636</v>
      </c>
      <c r="F8" s="114"/>
      <c r="G8" s="114"/>
    </row>
    <row r="9" ht="18" customHeight="1" spans="1:7">
      <c r="A9" s="199" t="s">
        <v>102</v>
      </c>
      <c r="B9" s="199" t="s">
        <v>103</v>
      </c>
      <c r="C9" s="114">
        <v>193200</v>
      </c>
      <c r="D9" s="114">
        <v>193200</v>
      </c>
      <c r="E9" s="114">
        <v>193200</v>
      </c>
      <c r="F9" s="114"/>
      <c r="G9" s="114"/>
    </row>
    <row r="10" ht="18" customHeight="1" spans="1:7">
      <c r="A10" s="199" t="s">
        <v>104</v>
      </c>
      <c r="B10" s="199" t="s">
        <v>105</v>
      </c>
      <c r="C10" s="114">
        <v>14400</v>
      </c>
      <c r="D10" s="114">
        <v>14400</v>
      </c>
      <c r="E10" s="114">
        <v>14400</v>
      </c>
      <c r="F10" s="114"/>
      <c r="G10" s="114"/>
    </row>
    <row r="11" ht="18" customHeight="1" spans="1:7">
      <c r="A11" s="199" t="s">
        <v>106</v>
      </c>
      <c r="B11" s="199" t="s">
        <v>107</v>
      </c>
      <c r="C11" s="114">
        <v>223036</v>
      </c>
      <c r="D11" s="114">
        <v>223036</v>
      </c>
      <c r="E11" s="114">
        <v>223036</v>
      </c>
      <c r="F11" s="114"/>
      <c r="G11" s="114"/>
    </row>
    <row r="12" ht="18" customHeight="1" spans="1:7">
      <c r="A12" s="198" t="s">
        <v>108</v>
      </c>
      <c r="B12" s="198" t="s">
        <v>109</v>
      </c>
      <c r="C12" s="114">
        <v>3006391</v>
      </c>
      <c r="D12" s="114"/>
      <c r="E12" s="114"/>
      <c r="F12" s="114"/>
      <c r="G12" s="114">
        <v>3006391</v>
      </c>
    </row>
    <row r="13" ht="18" customHeight="1" spans="1:7">
      <c r="A13" s="199" t="s">
        <v>110</v>
      </c>
      <c r="B13" s="199" t="s">
        <v>111</v>
      </c>
      <c r="C13" s="114">
        <v>862825</v>
      </c>
      <c r="D13" s="114"/>
      <c r="E13" s="114"/>
      <c r="F13" s="114"/>
      <c r="G13" s="114">
        <v>862825</v>
      </c>
    </row>
    <row r="14" ht="18" customHeight="1" spans="1:7">
      <c r="A14" s="199" t="s">
        <v>112</v>
      </c>
      <c r="B14" s="199" t="s">
        <v>113</v>
      </c>
      <c r="C14" s="114">
        <v>2143566</v>
      </c>
      <c r="D14" s="114"/>
      <c r="E14" s="114"/>
      <c r="F14" s="114"/>
      <c r="G14" s="114">
        <v>2143566</v>
      </c>
    </row>
    <row r="15" ht="18" customHeight="1" spans="1:7">
      <c r="A15" s="198" t="s">
        <v>114</v>
      </c>
      <c r="B15" s="198" t="s">
        <v>115</v>
      </c>
      <c r="C15" s="114">
        <v>6733106</v>
      </c>
      <c r="D15" s="114"/>
      <c r="E15" s="114"/>
      <c r="F15" s="114"/>
      <c r="G15" s="114">
        <v>6733106</v>
      </c>
    </row>
    <row r="16" ht="18" customHeight="1" spans="1:7">
      <c r="A16" s="199" t="s">
        <v>116</v>
      </c>
      <c r="B16" s="199" t="s">
        <v>117</v>
      </c>
      <c r="C16" s="114">
        <v>650460</v>
      </c>
      <c r="D16" s="114"/>
      <c r="E16" s="114"/>
      <c r="F16" s="114"/>
      <c r="G16" s="114">
        <v>650460</v>
      </c>
    </row>
    <row r="17" ht="18" customHeight="1" spans="1:7">
      <c r="A17" s="199" t="s">
        <v>120</v>
      </c>
      <c r="B17" s="199" t="s">
        <v>121</v>
      </c>
      <c r="C17" s="114">
        <v>100000</v>
      </c>
      <c r="D17" s="114"/>
      <c r="E17" s="114"/>
      <c r="F17" s="114"/>
      <c r="G17" s="114">
        <v>100000</v>
      </c>
    </row>
    <row r="18" ht="18" customHeight="1" spans="1:7">
      <c r="A18" s="199" t="s">
        <v>122</v>
      </c>
      <c r="B18" s="199" t="s">
        <v>123</v>
      </c>
      <c r="C18" s="114">
        <v>382646</v>
      </c>
      <c r="D18" s="114"/>
      <c r="E18" s="114"/>
      <c r="F18" s="114"/>
      <c r="G18" s="114">
        <v>382646</v>
      </c>
    </row>
    <row r="19" ht="18" customHeight="1" spans="1:7">
      <c r="A19" s="199" t="s">
        <v>124</v>
      </c>
      <c r="B19" s="199" t="s">
        <v>125</v>
      </c>
      <c r="C19" s="114">
        <v>5600000</v>
      </c>
      <c r="D19" s="114"/>
      <c r="E19" s="114"/>
      <c r="F19" s="114"/>
      <c r="G19" s="114">
        <v>5600000</v>
      </c>
    </row>
    <row r="20" ht="18" customHeight="1" spans="1:7">
      <c r="A20" s="198" t="s">
        <v>126</v>
      </c>
      <c r="B20" s="198" t="s">
        <v>127</v>
      </c>
      <c r="C20" s="114">
        <v>2057665</v>
      </c>
      <c r="D20" s="114">
        <v>1542265</v>
      </c>
      <c r="E20" s="114">
        <v>1381525</v>
      </c>
      <c r="F20" s="114">
        <v>160740</v>
      </c>
      <c r="G20" s="114">
        <v>515400</v>
      </c>
    </row>
    <row r="21" ht="18" customHeight="1" spans="1:7">
      <c r="A21" s="199" t="s">
        <v>128</v>
      </c>
      <c r="B21" s="199" t="s">
        <v>129</v>
      </c>
      <c r="C21" s="114">
        <v>848188</v>
      </c>
      <c r="D21" s="114">
        <v>848188</v>
      </c>
      <c r="E21" s="114">
        <v>733948</v>
      </c>
      <c r="F21" s="114">
        <v>114240</v>
      </c>
      <c r="G21" s="114"/>
    </row>
    <row r="22" ht="18" customHeight="1" spans="1:7">
      <c r="A22" s="199" t="s">
        <v>130</v>
      </c>
      <c r="B22" s="199" t="s">
        <v>131</v>
      </c>
      <c r="C22" s="114">
        <v>348200</v>
      </c>
      <c r="D22" s="114"/>
      <c r="E22" s="114"/>
      <c r="F22" s="114"/>
      <c r="G22" s="114">
        <v>348200</v>
      </c>
    </row>
    <row r="23" ht="18" customHeight="1" spans="1:7">
      <c r="A23" s="199" t="s">
        <v>132</v>
      </c>
      <c r="B23" s="199" t="s">
        <v>133</v>
      </c>
      <c r="C23" s="114">
        <v>694077</v>
      </c>
      <c r="D23" s="114">
        <v>694077</v>
      </c>
      <c r="E23" s="114">
        <v>647577</v>
      </c>
      <c r="F23" s="114">
        <v>46500</v>
      </c>
      <c r="G23" s="114"/>
    </row>
    <row r="24" ht="18" customHeight="1" spans="1:7">
      <c r="A24" s="199" t="s">
        <v>134</v>
      </c>
      <c r="B24" s="199" t="s">
        <v>135</v>
      </c>
      <c r="C24" s="114">
        <v>167200</v>
      </c>
      <c r="D24" s="114"/>
      <c r="E24" s="114"/>
      <c r="F24" s="114"/>
      <c r="G24" s="114">
        <v>167200</v>
      </c>
    </row>
    <row r="25" ht="18" customHeight="1" spans="1:7">
      <c r="A25" s="18" t="s">
        <v>136</v>
      </c>
      <c r="B25" s="18" t="s">
        <v>137</v>
      </c>
      <c r="C25" s="114">
        <v>908150</v>
      </c>
      <c r="D25" s="114">
        <v>198150</v>
      </c>
      <c r="E25" s="114">
        <v>198150</v>
      </c>
      <c r="F25" s="114"/>
      <c r="G25" s="114">
        <v>710000</v>
      </c>
    </row>
    <row r="26" ht="18" customHeight="1" spans="1:7">
      <c r="A26" s="198" t="s">
        <v>138</v>
      </c>
      <c r="B26" s="198" t="s">
        <v>139</v>
      </c>
      <c r="C26" s="114">
        <v>198150</v>
      </c>
      <c r="D26" s="114">
        <v>198150</v>
      </c>
      <c r="E26" s="114">
        <v>198150</v>
      </c>
      <c r="F26" s="114"/>
      <c r="G26" s="114"/>
    </row>
    <row r="27" ht="18" customHeight="1" spans="1:7">
      <c r="A27" s="199" t="s">
        <v>140</v>
      </c>
      <c r="B27" s="199" t="s">
        <v>141</v>
      </c>
      <c r="C27" s="114">
        <v>45245</v>
      </c>
      <c r="D27" s="114">
        <v>45245</v>
      </c>
      <c r="E27" s="114">
        <v>45245</v>
      </c>
      <c r="F27" s="114"/>
      <c r="G27" s="114"/>
    </row>
    <row r="28" ht="18" customHeight="1" spans="1:7">
      <c r="A28" s="199" t="s">
        <v>142</v>
      </c>
      <c r="B28" s="199" t="s">
        <v>143</v>
      </c>
      <c r="C28" s="114">
        <v>54294</v>
      </c>
      <c r="D28" s="114">
        <v>54294</v>
      </c>
      <c r="E28" s="114">
        <v>54294</v>
      </c>
      <c r="F28" s="114"/>
      <c r="G28" s="114"/>
    </row>
    <row r="29" ht="18" customHeight="1" spans="1:7">
      <c r="A29" s="199" t="s">
        <v>144</v>
      </c>
      <c r="B29" s="199" t="s">
        <v>145</v>
      </c>
      <c r="C29" s="114">
        <v>84762</v>
      </c>
      <c r="D29" s="114">
        <v>84762</v>
      </c>
      <c r="E29" s="114">
        <v>84762</v>
      </c>
      <c r="F29" s="114"/>
      <c r="G29" s="114"/>
    </row>
    <row r="30" ht="18" customHeight="1" spans="1:7">
      <c r="A30" s="199" t="s">
        <v>146</v>
      </c>
      <c r="B30" s="199" t="s">
        <v>147</v>
      </c>
      <c r="C30" s="114">
        <v>13849</v>
      </c>
      <c r="D30" s="114">
        <v>13849</v>
      </c>
      <c r="E30" s="114">
        <v>13849</v>
      </c>
      <c r="F30" s="114"/>
      <c r="G30" s="114"/>
    </row>
    <row r="31" ht="18" customHeight="1" spans="1:7">
      <c r="A31" s="198" t="s">
        <v>148</v>
      </c>
      <c r="B31" s="198" t="s">
        <v>149</v>
      </c>
      <c r="C31" s="114">
        <v>710000</v>
      </c>
      <c r="D31" s="114"/>
      <c r="E31" s="114"/>
      <c r="F31" s="114"/>
      <c r="G31" s="114">
        <v>710000</v>
      </c>
    </row>
    <row r="32" ht="18" customHeight="1" spans="1:7">
      <c r="A32" s="199" t="s">
        <v>150</v>
      </c>
      <c r="B32" s="199" t="s">
        <v>151</v>
      </c>
      <c r="C32" s="114">
        <v>710000</v>
      </c>
      <c r="D32" s="114"/>
      <c r="E32" s="114"/>
      <c r="F32" s="114"/>
      <c r="G32" s="114">
        <v>710000</v>
      </c>
    </row>
    <row r="33" ht="18" customHeight="1" spans="1:7">
      <c r="A33" s="18" t="s">
        <v>152</v>
      </c>
      <c r="B33" s="18" t="s">
        <v>153</v>
      </c>
      <c r="C33" s="114">
        <v>172040</v>
      </c>
      <c r="D33" s="114">
        <v>172040</v>
      </c>
      <c r="E33" s="114">
        <v>172040</v>
      </c>
      <c r="F33" s="114"/>
      <c r="G33" s="114"/>
    </row>
    <row r="34" ht="18" customHeight="1" spans="1:7">
      <c r="A34" s="198" t="s">
        <v>154</v>
      </c>
      <c r="B34" s="198" t="s">
        <v>155</v>
      </c>
      <c r="C34" s="114">
        <v>172040</v>
      </c>
      <c r="D34" s="114">
        <v>172040</v>
      </c>
      <c r="E34" s="114">
        <v>172040</v>
      </c>
      <c r="F34" s="114"/>
      <c r="G34" s="114"/>
    </row>
    <row r="35" ht="18" customHeight="1" spans="1:7">
      <c r="A35" s="199" t="s">
        <v>156</v>
      </c>
      <c r="B35" s="199" t="s">
        <v>157</v>
      </c>
      <c r="C35" s="114">
        <v>172040</v>
      </c>
      <c r="D35" s="114">
        <v>172040</v>
      </c>
      <c r="E35" s="114">
        <v>172040</v>
      </c>
      <c r="F35" s="114"/>
      <c r="G35" s="114"/>
    </row>
    <row r="36" ht="18" customHeight="1" spans="1:7">
      <c r="A36" s="113" t="s">
        <v>196</v>
      </c>
      <c r="B36" s="200" t="s">
        <v>196</v>
      </c>
      <c r="C36" s="114">
        <v>13307988</v>
      </c>
      <c r="D36" s="114">
        <v>2343091</v>
      </c>
      <c r="E36" s="114">
        <v>2182351</v>
      </c>
      <c r="F36" s="114">
        <v>160740</v>
      </c>
      <c r="G36" s="114">
        <v>10964897</v>
      </c>
    </row>
  </sheetData>
  <mergeCells count="6">
    <mergeCell ref="A2:G2"/>
    <mergeCell ref="A4:B4"/>
    <mergeCell ref="D4:F4"/>
    <mergeCell ref="A36:B3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1" sqref="E21"/>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191" t="s">
        <v>197</v>
      </c>
    </row>
    <row r="2" ht="41.25" customHeight="1" spans="1:6">
      <c r="A2" s="192" t="str">
        <f>"2026"&amp;"年一般公共预算“三公”经费支出预算表"</f>
        <v>2026年一般公共预算“三公”经费支出预算表</v>
      </c>
      <c r="B2" s="81"/>
      <c r="C2" s="81"/>
      <c r="D2" s="81"/>
      <c r="E2" s="80"/>
      <c r="F2" s="81"/>
    </row>
    <row r="3" customHeight="1" spans="1:6">
      <c r="A3" s="145" t="str">
        <f>"单位名称："&amp;"石林彝族自治县退役军人事务局"</f>
        <v>单位名称：石林彝族自治县退役军人事务局</v>
      </c>
      <c r="B3" s="193"/>
      <c r="D3" s="81"/>
      <c r="E3" s="80"/>
      <c r="F3" s="100" t="s">
        <v>1</v>
      </c>
    </row>
    <row r="4" ht="27" customHeight="1" spans="1:6">
      <c r="A4" s="85" t="s">
        <v>198</v>
      </c>
      <c r="B4" s="85" t="s">
        <v>199</v>
      </c>
      <c r="C4" s="87" t="s">
        <v>200</v>
      </c>
      <c r="D4" s="85"/>
      <c r="E4" s="86"/>
      <c r="F4" s="85" t="s">
        <v>201</v>
      </c>
    </row>
    <row r="5" ht="28.5" customHeight="1" spans="1:6">
      <c r="A5" s="194"/>
      <c r="B5" s="89"/>
      <c r="C5" s="86" t="s">
        <v>57</v>
      </c>
      <c r="D5" s="86" t="s">
        <v>202</v>
      </c>
      <c r="E5" s="86" t="s">
        <v>203</v>
      </c>
      <c r="F5" s="88"/>
    </row>
    <row r="6" ht="17.25" customHeight="1" spans="1:6">
      <c r="A6" s="91" t="s">
        <v>83</v>
      </c>
      <c r="B6" s="91" t="s">
        <v>84</v>
      </c>
      <c r="C6" s="91" t="s">
        <v>85</v>
      </c>
      <c r="D6" s="91" t="s">
        <v>86</v>
      </c>
      <c r="E6" s="91" t="s">
        <v>87</v>
      </c>
      <c r="F6" s="91" t="s">
        <v>88</v>
      </c>
    </row>
    <row r="7" ht="17.25" customHeight="1" spans="1:6">
      <c r="A7" s="114">
        <v>20000</v>
      </c>
      <c r="B7" s="114"/>
      <c r="C7" s="114">
        <v>20000</v>
      </c>
      <c r="D7" s="114"/>
      <c r="E7" s="114">
        <v>20000</v>
      </c>
      <c r="F7" s="11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C9" workbookViewId="0">
      <selection activeCell="C21" sqref="C2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style="175" customWidth="1"/>
    <col min="7" max="7" width="10.2833333333333" customWidth="1"/>
    <col min="8" max="8" width="23" customWidth="1"/>
    <col min="9" max="24" width="18.7083333333333" customWidth="1"/>
  </cols>
  <sheetData>
    <row r="1" ht="13.5" customHeight="1" spans="2:24">
      <c r="B1" s="169"/>
      <c r="C1" s="176"/>
      <c r="E1" s="177"/>
      <c r="F1" s="178"/>
      <c r="G1" s="177"/>
      <c r="H1" s="177"/>
      <c r="I1" s="118"/>
      <c r="J1" s="118"/>
      <c r="K1" s="118"/>
      <c r="L1" s="118"/>
      <c r="M1" s="118"/>
      <c r="N1" s="118"/>
      <c r="R1" s="118"/>
      <c r="V1" s="176"/>
      <c r="X1" s="72" t="s">
        <v>204</v>
      </c>
    </row>
    <row r="2" ht="45.75" customHeight="1" spans="1:24">
      <c r="A2" s="102" t="str">
        <f>"2026"&amp;"年部门基本支出预算表"</f>
        <v>2026年部门基本支出预算表</v>
      </c>
      <c r="B2" s="51"/>
      <c r="C2" s="102"/>
      <c r="D2" s="102"/>
      <c r="E2" s="102"/>
      <c r="F2" s="134"/>
      <c r="G2" s="102"/>
      <c r="H2" s="102"/>
      <c r="I2" s="102"/>
      <c r="J2" s="102"/>
      <c r="K2" s="102"/>
      <c r="L2" s="102"/>
      <c r="M2" s="102"/>
      <c r="N2" s="102"/>
      <c r="O2" s="51"/>
      <c r="P2" s="51"/>
      <c r="Q2" s="51"/>
      <c r="R2" s="102"/>
      <c r="S2" s="102"/>
      <c r="T2" s="102"/>
      <c r="U2" s="102"/>
      <c r="V2" s="102"/>
      <c r="W2" s="102"/>
      <c r="X2" s="102"/>
    </row>
    <row r="3" ht="18.75" customHeight="1" spans="1:24">
      <c r="A3" s="52" t="str">
        <f>"单位名称："&amp;"石林彝族自治县退役军人事务局"</f>
        <v>单位名称：石林彝族自治县退役军人事务局</v>
      </c>
      <c r="B3" s="53"/>
      <c r="C3" s="179"/>
      <c r="D3" s="179"/>
      <c r="E3" s="179"/>
      <c r="F3" s="180"/>
      <c r="G3" s="179"/>
      <c r="H3" s="179"/>
      <c r="I3" s="120"/>
      <c r="J3" s="120"/>
      <c r="K3" s="120"/>
      <c r="L3" s="120"/>
      <c r="M3" s="120"/>
      <c r="N3" s="120"/>
      <c r="O3" s="54"/>
      <c r="P3" s="54"/>
      <c r="Q3" s="54"/>
      <c r="R3" s="120"/>
      <c r="V3" s="176"/>
      <c r="X3" s="72" t="s">
        <v>1</v>
      </c>
    </row>
    <row r="4" ht="18" customHeight="1" spans="1:24">
      <c r="A4" s="55" t="s">
        <v>205</v>
      </c>
      <c r="B4" s="55" t="s">
        <v>206</v>
      </c>
      <c r="C4" s="55" t="s">
        <v>207</v>
      </c>
      <c r="D4" s="55" t="s">
        <v>208</v>
      </c>
      <c r="E4" s="55" t="s">
        <v>209</v>
      </c>
      <c r="F4" s="55" t="s">
        <v>210</v>
      </c>
      <c r="G4" s="55" t="s">
        <v>211</v>
      </c>
      <c r="H4" s="55" t="s">
        <v>212</v>
      </c>
      <c r="I4" s="186" t="s">
        <v>213</v>
      </c>
      <c r="J4" s="115" t="s">
        <v>213</v>
      </c>
      <c r="K4" s="115"/>
      <c r="L4" s="115"/>
      <c r="M4" s="115"/>
      <c r="N4" s="115"/>
      <c r="O4" s="13"/>
      <c r="P4" s="13"/>
      <c r="Q4" s="13"/>
      <c r="R4" s="136" t="s">
        <v>61</v>
      </c>
      <c r="S4" s="115" t="s">
        <v>62</v>
      </c>
      <c r="T4" s="115"/>
      <c r="U4" s="115"/>
      <c r="V4" s="115"/>
      <c r="W4" s="115"/>
      <c r="X4" s="116"/>
    </row>
    <row r="5" ht="18" customHeight="1" spans="1:24">
      <c r="A5" s="58"/>
      <c r="B5" s="60"/>
      <c r="C5" s="161"/>
      <c r="D5" s="58"/>
      <c r="E5" s="58"/>
      <c r="F5" s="58"/>
      <c r="G5" s="58"/>
      <c r="H5" s="58"/>
      <c r="I5" s="159" t="s">
        <v>214</v>
      </c>
      <c r="J5" s="186" t="s">
        <v>58</v>
      </c>
      <c r="K5" s="115"/>
      <c r="L5" s="115"/>
      <c r="M5" s="115"/>
      <c r="N5" s="116"/>
      <c r="O5" s="12" t="s">
        <v>215</v>
      </c>
      <c r="P5" s="13"/>
      <c r="Q5" s="36"/>
      <c r="R5" s="55" t="s">
        <v>61</v>
      </c>
      <c r="S5" s="186" t="s">
        <v>62</v>
      </c>
      <c r="T5" s="136" t="s">
        <v>64</v>
      </c>
      <c r="U5" s="115" t="s">
        <v>62</v>
      </c>
      <c r="V5" s="136" t="s">
        <v>66</v>
      </c>
      <c r="W5" s="136" t="s">
        <v>67</v>
      </c>
      <c r="X5" s="190" t="s">
        <v>68</v>
      </c>
    </row>
    <row r="6" ht="19.5" customHeight="1" spans="1:24">
      <c r="A6" s="60"/>
      <c r="B6" s="60"/>
      <c r="C6" s="60"/>
      <c r="D6" s="60"/>
      <c r="E6" s="60"/>
      <c r="F6" s="59"/>
      <c r="G6" s="60"/>
      <c r="H6" s="60"/>
      <c r="I6" s="60"/>
      <c r="J6" s="187" t="s">
        <v>216</v>
      </c>
      <c r="K6" s="55" t="s">
        <v>217</v>
      </c>
      <c r="L6" s="55" t="s">
        <v>218</v>
      </c>
      <c r="M6" s="55" t="s">
        <v>219</v>
      </c>
      <c r="N6" s="55" t="s">
        <v>220</v>
      </c>
      <c r="O6" s="55" t="s">
        <v>58</v>
      </c>
      <c r="P6" s="55" t="s">
        <v>59</v>
      </c>
      <c r="Q6" s="55" t="s">
        <v>60</v>
      </c>
      <c r="R6" s="60"/>
      <c r="S6" s="55" t="s">
        <v>57</v>
      </c>
      <c r="T6" s="55" t="s">
        <v>64</v>
      </c>
      <c r="U6" s="55" t="s">
        <v>221</v>
      </c>
      <c r="V6" s="55" t="s">
        <v>66</v>
      </c>
      <c r="W6" s="55" t="s">
        <v>67</v>
      </c>
      <c r="X6" s="55" t="s">
        <v>68</v>
      </c>
    </row>
    <row r="7" ht="37.5" customHeight="1" spans="1:24">
      <c r="A7" s="181"/>
      <c r="B7" s="63"/>
      <c r="C7" s="181"/>
      <c r="D7" s="181"/>
      <c r="E7" s="181"/>
      <c r="F7" s="182"/>
      <c r="G7" s="181"/>
      <c r="H7" s="181"/>
      <c r="I7" s="181"/>
      <c r="J7" s="188" t="s">
        <v>57</v>
      </c>
      <c r="K7" s="61" t="s">
        <v>222</v>
      </c>
      <c r="L7" s="61" t="s">
        <v>218</v>
      </c>
      <c r="M7" s="61" t="s">
        <v>219</v>
      </c>
      <c r="N7" s="61" t="s">
        <v>220</v>
      </c>
      <c r="O7" s="61" t="s">
        <v>218</v>
      </c>
      <c r="P7" s="61" t="s">
        <v>219</v>
      </c>
      <c r="Q7" s="61" t="s">
        <v>220</v>
      </c>
      <c r="R7" s="61" t="s">
        <v>61</v>
      </c>
      <c r="S7" s="61" t="s">
        <v>57</v>
      </c>
      <c r="T7" s="61" t="s">
        <v>64</v>
      </c>
      <c r="U7" s="61" t="s">
        <v>221</v>
      </c>
      <c r="V7" s="61" t="s">
        <v>66</v>
      </c>
      <c r="W7" s="61" t="s">
        <v>67</v>
      </c>
      <c r="X7" s="61" t="s">
        <v>68</v>
      </c>
    </row>
    <row r="8" customHeight="1" spans="1:24">
      <c r="A8" s="74">
        <v>1</v>
      </c>
      <c r="B8" s="74">
        <v>2</v>
      </c>
      <c r="C8" s="74">
        <v>3</v>
      </c>
      <c r="D8" s="74">
        <v>4</v>
      </c>
      <c r="E8" s="74">
        <v>5</v>
      </c>
      <c r="F8" s="85">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c r="X8" s="74">
        <v>24</v>
      </c>
    </row>
    <row r="9" ht="20.25" customHeight="1" spans="1:24">
      <c r="A9" s="21" t="s">
        <v>70</v>
      </c>
      <c r="B9" s="21" t="s">
        <v>70</v>
      </c>
      <c r="C9" s="21" t="s">
        <v>223</v>
      </c>
      <c r="D9" s="21" t="s">
        <v>224</v>
      </c>
      <c r="E9" s="21" t="s">
        <v>128</v>
      </c>
      <c r="F9" s="18" t="s">
        <v>129</v>
      </c>
      <c r="G9" s="21" t="s">
        <v>225</v>
      </c>
      <c r="H9" s="21" t="s">
        <v>226</v>
      </c>
      <c r="I9" s="114">
        <v>249024</v>
      </c>
      <c r="J9" s="189">
        <v>249024</v>
      </c>
      <c r="K9" s="114"/>
      <c r="L9" s="114"/>
      <c r="M9" s="114">
        <v>249024</v>
      </c>
      <c r="N9" s="114"/>
      <c r="O9" s="114"/>
      <c r="P9" s="114"/>
      <c r="Q9" s="114"/>
      <c r="R9" s="114"/>
      <c r="S9" s="114"/>
      <c r="T9" s="114"/>
      <c r="U9" s="114"/>
      <c r="V9" s="114"/>
      <c r="W9" s="114"/>
      <c r="X9" s="114"/>
    </row>
    <row r="10" ht="20.25" customHeight="1" spans="1:24">
      <c r="A10" s="21" t="s">
        <v>70</v>
      </c>
      <c r="B10" s="21" t="s">
        <v>70</v>
      </c>
      <c r="C10" s="21" t="s">
        <v>223</v>
      </c>
      <c r="D10" s="21" t="s">
        <v>224</v>
      </c>
      <c r="E10" s="21" t="s">
        <v>128</v>
      </c>
      <c r="F10" s="18" t="s">
        <v>129</v>
      </c>
      <c r="G10" s="21" t="s">
        <v>227</v>
      </c>
      <c r="H10" s="21" t="s">
        <v>228</v>
      </c>
      <c r="I10" s="114">
        <v>333036</v>
      </c>
      <c r="J10" s="189">
        <v>333036</v>
      </c>
      <c r="K10" s="26"/>
      <c r="L10" s="26"/>
      <c r="M10" s="114">
        <v>333036</v>
      </c>
      <c r="N10" s="26"/>
      <c r="O10" s="114"/>
      <c r="P10" s="114"/>
      <c r="Q10" s="114"/>
      <c r="R10" s="114"/>
      <c r="S10" s="114"/>
      <c r="T10" s="114"/>
      <c r="U10" s="114"/>
      <c r="V10" s="114"/>
      <c r="W10" s="114"/>
      <c r="X10" s="114"/>
    </row>
    <row r="11" ht="20.25" customHeight="1" spans="1:24">
      <c r="A11" s="21" t="s">
        <v>70</v>
      </c>
      <c r="B11" s="21" t="s">
        <v>70</v>
      </c>
      <c r="C11" s="21" t="s">
        <v>223</v>
      </c>
      <c r="D11" s="21" t="s">
        <v>224</v>
      </c>
      <c r="E11" s="21" t="s">
        <v>128</v>
      </c>
      <c r="F11" s="18" t="s">
        <v>129</v>
      </c>
      <c r="G11" s="21" t="s">
        <v>229</v>
      </c>
      <c r="H11" s="21" t="s">
        <v>230</v>
      </c>
      <c r="I11" s="114">
        <v>20752</v>
      </c>
      <c r="J11" s="189">
        <v>20752</v>
      </c>
      <c r="K11" s="26"/>
      <c r="L11" s="26"/>
      <c r="M11" s="114">
        <v>20752</v>
      </c>
      <c r="N11" s="26"/>
      <c r="O11" s="114"/>
      <c r="P11" s="114"/>
      <c r="Q11" s="114"/>
      <c r="R11" s="114"/>
      <c r="S11" s="114"/>
      <c r="T11" s="114"/>
      <c r="U11" s="114"/>
      <c r="V11" s="114"/>
      <c r="W11" s="114"/>
      <c r="X11" s="114"/>
    </row>
    <row r="12" ht="20.25" customHeight="1" spans="1:24">
      <c r="A12" s="21" t="s">
        <v>70</v>
      </c>
      <c r="B12" s="21" t="s">
        <v>70</v>
      </c>
      <c r="C12" s="21" t="s">
        <v>231</v>
      </c>
      <c r="D12" s="21" t="s">
        <v>232</v>
      </c>
      <c r="E12" s="21" t="s">
        <v>132</v>
      </c>
      <c r="F12" s="18" t="s">
        <v>133</v>
      </c>
      <c r="G12" s="21" t="s">
        <v>225</v>
      </c>
      <c r="H12" s="21" t="s">
        <v>226</v>
      </c>
      <c r="I12" s="114">
        <v>264276</v>
      </c>
      <c r="J12" s="189">
        <v>264276</v>
      </c>
      <c r="K12" s="26"/>
      <c r="L12" s="26"/>
      <c r="M12" s="114">
        <v>264276</v>
      </c>
      <c r="N12" s="26"/>
      <c r="O12" s="114"/>
      <c r="P12" s="114"/>
      <c r="Q12" s="114"/>
      <c r="R12" s="114"/>
      <c r="S12" s="114"/>
      <c r="T12" s="114"/>
      <c r="U12" s="114"/>
      <c r="V12" s="114"/>
      <c r="W12" s="114"/>
      <c r="X12" s="114"/>
    </row>
    <row r="13" ht="20.25" customHeight="1" spans="1:24">
      <c r="A13" s="21" t="s">
        <v>70</v>
      </c>
      <c r="B13" s="21" t="s">
        <v>70</v>
      </c>
      <c r="C13" s="21" t="s">
        <v>231</v>
      </c>
      <c r="D13" s="21" t="s">
        <v>232</v>
      </c>
      <c r="E13" s="21" t="s">
        <v>132</v>
      </c>
      <c r="F13" s="18" t="s">
        <v>133</v>
      </c>
      <c r="G13" s="21" t="s">
        <v>227</v>
      </c>
      <c r="H13" s="21" t="s">
        <v>228</v>
      </c>
      <c r="I13" s="114">
        <v>139344</v>
      </c>
      <c r="J13" s="189">
        <v>139344</v>
      </c>
      <c r="K13" s="26"/>
      <c r="L13" s="26"/>
      <c r="M13" s="114">
        <v>139344</v>
      </c>
      <c r="N13" s="26"/>
      <c r="O13" s="114"/>
      <c r="P13" s="114"/>
      <c r="Q13" s="114"/>
      <c r="R13" s="114"/>
      <c r="S13" s="114"/>
      <c r="T13" s="114"/>
      <c r="U13" s="114"/>
      <c r="V13" s="114"/>
      <c r="W13" s="114"/>
      <c r="X13" s="114"/>
    </row>
    <row r="14" ht="20.25" customHeight="1" spans="1:24">
      <c r="A14" s="21" t="s">
        <v>70</v>
      </c>
      <c r="B14" s="21" t="s">
        <v>70</v>
      </c>
      <c r="C14" s="21" t="s">
        <v>231</v>
      </c>
      <c r="D14" s="21" t="s">
        <v>232</v>
      </c>
      <c r="E14" s="21" t="s">
        <v>132</v>
      </c>
      <c r="F14" s="18" t="s">
        <v>133</v>
      </c>
      <c r="G14" s="21" t="s">
        <v>229</v>
      </c>
      <c r="H14" s="21" t="s">
        <v>230</v>
      </c>
      <c r="I14" s="114">
        <v>1500</v>
      </c>
      <c r="J14" s="189">
        <v>1500</v>
      </c>
      <c r="K14" s="26"/>
      <c r="L14" s="26"/>
      <c r="M14" s="114">
        <v>1500</v>
      </c>
      <c r="N14" s="26"/>
      <c r="O14" s="114"/>
      <c r="P14" s="114"/>
      <c r="Q14" s="114"/>
      <c r="R14" s="114"/>
      <c r="S14" s="114"/>
      <c r="T14" s="114"/>
      <c r="U14" s="114"/>
      <c r="V14" s="114"/>
      <c r="W14" s="114"/>
      <c r="X14" s="114"/>
    </row>
    <row r="15" ht="20.25" customHeight="1" spans="1:24">
      <c r="A15" s="21" t="s">
        <v>70</v>
      </c>
      <c r="B15" s="21" t="s">
        <v>70</v>
      </c>
      <c r="C15" s="21" t="s">
        <v>231</v>
      </c>
      <c r="D15" s="21" t="s">
        <v>232</v>
      </c>
      <c r="E15" s="21" t="s">
        <v>132</v>
      </c>
      <c r="F15" s="18" t="s">
        <v>133</v>
      </c>
      <c r="G15" s="21" t="s">
        <v>229</v>
      </c>
      <c r="H15" s="21" t="s">
        <v>230</v>
      </c>
      <c r="I15" s="114">
        <v>22023</v>
      </c>
      <c r="J15" s="189">
        <v>22023</v>
      </c>
      <c r="K15" s="26"/>
      <c r="L15" s="26"/>
      <c r="M15" s="114">
        <v>22023</v>
      </c>
      <c r="N15" s="26"/>
      <c r="O15" s="114"/>
      <c r="P15" s="114"/>
      <c r="Q15" s="114"/>
      <c r="R15" s="114"/>
      <c r="S15" s="114"/>
      <c r="T15" s="114"/>
      <c r="U15" s="114"/>
      <c r="V15" s="114"/>
      <c r="W15" s="114"/>
      <c r="X15" s="114"/>
    </row>
    <row r="16" ht="20.25" customHeight="1" spans="1:24">
      <c r="A16" s="21" t="s">
        <v>70</v>
      </c>
      <c r="B16" s="21" t="s">
        <v>70</v>
      </c>
      <c r="C16" s="21" t="s">
        <v>231</v>
      </c>
      <c r="D16" s="21" t="s">
        <v>232</v>
      </c>
      <c r="E16" s="21" t="s">
        <v>132</v>
      </c>
      <c r="F16" s="18" t="s">
        <v>133</v>
      </c>
      <c r="G16" s="21" t="s">
        <v>233</v>
      </c>
      <c r="H16" s="21" t="s">
        <v>234</v>
      </c>
      <c r="I16" s="114">
        <v>56712</v>
      </c>
      <c r="J16" s="189">
        <v>56712</v>
      </c>
      <c r="K16" s="26"/>
      <c r="L16" s="26"/>
      <c r="M16" s="114">
        <v>56712</v>
      </c>
      <c r="N16" s="26"/>
      <c r="O16" s="114"/>
      <c r="P16" s="114"/>
      <c r="Q16" s="114"/>
      <c r="R16" s="114"/>
      <c r="S16" s="114"/>
      <c r="T16" s="114"/>
      <c r="U16" s="114"/>
      <c r="V16" s="114"/>
      <c r="W16" s="114"/>
      <c r="X16" s="114"/>
    </row>
    <row r="17" ht="20.25" customHeight="1" spans="1:24">
      <c r="A17" s="21" t="s">
        <v>70</v>
      </c>
      <c r="B17" s="21" t="s">
        <v>70</v>
      </c>
      <c r="C17" s="21" t="s">
        <v>231</v>
      </c>
      <c r="D17" s="21" t="s">
        <v>232</v>
      </c>
      <c r="E17" s="21" t="s">
        <v>132</v>
      </c>
      <c r="F17" s="18" t="s">
        <v>133</v>
      </c>
      <c r="G17" s="21" t="s">
        <v>233</v>
      </c>
      <c r="H17" s="21" t="s">
        <v>234</v>
      </c>
      <c r="I17" s="114">
        <v>50400</v>
      </c>
      <c r="J17" s="189">
        <v>50400</v>
      </c>
      <c r="K17" s="26"/>
      <c r="L17" s="26"/>
      <c r="M17" s="114">
        <v>50400</v>
      </c>
      <c r="N17" s="26"/>
      <c r="O17" s="114"/>
      <c r="P17" s="114"/>
      <c r="Q17" s="114"/>
      <c r="R17" s="114"/>
      <c r="S17" s="114"/>
      <c r="T17" s="114"/>
      <c r="U17" s="114"/>
      <c r="V17" s="114"/>
      <c r="W17" s="114"/>
      <c r="X17" s="114"/>
    </row>
    <row r="18" ht="20.25" customHeight="1" spans="1:24">
      <c r="A18" s="21" t="s">
        <v>70</v>
      </c>
      <c r="B18" s="21" t="s">
        <v>70</v>
      </c>
      <c r="C18" s="21" t="s">
        <v>231</v>
      </c>
      <c r="D18" s="21" t="s">
        <v>232</v>
      </c>
      <c r="E18" s="21" t="s">
        <v>132</v>
      </c>
      <c r="F18" s="18" t="s">
        <v>133</v>
      </c>
      <c r="G18" s="21" t="s">
        <v>233</v>
      </c>
      <c r="H18" s="21" t="s">
        <v>234</v>
      </c>
      <c r="I18" s="114">
        <v>108600</v>
      </c>
      <c r="J18" s="189">
        <v>108600</v>
      </c>
      <c r="K18" s="26"/>
      <c r="L18" s="26"/>
      <c r="M18" s="114">
        <v>108600</v>
      </c>
      <c r="N18" s="26"/>
      <c r="O18" s="114"/>
      <c r="P18" s="114"/>
      <c r="Q18" s="114"/>
      <c r="R18" s="114"/>
      <c r="S18" s="114"/>
      <c r="T18" s="114"/>
      <c r="U18" s="114"/>
      <c r="V18" s="114"/>
      <c r="W18" s="114"/>
      <c r="X18" s="114"/>
    </row>
    <row r="19" ht="34" customHeight="1" spans="1:24">
      <c r="A19" s="21" t="s">
        <v>70</v>
      </c>
      <c r="B19" s="21" t="s">
        <v>70</v>
      </c>
      <c r="C19" s="21" t="s">
        <v>235</v>
      </c>
      <c r="D19" s="21" t="s">
        <v>236</v>
      </c>
      <c r="E19" s="21" t="s">
        <v>106</v>
      </c>
      <c r="F19" s="18" t="s">
        <v>107</v>
      </c>
      <c r="G19" s="21" t="s">
        <v>237</v>
      </c>
      <c r="H19" s="21" t="s">
        <v>238</v>
      </c>
      <c r="I19" s="114">
        <v>121656</v>
      </c>
      <c r="J19" s="189">
        <v>121656</v>
      </c>
      <c r="K19" s="26"/>
      <c r="L19" s="26"/>
      <c r="M19" s="114">
        <v>121656</v>
      </c>
      <c r="N19" s="26"/>
      <c r="O19" s="114"/>
      <c r="P19" s="114"/>
      <c r="Q19" s="114"/>
      <c r="R19" s="114"/>
      <c r="S19" s="114"/>
      <c r="T19" s="114"/>
      <c r="U19" s="114"/>
      <c r="V19" s="114"/>
      <c r="W19" s="114"/>
      <c r="X19" s="114"/>
    </row>
    <row r="20" ht="34" customHeight="1" spans="1:24">
      <c r="A20" s="21" t="s">
        <v>70</v>
      </c>
      <c r="B20" s="21" t="s">
        <v>70</v>
      </c>
      <c r="C20" s="21" t="s">
        <v>235</v>
      </c>
      <c r="D20" s="21" t="s">
        <v>236</v>
      </c>
      <c r="E20" s="21" t="s">
        <v>106</v>
      </c>
      <c r="F20" s="18" t="s">
        <v>107</v>
      </c>
      <c r="G20" s="21" t="s">
        <v>237</v>
      </c>
      <c r="H20" s="21" t="s">
        <v>238</v>
      </c>
      <c r="I20" s="114">
        <v>101380</v>
      </c>
      <c r="J20" s="189">
        <v>101380</v>
      </c>
      <c r="K20" s="26"/>
      <c r="L20" s="26"/>
      <c r="M20" s="114">
        <v>101380</v>
      </c>
      <c r="N20" s="26"/>
      <c r="O20" s="114"/>
      <c r="P20" s="114"/>
      <c r="Q20" s="114"/>
      <c r="R20" s="114"/>
      <c r="S20" s="114"/>
      <c r="T20" s="114"/>
      <c r="U20" s="114"/>
      <c r="V20" s="114"/>
      <c r="W20" s="114"/>
      <c r="X20" s="114"/>
    </row>
    <row r="21" ht="20.25" customHeight="1" spans="1:24">
      <c r="A21" s="21" t="s">
        <v>70</v>
      </c>
      <c r="B21" s="21" t="s">
        <v>70</v>
      </c>
      <c r="C21" s="21" t="s">
        <v>235</v>
      </c>
      <c r="D21" s="21" t="s">
        <v>236</v>
      </c>
      <c r="E21" s="21" t="s">
        <v>140</v>
      </c>
      <c r="F21" s="18" t="s">
        <v>141</v>
      </c>
      <c r="G21" s="21" t="s">
        <v>239</v>
      </c>
      <c r="H21" s="21" t="s">
        <v>240</v>
      </c>
      <c r="I21" s="114">
        <v>45245</v>
      </c>
      <c r="J21" s="189">
        <v>45245</v>
      </c>
      <c r="K21" s="26"/>
      <c r="L21" s="26"/>
      <c r="M21" s="114">
        <v>45245</v>
      </c>
      <c r="N21" s="26"/>
      <c r="O21" s="114"/>
      <c r="P21" s="114"/>
      <c r="Q21" s="114"/>
      <c r="R21" s="114"/>
      <c r="S21" s="114"/>
      <c r="T21" s="114"/>
      <c r="U21" s="114"/>
      <c r="V21" s="114"/>
      <c r="W21" s="114"/>
      <c r="X21" s="114"/>
    </row>
    <row r="22" ht="20.25" customHeight="1" spans="1:24">
      <c r="A22" s="21" t="s">
        <v>70</v>
      </c>
      <c r="B22" s="21" t="s">
        <v>70</v>
      </c>
      <c r="C22" s="21" t="s">
        <v>235</v>
      </c>
      <c r="D22" s="21" t="s">
        <v>236</v>
      </c>
      <c r="E22" s="21" t="s">
        <v>142</v>
      </c>
      <c r="F22" s="18" t="s">
        <v>143</v>
      </c>
      <c r="G22" s="21" t="s">
        <v>239</v>
      </c>
      <c r="H22" s="21" t="s">
        <v>240</v>
      </c>
      <c r="I22" s="114">
        <v>54294</v>
      </c>
      <c r="J22" s="189">
        <v>54294</v>
      </c>
      <c r="K22" s="26"/>
      <c r="L22" s="26"/>
      <c r="M22" s="114">
        <v>54294</v>
      </c>
      <c r="N22" s="26"/>
      <c r="O22" s="114"/>
      <c r="P22" s="114"/>
      <c r="Q22" s="114"/>
      <c r="R22" s="114"/>
      <c r="S22" s="114"/>
      <c r="T22" s="114"/>
      <c r="U22" s="114"/>
      <c r="V22" s="114"/>
      <c r="W22" s="114"/>
      <c r="X22" s="114"/>
    </row>
    <row r="23" ht="20.25" customHeight="1" spans="1:24">
      <c r="A23" s="21" t="s">
        <v>70</v>
      </c>
      <c r="B23" s="21" t="s">
        <v>70</v>
      </c>
      <c r="C23" s="21" t="s">
        <v>235</v>
      </c>
      <c r="D23" s="21" t="s">
        <v>236</v>
      </c>
      <c r="E23" s="21" t="s">
        <v>144</v>
      </c>
      <c r="F23" s="18" t="s">
        <v>145</v>
      </c>
      <c r="G23" s="21" t="s">
        <v>241</v>
      </c>
      <c r="H23" s="21" t="s">
        <v>242</v>
      </c>
      <c r="I23" s="114">
        <v>28635</v>
      </c>
      <c r="J23" s="189">
        <v>28635</v>
      </c>
      <c r="K23" s="26"/>
      <c r="L23" s="26"/>
      <c r="M23" s="114">
        <v>28635</v>
      </c>
      <c r="N23" s="26"/>
      <c r="O23" s="114"/>
      <c r="P23" s="114"/>
      <c r="Q23" s="114"/>
      <c r="R23" s="114"/>
      <c r="S23" s="114"/>
      <c r="T23" s="114"/>
      <c r="U23" s="114"/>
      <c r="V23" s="114"/>
      <c r="W23" s="114"/>
      <c r="X23" s="114"/>
    </row>
    <row r="24" ht="20.25" customHeight="1" spans="1:24">
      <c r="A24" s="21" t="s">
        <v>70</v>
      </c>
      <c r="B24" s="21" t="s">
        <v>70</v>
      </c>
      <c r="C24" s="21" t="s">
        <v>235</v>
      </c>
      <c r="D24" s="21" t="s">
        <v>236</v>
      </c>
      <c r="E24" s="21" t="s">
        <v>144</v>
      </c>
      <c r="F24" s="18" t="s">
        <v>145</v>
      </c>
      <c r="G24" s="21" t="s">
        <v>241</v>
      </c>
      <c r="H24" s="21" t="s">
        <v>242</v>
      </c>
      <c r="I24" s="114">
        <v>34362</v>
      </c>
      <c r="J24" s="189">
        <v>34362</v>
      </c>
      <c r="K24" s="26"/>
      <c r="L24" s="26"/>
      <c r="M24" s="114">
        <v>34362</v>
      </c>
      <c r="N24" s="26"/>
      <c r="O24" s="114"/>
      <c r="P24" s="114"/>
      <c r="Q24" s="114"/>
      <c r="R24" s="114"/>
      <c r="S24" s="114"/>
      <c r="T24" s="114"/>
      <c r="U24" s="114"/>
      <c r="V24" s="114"/>
      <c r="W24" s="114"/>
      <c r="X24" s="114"/>
    </row>
    <row r="25" ht="20.25" customHeight="1" spans="1:24">
      <c r="A25" s="21" t="s">
        <v>70</v>
      </c>
      <c r="B25" s="21" t="s">
        <v>70</v>
      </c>
      <c r="C25" s="21" t="s">
        <v>235</v>
      </c>
      <c r="D25" s="21" t="s">
        <v>236</v>
      </c>
      <c r="E25" s="21" t="s">
        <v>144</v>
      </c>
      <c r="F25" s="18" t="s">
        <v>145</v>
      </c>
      <c r="G25" s="21" t="s">
        <v>241</v>
      </c>
      <c r="H25" s="21" t="s">
        <v>242</v>
      </c>
      <c r="I25" s="114">
        <v>17412</v>
      </c>
      <c r="J25" s="189">
        <v>17412</v>
      </c>
      <c r="K25" s="26"/>
      <c r="L25" s="26"/>
      <c r="M25" s="114">
        <v>17412</v>
      </c>
      <c r="N25" s="26"/>
      <c r="O25" s="114"/>
      <c r="P25" s="114"/>
      <c r="Q25" s="114"/>
      <c r="R25" s="114"/>
      <c r="S25" s="114"/>
      <c r="T25" s="114"/>
      <c r="U25" s="114"/>
      <c r="V25" s="114"/>
      <c r="W25" s="114"/>
      <c r="X25" s="114"/>
    </row>
    <row r="26" ht="20.25" customHeight="1" spans="1:24">
      <c r="A26" s="21" t="s">
        <v>70</v>
      </c>
      <c r="B26" s="21" t="s">
        <v>70</v>
      </c>
      <c r="C26" s="21" t="s">
        <v>235</v>
      </c>
      <c r="D26" s="21" t="s">
        <v>236</v>
      </c>
      <c r="E26" s="21" t="s">
        <v>144</v>
      </c>
      <c r="F26" s="18" t="s">
        <v>145</v>
      </c>
      <c r="G26" s="21" t="s">
        <v>241</v>
      </c>
      <c r="H26" s="21" t="s">
        <v>242</v>
      </c>
      <c r="I26" s="114">
        <v>4353</v>
      </c>
      <c r="J26" s="189">
        <v>4353</v>
      </c>
      <c r="K26" s="26"/>
      <c r="L26" s="26"/>
      <c r="M26" s="114">
        <v>4353</v>
      </c>
      <c r="N26" s="26"/>
      <c r="O26" s="114"/>
      <c r="P26" s="114"/>
      <c r="Q26" s="114"/>
      <c r="R26" s="114"/>
      <c r="S26" s="114"/>
      <c r="T26" s="114"/>
      <c r="U26" s="114"/>
      <c r="V26" s="114"/>
      <c r="W26" s="114"/>
      <c r="X26" s="114"/>
    </row>
    <row r="27" ht="20.25" customHeight="1" spans="1:24">
      <c r="A27" s="21" t="s">
        <v>70</v>
      </c>
      <c r="B27" s="21" t="s">
        <v>70</v>
      </c>
      <c r="C27" s="21" t="s">
        <v>235</v>
      </c>
      <c r="D27" s="21" t="s">
        <v>236</v>
      </c>
      <c r="E27" s="21" t="s">
        <v>132</v>
      </c>
      <c r="F27" s="18" t="s">
        <v>133</v>
      </c>
      <c r="G27" s="21" t="s">
        <v>243</v>
      </c>
      <c r="H27" s="21" t="s">
        <v>244</v>
      </c>
      <c r="I27" s="114">
        <v>4722</v>
      </c>
      <c r="J27" s="189">
        <v>4722</v>
      </c>
      <c r="K27" s="26"/>
      <c r="L27" s="26"/>
      <c r="M27" s="114">
        <v>4722</v>
      </c>
      <c r="N27" s="26"/>
      <c r="O27" s="114"/>
      <c r="P27" s="114"/>
      <c r="Q27" s="114"/>
      <c r="R27" s="114"/>
      <c r="S27" s="114"/>
      <c r="T27" s="114"/>
      <c r="U27" s="114"/>
      <c r="V27" s="114"/>
      <c r="W27" s="114"/>
      <c r="X27" s="114"/>
    </row>
    <row r="28" ht="36" customHeight="1" spans="1:24">
      <c r="A28" s="21" t="s">
        <v>70</v>
      </c>
      <c r="B28" s="21" t="s">
        <v>70</v>
      </c>
      <c r="C28" s="21" t="s">
        <v>235</v>
      </c>
      <c r="D28" s="21" t="s">
        <v>236</v>
      </c>
      <c r="E28" s="21" t="s">
        <v>146</v>
      </c>
      <c r="F28" s="18" t="s">
        <v>147</v>
      </c>
      <c r="G28" s="21" t="s">
        <v>243</v>
      </c>
      <c r="H28" s="21" t="s">
        <v>244</v>
      </c>
      <c r="I28" s="114">
        <v>2535</v>
      </c>
      <c r="J28" s="189">
        <v>2535</v>
      </c>
      <c r="K28" s="26"/>
      <c r="L28" s="26"/>
      <c r="M28" s="114">
        <v>2535</v>
      </c>
      <c r="N28" s="26"/>
      <c r="O28" s="114"/>
      <c r="P28" s="114"/>
      <c r="Q28" s="114"/>
      <c r="R28" s="114"/>
      <c r="S28" s="114"/>
      <c r="T28" s="114"/>
      <c r="U28" s="114"/>
      <c r="V28" s="114"/>
      <c r="W28" s="114"/>
      <c r="X28" s="114"/>
    </row>
    <row r="29" ht="33" customHeight="1" spans="1:24">
      <c r="A29" s="21" t="s">
        <v>70</v>
      </c>
      <c r="B29" s="21" t="s">
        <v>70</v>
      </c>
      <c r="C29" s="21" t="s">
        <v>235</v>
      </c>
      <c r="D29" s="21" t="s">
        <v>236</v>
      </c>
      <c r="E29" s="21" t="s">
        <v>146</v>
      </c>
      <c r="F29" s="18" t="s">
        <v>147</v>
      </c>
      <c r="G29" s="21" t="s">
        <v>243</v>
      </c>
      <c r="H29" s="21" t="s">
        <v>244</v>
      </c>
      <c r="I29" s="114">
        <v>2585</v>
      </c>
      <c r="J29" s="189">
        <v>2585</v>
      </c>
      <c r="K29" s="26"/>
      <c r="L29" s="26"/>
      <c r="M29" s="114">
        <v>2585</v>
      </c>
      <c r="N29" s="26"/>
      <c r="O29" s="114"/>
      <c r="P29" s="114"/>
      <c r="Q29" s="114"/>
      <c r="R29" s="114"/>
      <c r="S29" s="114"/>
      <c r="T29" s="114"/>
      <c r="U29" s="114"/>
      <c r="V29" s="114"/>
      <c r="W29" s="114"/>
      <c r="X29" s="114"/>
    </row>
    <row r="30" ht="35" customHeight="1" spans="1:24">
      <c r="A30" s="21" t="s">
        <v>70</v>
      </c>
      <c r="B30" s="21" t="s">
        <v>70</v>
      </c>
      <c r="C30" s="21" t="s">
        <v>235</v>
      </c>
      <c r="D30" s="21" t="s">
        <v>236</v>
      </c>
      <c r="E30" s="21" t="s">
        <v>146</v>
      </c>
      <c r="F30" s="18" t="s">
        <v>147</v>
      </c>
      <c r="G30" s="21" t="s">
        <v>243</v>
      </c>
      <c r="H30" s="21" t="s">
        <v>244</v>
      </c>
      <c r="I30" s="114">
        <v>3042</v>
      </c>
      <c r="J30" s="189">
        <v>3042</v>
      </c>
      <c r="K30" s="26"/>
      <c r="L30" s="26"/>
      <c r="M30" s="114">
        <v>3042</v>
      </c>
      <c r="N30" s="26"/>
      <c r="O30" s="114"/>
      <c r="P30" s="114"/>
      <c r="Q30" s="114"/>
      <c r="R30" s="114"/>
      <c r="S30" s="114"/>
      <c r="T30" s="114"/>
      <c r="U30" s="114"/>
      <c r="V30" s="114"/>
      <c r="W30" s="114"/>
      <c r="X30" s="114"/>
    </row>
    <row r="31" ht="29" customHeight="1" spans="1:24">
      <c r="A31" s="21" t="s">
        <v>70</v>
      </c>
      <c r="B31" s="21" t="s">
        <v>70</v>
      </c>
      <c r="C31" s="21" t="s">
        <v>235</v>
      </c>
      <c r="D31" s="21" t="s">
        <v>236</v>
      </c>
      <c r="E31" s="21" t="s">
        <v>146</v>
      </c>
      <c r="F31" s="18" t="s">
        <v>147</v>
      </c>
      <c r="G31" s="21" t="s">
        <v>243</v>
      </c>
      <c r="H31" s="21" t="s">
        <v>244</v>
      </c>
      <c r="I31" s="114">
        <v>2068</v>
      </c>
      <c r="J31" s="189">
        <v>2068</v>
      </c>
      <c r="K31" s="26"/>
      <c r="L31" s="26"/>
      <c r="M31" s="114">
        <v>2068</v>
      </c>
      <c r="N31" s="26"/>
      <c r="O31" s="114"/>
      <c r="P31" s="114"/>
      <c r="Q31" s="114"/>
      <c r="R31" s="114"/>
      <c r="S31" s="114"/>
      <c r="T31" s="114"/>
      <c r="U31" s="114"/>
      <c r="V31" s="114"/>
      <c r="W31" s="114"/>
      <c r="X31" s="114"/>
    </row>
    <row r="32" ht="36" customHeight="1" spans="1:24">
      <c r="A32" s="21" t="s">
        <v>70</v>
      </c>
      <c r="B32" s="21" t="s">
        <v>70</v>
      </c>
      <c r="C32" s="21" t="s">
        <v>235</v>
      </c>
      <c r="D32" s="21" t="s">
        <v>236</v>
      </c>
      <c r="E32" s="21" t="s">
        <v>146</v>
      </c>
      <c r="F32" s="18" t="s">
        <v>147</v>
      </c>
      <c r="G32" s="21" t="s">
        <v>243</v>
      </c>
      <c r="H32" s="21" t="s">
        <v>244</v>
      </c>
      <c r="I32" s="114">
        <v>517</v>
      </c>
      <c r="J32" s="189">
        <v>517</v>
      </c>
      <c r="K32" s="26"/>
      <c r="L32" s="26"/>
      <c r="M32" s="114">
        <v>517</v>
      </c>
      <c r="N32" s="26"/>
      <c r="O32" s="114"/>
      <c r="P32" s="114"/>
      <c r="Q32" s="114"/>
      <c r="R32" s="114"/>
      <c r="S32" s="114"/>
      <c r="T32" s="114"/>
      <c r="U32" s="114"/>
      <c r="V32" s="114"/>
      <c r="W32" s="114"/>
      <c r="X32" s="114"/>
    </row>
    <row r="33" ht="26" customHeight="1" spans="1:24">
      <c r="A33" s="21" t="s">
        <v>70</v>
      </c>
      <c r="B33" s="21" t="s">
        <v>70</v>
      </c>
      <c r="C33" s="21" t="s">
        <v>235</v>
      </c>
      <c r="D33" s="21" t="s">
        <v>236</v>
      </c>
      <c r="E33" s="21" t="s">
        <v>146</v>
      </c>
      <c r="F33" s="18" t="s">
        <v>147</v>
      </c>
      <c r="G33" s="21" t="s">
        <v>243</v>
      </c>
      <c r="H33" s="21" t="s">
        <v>244</v>
      </c>
      <c r="I33" s="114">
        <v>3102</v>
      </c>
      <c r="J33" s="189">
        <v>3102</v>
      </c>
      <c r="K33" s="26"/>
      <c r="L33" s="26"/>
      <c r="M33" s="114">
        <v>3102</v>
      </c>
      <c r="N33" s="26"/>
      <c r="O33" s="114"/>
      <c r="P33" s="114"/>
      <c r="Q33" s="114"/>
      <c r="R33" s="114"/>
      <c r="S33" s="114"/>
      <c r="T33" s="114"/>
      <c r="U33" s="114"/>
      <c r="V33" s="114"/>
      <c r="W33" s="114"/>
      <c r="X33" s="114"/>
    </row>
    <row r="34" ht="20.25" customHeight="1" spans="1:24">
      <c r="A34" s="21" t="s">
        <v>70</v>
      </c>
      <c r="B34" s="21" t="s">
        <v>70</v>
      </c>
      <c r="C34" s="21" t="s">
        <v>245</v>
      </c>
      <c r="D34" s="21" t="s">
        <v>157</v>
      </c>
      <c r="E34" s="21" t="s">
        <v>156</v>
      </c>
      <c r="F34" s="18" t="s">
        <v>157</v>
      </c>
      <c r="G34" s="21" t="s">
        <v>246</v>
      </c>
      <c r="H34" s="21" t="s">
        <v>157</v>
      </c>
      <c r="I34" s="114">
        <v>93840</v>
      </c>
      <c r="J34" s="189">
        <v>93840</v>
      </c>
      <c r="K34" s="26"/>
      <c r="L34" s="26"/>
      <c r="M34" s="114">
        <v>93840</v>
      </c>
      <c r="N34" s="26"/>
      <c r="O34" s="114"/>
      <c r="P34" s="114"/>
      <c r="Q34" s="114"/>
      <c r="R34" s="114"/>
      <c r="S34" s="114"/>
      <c r="T34" s="114"/>
      <c r="U34" s="114"/>
      <c r="V34" s="114"/>
      <c r="W34" s="114"/>
      <c r="X34" s="114"/>
    </row>
    <row r="35" ht="20.25" customHeight="1" spans="1:24">
      <c r="A35" s="21" t="s">
        <v>70</v>
      </c>
      <c r="B35" s="21" t="s">
        <v>70</v>
      </c>
      <c r="C35" s="21" t="s">
        <v>245</v>
      </c>
      <c r="D35" s="21" t="s">
        <v>157</v>
      </c>
      <c r="E35" s="21" t="s">
        <v>156</v>
      </c>
      <c r="F35" s="18" t="s">
        <v>157</v>
      </c>
      <c r="G35" s="21" t="s">
        <v>246</v>
      </c>
      <c r="H35" s="21" t="s">
        <v>157</v>
      </c>
      <c r="I35" s="114">
        <v>78200</v>
      </c>
      <c r="J35" s="189">
        <v>78200</v>
      </c>
      <c r="K35" s="26"/>
      <c r="L35" s="26"/>
      <c r="M35" s="114">
        <v>78200</v>
      </c>
      <c r="N35" s="26"/>
      <c r="O35" s="114"/>
      <c r="P35" s="114"/>
      <c r="Q35" s="114"/>
      <c r="R35" s="114"/>
      <c r="S35" s="114"/>
      <c r="T35" s="114"/>
      <c r="U35" s="114"/>
      <c r="V35" s="114"/>
      <c r="W35" s="114"/>
      <c r="X35" s="114"/>
    </row>
    <row r="36" ht="20.25" customHeight="1" spans="1:24">
      <c r="A36" s="21" t="s">
        <v>70</v>
      </c>
      <c r="B36" s="21" t="s">
        <v>70</v>
      </c>
      <c r="C36" s="21" t="s">
        <v>247</v>
      </c>
      <c r="D36" s="21" t="s">
        <v>248</v>
      </c>
      <c r="E36" s="21" t="s">
        <v>128</v>
      </c>
      <c r="F36" s="18" t="s">
        <v>129</v>
      </c>
      <c r="G36" s="21" t="s">
        <v>249</v>
      </c>
      <c r="H36" s="21" t="s">
        <v>250</v>
      </c>
      <c r="I36" s="114">
        <v>20000</v>
      </c>
      <c r="J36" s="189">
        <v>20000</v>
      </c>
      <c r="K36" s="26"/>
      <c r="L36" s="26"/>
      <c r="M36" s="114">
        <v>20000</v>
      </c>
      <c r="N36" s="26"/>
      <c r="O36" s="114"/>
      <c r="P36" s="114"/>
      <c r="Q36" s="114"/>
      <c r="R36" s="114"/>
      <c r="S36" s="114"/>
      <c r="T36" s="114"/>
      <c r="U36" s="114"/>
      <c r="V36" s="114"/>
      <c r="W36" s="114"/>
      <c r="X36" s="114"/>
    </row>
    <row r="37" ht="20.25" customHeight="1" spans="1:24">
      <c r="A37" s="21" t="s">
        <v>70</v>
      </c>
      <c r="B37" s="21" t="s">
        <v>70</v>
      </c>
      <c r="C37" s="21" t="s">
        <v>251</v>
      </c>
      <c r="D37" s="21" t="s">
        <v>252</v>
      </c>
      <c r="E37" s="21" t="s">
        <v>128</v>
      </c>
      <c r="F37" s="18" t="s">
        <v>129</v>
      </c>
      <c r="G37" s="21" t="s">
        <v>253</v>
      </c>
      <c r="H37" s="21" t="s">
        <v>254</v>
      </c>
      <c r="I37" s="114">
        <v>45000</v>
      </c>
      <c r="J37" s="189">
        <v>45000</v>
      </c>
      <c r="K37" s="26"/>
      <c r="L37" s="26"/>
      <c r="M37" s="114">
        <v>45000</v>
      </c>
      <c r="N37" s="26"/>
      <c r="O37" s="114"/>
      <c r="P37" s="114"/>
      <c r="Q37" s="114"/>
      <c r="R37" s="114"/>
      <c r="S37" s="114"/>
      <c r="T37" s="114"/>
      <c r="U37" s="114"/>
      <c r="V37" s="114"/>
      <c r="W37" s="114"/>
      <c r="X37" s="114"/>
    </row>
    <row r="38" ht="20.25" customHeight="1" spans="1:24">
      <c r="A38" s="21" t="s">
        <v>70</v>
      </c>
      <c r="B38" s="21" t="s">
        <v>70</v>
      </c>
      <c r="C38" s="21" t="s">
        <v>255</v>
      </c>
      <c r="D38" s="21" t="s">
        <v>256</v>
      </c>
      <c r="E38" s="21" t="s">
        <v>128</v>
      </c>
      <c r="F38" s="18" t="s">
        <v>129</v>
      </c>
      <c r="G38" s="21" t="s">
        <v>257</v>
      </c>
      <c r="H38" s="21" t="s">
        <v>256</v>
      </c>
      <c r="I38" s="114">
        <v>5800</v>
      </c>
      <c r="J38" s="189">
        <v>5800</v>
      </c>
      <c r="K38" s="26"/>
      <c r="L38" s="26"/>
      <c r="M38" s="114">
        <v>5800</v>
      </c>
      <c r="N38" s="26"/>
      <c r="O38" s="114"/>
      <c r="P38" s="114"/>
      <c r="Q38" s="114"/>
      <c r="R38" s="114"/>
      <c r="S38" s="114"/>
      <c r="T38" s="114"/>
      <c r="U38" s="114"/>
      <c r="V38" s="114"/>
      <c r="W38" s="114"/>
      <c r="X38" s="114"/>
    </row>
    <row r="39" ht="20.25" customHeight="1" spans="1:24">
      <c r="A39" s="21" t="s">
        <v>70</v>
      </c>
      <c r="B39" s="21" t="s">
        <v>70</v>
      </c>
      <c r="C39" s="21" t="s">
        <v>255</v>
      </c>
      <c r="D39" s="21" t="s">
        <v>256</v>
      </c>
      <c r="E39" s="21" t="s">
        <v>132</v>
      </c>
      <c r="F39" s="18" t="s">
        <v>133</v>
      </c>
      <c r="G39" s="21" t="s">
        <v>257</v>
      </c>
      <c r="H39" s="21" t="s">
        <v>256</v>
      </c>
      <c r="I39" s="114">
        <v>6960</v>
      </c>
      <c r="J39" s="189">
        <v>6960</v>
      </c>
      <c r="K39" s="26"/>
      <c r="L39" s="26"/>
      <c r="M39" s="114">
        <v>6960</v>
      </c>
      <c r="N39" s="26"/>
      <c r="O39" s="114"/>
      <c r="P39" s="114"/>
      <c r="Q39" s="114"/>
      <c r="R39" s="114"/>
      <c r="S39" s="114"/>
      <c r="T39" s="114"/>
      <c r="U39" s="114"/>
      <c r="V39" s="114"/>
      <c r="W39" s="114"/>
      <c r="X39" s="114"/>
    </row>
    <row r="40" ht="20.25" customHeight="1" spans="1:24">
      <c r="A40" s="21" t="s">
        <v>70</v>
      </c>
      <c r="B40" s="21" t="s">
        <v>70</v>
      </c>
      <c r="C40" s="21" t="s">
        <v>258</v>
      </c>
      <c r="D40" s="21" t="s">
        <v>259</v>
      </c>
      <c r="E40" s="21" t="s">
        <v>128</v>
      </c>
      <c r="F40" s="18" t="s">
        <v>129</v>
      </c>
      <c r="G40" s="21" t="s">
        <v>260</v>
      </c>
      <c r="H40" s="21" t="s">
        <v>261</v>
      </c>
      <c r="I40" s="114">
        <v>11000</v>
      </c>
      <c r="J40" s="189">
        <v>11000</v>
      </c>
      <c r="K40" s="26"/>
      <c r="L40" s="26"/>
      <c r="M40" s="114">
        <v>11000</v>
      </c>
      <c r="N40" s="26"/>
      <c r="O40" s="114"/>
      <c r="P40" s="114"/>
      <c r="Q40" s="114"/>
      <c r="R40" s="114"/>
      <c r="S40" s="114"/>
      <c r="T40" s="114"/>
      <c r="U40" s="114"/>
      <c r="V40" s="114"/>
      <c r="W40" s="114"/>
      <c r="X40" s="114"/>
    </row>
    <row r="41" ht="20.25" customHeight="1" spans="1:24">
      <c r="A41" s="21" t="s">
        <v>70</v>
      </c>
      <c r="B41" s="21" t="s">
        <v>70</v>
      </c>
      <c r="C41" s="21" t="s">
        <v>258</v>
      </c>
      <c r="D41" s="21" t="s">
        <v>259</v>
      </c>
      <c r="E41" s="21" t="s">
        <v>132</v>
      </c>
      <c r="F41" s="18" t="s">
        <v>133</v>
      </c>
      <c r="G41" s="21" t="s">
        <v>260</v>
      </c>
      <c r="H41" s="21" t="s">
        <v>261</v>
      </c>
      <c r="I41" s="114">
        <v>13600</v>
      </c>
      <c r="J41" s="189">
        <v>13600</v>
      </c>
      <c r="K41" s="26"/>
      <c r="L41" s="26"/>
      <c r="M41" s="114">
        <v>13600</v>
      </c>
      <c r="N41" s="26"/>
      <c r="O41" s="114"/>
      <c r="P41" s="114"/>
      <c r="Q41" s="114"/>
      <c r="R41" s="114"/>
      <c r="S41" s="114"/>
      <c r="T41" s="114"/>
      <c r="U41" s="114"/>
      <c r="V41" s="114"/>
      <c r="W41" s="114"/>
      <c r="X41" s="114"/>
    </row>
    <row r="42" ht="20.25" customHeight="1" spans="1:24">
      <c r="A42" s="21" t="s">
        <v>70</v>
      </c>
      <c r="B42" s="21" t="s">
        <v>70</v>
      </c>
      <c r="C42" s="21" t="s">
        <v>258</v>
      </c>
      <c r="D42" s="21" t="s">
        <v>259</v>
      </c>
      <c r="E42" s="21" t="s">
        <v>128</v>
      </c>
      <c r="F42" s="18" t="s">
        <v>129</v>
      </c>
      <c r="G42" s="21" t="s">
        <v>262</v>
      </c>
      <c r="H42" s="21" t="s">
        <v>263</v>
      </c>
      <c r="I42" s="114">
        <v>1000</v>
      </c>
      <c r="J42" s="189">
        <v>1000</v>
      </c>
      <c r="K42" s="26"/>
      <c r="L42" s="26"/>
      <c r="M42" s="114">
        <v>1000</v>
      </c>
      <c r="N42" s="26"/>
      <c r="O42" s="114"/>
      <c r="P42" s="114"/>
      <c r="Q42" s="114"/>
      <c r="R42" s="114"/>
      <c r="S42" s="114"/>
      <c r="T42" s="114"/>
      <c r="U42" s="114"/>
      <c r="V42" s="114"/>
      <c r="W42" s="114"/>
      <c r="X42" s="114"/>
    </row>
    <row r="43" ht="20.25" customHeight="1" spans="1:24">
      <c r="A43" s="21" t="s">
        <v>70</v>
      </c>
      <c r="B43" s="21" t="s">
        <v>70</v>
      </c>
      <c r="C43" s="21" t="s">
        <v>258</v>
      </c>
      <c r="D43" s="21" t="s">
        <v>259</v>
      </c>
      <c r="E43" s="21" t="s">
        <v>132</v>
      </c>
      <c r="F43" s="18" t="s">
        <v>133</v>
      </c>
      <c r="G43" s="21" t="s">
        <v>262</v>
      </c>
      <c r="H43" s="21" t="s">
        <v>263</v>
      </c>
      <c r="I43" s="114">
        <v>1200</v>
      </c>
      <c r="J43" s="189">
        <v>1200</v>
      </c>
      <c r="K43" s="26"/>
      <c r="L43" s="26"/>
      <c r="M43" s="114">
        <v>1200</v>
      </c>
      <c r="N43" s="26"/>
      <c r="O43" s="114"/>
      <c r="P43" s="114"/>
      <c r="Q43" s="114"/>
      <c r="R43" s="114"/>
      <c r="S43" s="114"/>
      <c r="T43" s="114"/>
      <c r="U43" s="114"/>
      <c r="V43" s="114"/>
      <c r="W43" s="114"/>
      <c r="X43" s="114"/>
    </row>
    <row r="44" ht="20.25" customHeight="1" spans="1:24">
      <c r="A44" s="21" t="s">
        <v>70</v>
      </c>
      <c r="B44" s="21" t="s">
        <v>70</v>
      </c>
      <c r="C44" s="21" t="s">
        <v>258</v>
      </c>
      <c r="D44" s="21" t="s">
        <v>259</v>
      </c>
      <c r="E44" s="21" t="s">
        <v>128</v>
      </c>
      <c r="F44" s="18" t="s">
        <v>129</v>
      </c>
      <c r="G44" s="21" t="s">
        <v>264</v>
      </c>
      <c r="H44" s="21" t="s">
        <v>265</v>
      </c>
      <c r="I44" s="114">
        <v>1500</v>
      </c>
      <c r="J44" s="189">
        <v>1500</v>
      </c>
      <c r="K44" s="26"/>
      <c r="L44" s="26"/>
      <c r="M44" s="114">
        <v>1500</v>
      </c>
      <c r="N44" s="26"/>
      <c r="O44" s="114"/>
      <c r="P44" s="114"/>
      <c r="Q44" s="114"/>
      <c r="R44" s="114"/>
      <c r="S44" s="114"/>
      <c r="T44" s="114"/>
      <c r="U44" s="114"/>
      <c r="V44" s="114"/>
      <c r="W44" s="114"/>
      <c r="X44" s="114"/>
    </row>
    <row r="45" ht="20.25" customHeight="1" spans="1:24">
      <c r="A45" s="21" t="s">
        <v>70</v>
      </c>
      <c r="B45" s="21" t="s">
        <v>70</v>
      </c>
      <c r="C45" s="21" t="s">
        <v>258</v>
      </c>
      <c r="D45" s="21" t="s">
        <v>259</v>
      </c>
      <c r="E45" s="21" t="s">
        <v>132</v>
      </c>
      <c r="F45" s="18" t="s">
        <v>133</v>
      </c>
      <c r="G45" s="21" t="s">
        <v>264</v>
      </c>
      <c r="H45" s="21" t="s">
        <v>265</v>
      </c>
      <c r="I45" s="114">
        <v>1800</v>
      </c>
      <c r="J45" s="189">
        <v>1800</v>
      </c>
      <c r="K45" s="26"/>
      <c r="L45" s="26"/>
      <c r="M45" s="114">
        <v>1800</v>
      </c>
      <c r="N45" s="26"/>
      <c r="O45" s="114"/>
      <c r="P45" s="114"/>
      <c r="Q45" s="114"/>
      <c r="R45" s="114"/>
      <c r="S45" s="114"/>
      <c r="T45" s="114"/>
      <c r="U45" s="114"/>
      <c r="V45" s="114"/>
      <c r="W45" s="114"/>
      <c r="X45" s="114"/>
    </row>
    <row r="46" ht="20.25" customHeight="1" spans="1:24">
      <c r="A46" s="21" t="s">
        <v>70</v>
      </c>
      <c r="B46" s="21" t="s">
        <v>70</v>
      </c>
      <c r="C46" s="21" t="s">
        <v>258</v>
      </c>
      <c r="D46" s="21" t="s">
        <v>259</v>
      </c>
      <c r="E46" s="21" t="s">
        <v>128</v>
      </c>
      <c r="F46" s="18" t="s">
        <v>129</v>
      </c>
      <c r="G46" s="21" t="s">
        <v>266</v>
      </c>
      <c r="H46" s="21" t="s">
        <v>267</v>
      </c>
      <c r="I46" s="114">
        <v>1000</v>
      </c>
      <c r="J46" s="189">
        <v>1000</v>
      </c>
      <c r="K46" s="26"/>
      <c r="L46" s="26"/>
      <c r="M46" s="114">
        <v>1000</v>
      </c>
      <c r="N46" s="26"/>
      <c r="O46" s="114"/>
      <c r="P46" s="114"/>
      <c r="Q46" s="114"/>
      <c r="R46" s="114"/>
      <c r="S46" s="114"/>
      <c r="T46" s="114"/>
      <c r="U46" s="114"/>
      <c r="V46" s="114"/>
      <c r="W46" s="114"/>
      <c r="X46" s="114"/>
    </row>
    <row r="47" ht="20.25" customHeight="1" spans="1:24">
      <c r="A47" s="21" t="s">
        <v>70</v>
      </c>
      <c r="B47" s="21" t="s">
        <v>70</v>
      </c>
      <c r="C47" s="21" t="s">
        <v>258</v>
      </c>
      <c r="D47" s="21" t="s">
        <v>259</v>
      </c>
      <c r="E47" s="21" t="s">
        <v>132</v>
      </c>
      <c r="F47" s="18" t="s">
        <v>133</v>
      </c>
      <c r="G47" s="21" t="s">
        <v>266</v>
      </c>
      <c r="H47" s="21" t="s">
        <v>267</v>
      </c>
      <c r="I47" s="114">
        <v>1200</v>
      </c>
      <c r="J47" s="189">
        <v>1200</v>
      </c>
      <c r="K47" s="26"/>
      <c r="L47" s="26"/>
      <c r="M47" s="114">
        <v>1200</v>
      </c>
      <c r="N47" s="26"/>
      <c r="O47" s="114"/>
      <c r="P47" s="114"/>
      <c r="Q47" s="114"/>
      <c r="R47" s="114"/>
      <c r="S47" s="114"/>
      <c r="T47" s="114"/>
      <c r="U47" s="114"/>
      <c r="V47" s="114"/>
      <c r="W47" s="114"/>
      <c r="X47" s="114"/>
    </row>
    <row r="48" ht="20.25" customHeight="1" spans="1:24">
      <c r="A48" s="21" t="s">
        <v>70</v>
      </c>
      <c r="B48" s="21" t="s">
        <v>70</v>
      </c>
      <c r="C48" s="21" t="s">
        <v>258</v>
      </c>
      <c r="D48" s="21" t="s">
        <v>259</v>
      </c>
      <c r="E48" s="21" t="s">
        <v>128</v>
      </c>
      <c r="F48" s="18" t="s">
        <v>129</v>
      </c>
      <c r="G48" s="21" t="s">
        <v>268</v>
      </c>
      <c r="H48" s="21" t="s">
        <v>269</v>
      </c>
      <c r="I48" s="114">
        <v>2000</v>
      </c>
      <c r="J48" s="189">
        <v>2000</v>
      </c>
      <c r="K48" s="26"/>
      <c r="L48" s="26"/>
      <c r="M48" s="114">
        <v>2000</v>
      </c>
      <c r="N48" s="26"/>
      <c r="O48" s="114"/>
      <c r="P48" s="114"/>
      <c r="Q48" s="114"/>
      <c r="R48" s="114"/>
      <c r="S48" s="114"/>
      <c r="T48" s="114"/>
      <c r="U48" s="114"/>
      <c r="V48" s="114"/>
      <c r="W48" s="114"/>
      <c r="X48" s="114"/>
    </row>
    <row r="49" ht="20.25" customHeight="1" spans="1:24">
      <c r="A49" s="21" t="s">
        <v>70</v>
      </c>
      <c r="B49" s="21" t="s">
        <v>70</v>
      </c>
      <c r="C49" s="21" t="s">
        <v>258</v>
      </c>
      <c r="D49" s="21" t="s">
        <v>259</v>
      </c>
      <c r="E49" s="21" t="s">
        <v>132</v>
      </c>
      <c r="F49" s="18" t="s">
        <v>133</v>
      </c>
      <c r="G49" s="21" t="s">
        <v>268</v>
      </c>
      <c r="H49" s="21" t="s">
        <v>269</v>
      </c>
      <c r="I49" s="114">
        <v>2000</v>
      </c>
      <c r="J49" s="189">
        <v>2000</v>
      </c>
      <c r="K49" s="26"/>
      <c r="L49" s="26"/>
      <c r="M49" s="114">
        <v>2000</v>
      </c>
      <c r="N49" s="26"/>
      <c r="O49" s="114"/>
      <c r="P49" s="114"/>
      <c r="Q49" s="114"/>
      <c r="R49" s="114"/>
      <c r="S49" s="114"/>
      <c r="T49" s="114"/>
      <c r="U49" s="114"/>
      <c r="V49" s="114"/>
      <c r="W49" s="114"/>
      <c r="X49" s="114"/>
    </row>
    <row r="50" ht="20.25" customHeight="1" spans="1:24">
      <c r="A50" s="21" t="s">
        <v>70</v>
      </c>
      <c r="B50" s="21" t="s">
        <v>70</v>
      </c>
      <c r="C50" s="21" t="s">
        <v>258</v>
      </c>
      <c r="D50" s="21" t="s">
        <v>259</v>
      </c>
      <c r="E50" s="21" t="s">
        <v>128</v>
      </c>
      <c r="F50" s="18" t="s">
        <v>129</v>
      </c>
      <c r="G50" s="21" t="s">
        <v>253</v>
      </c>
      <c r="H50" s="21" t="s">
        <v>254</v>
      </c>
      <c r="I50" s="114">
        <v>4500</v>
      </c>
      <c r="J50" s="189">
        <v>4500</v>
      </c>
      <c r="K50" s="26"/>
      <c r="L50" s="26"/>
      <c r="M50" s="114">
        <v>4500</v>
      </c>
      <c r="N50" s="26"/>
      <c r="O50" s="114"/>
      <c r="P50" s="114"/>
      <c r="Q50" s="114"/>
      <c r="R50" s="114"/>
      <c r="S50" s="114"/>
      <c r="T50" s="114"/>
      <c r="U50" s="114"/>
      <c r="V50" s="114"/>
      <c r="W50" s="114"/>
      <c r="X50" s="114"/>
    </row>
    <row r="51" ht="20.25" customHeight="1" spans="1:24">
      <c r="A51" s="21" t="s">
        <v>70</v>
      </c>
      <c r="B51" s="21" t="s">
        <v>70</v>
      </c>
      <c r="C51" s="21" t="s">
        <v>258</v>
      </c>
      <c r="D51" s="21" t="s">
        <v>259</v>
      </c>
      <c r="E51" s="21" t="s">
        <v>128</v>
      </c>
      <c r="F51" s="18" t="s">
        <v>129</v>
      </c>
      <c r="G51" s="21" t="s">
        <v>270</v>
      </c>
      <c r="H51" s="21" t="s">
        <v>271</v>
      </c>
      <c r="I51" s="114">
        <v>15000</v>
      </c>
      <c r="J51" s="189">
        <v>15000</v>
      </c>
      <c r="K51" s="26"/>
      <c r="L51" s="26"/>
      <c r="M51" s="114">
        <v>15000</v>
      </c>
      <c r="N51" s="26"/>
      <c r="O51" s="114"/>
      <c r="P51" s="114"/>
      <c r="Q51" s="114"/>
      <c r="R51" s="114"/>
      <c r="S51" s="114"/>
      <c r="T51" s="114"/>
      <c r="U51" s="114"/>
      <c r="V51" s="114"/>
      <c r="W51" s="114"/>
      <c r="X51" s="114"/>
    </row>
    <row r="52" ht="20.25" customHeight="1" spans="1:24">
      <c r="A52" s="21" t="s">
        <v>70</v>
      </c>
      <c r="B52" s="21" t="s">
        <v>70</v>
      </c>
      <c r="C52" s="21" t="s">
        <v>258</v>
      </c>
      <c r="D52" s="21" t="s">
        <v>259</v>
      </c>
      <c r="E52" s="21" t="s">
        <v>128</v>
      </c>
      <c r="F52" s="18" t="s">
        <v>129</v>
      </c>
      <c r="G52" s="21" t="s">
        <v>270</v>
      </c>
      <c r="H52" s="21" t="s">
        <v>271</v>
      </c>
      <c r="I52" s="114">
        <v>6960</v>
      </c>
      <c r="J52" s="189">
        <v>6960</v>
      </c>
      <c r="K52" s="26"/>
      <c r="L52" s="26"/>
      <c r="M52" s="114">
        <v>6960</v>
      </c>
      <c r="N52" s="26"/>
      <c r="O52" s="114"/>
      <c r="P52" s="114"/>
      <c r="Q52" s="114"/>
      <c r="R52" s="114"/>
      <c r="S52" s="114"/>
      <c r="T52" s="114"/>
      <c r="U52" s="114"/>
      <c r="V52" s="114"/>
      <c r="W52" s="114"/>
      <c r="X52" s="114"/>
    </row>
    <row r="53" ht="20.25" customHeight="1" spans="1:24">
      <c r="A53" s="21" t="s">
        <v>70</v>
      </c>
      <c r="B53" s="21" t="s">
        <v>70</v>
      </c>
      <c r="C53" s="21" t="s">
        <v>258</v>
      </c>
      <c r="D53" s="21" t="s">
        <v>259</v>
      </c>
      <c r="E53" s="21" t="s">
        <v>132</v>
      </c>
      <c r="F53" s="18" t="s">
        <v>133</v>
      </c>
      <c r="G53" s="21" t="s">
        <v>270</v>
      </c>
      <c r="H53" s="21" t="s">
        <v>271</v>
      </c>
      <c r="I53" s="114">
        <v>1740</v>
      </c>
      <c r="J53" s="189">
        <v>1740</v>
      </c>
      <c r="K53" s="26"/>
      <c r="L53" s="26"/>
      <c r="M53" s="114">
        <v>1740</v>
      </c>
      <c r="N53" s="26"/>
      <c r="O53" s="114"/>
      <c r="P53" s="114"/>
      <c r="Q53" s="114"/>
      <c r="R53" s="114"/>
      <c r="S53" s="114"/>
      <c r="T53" s="114"/>
      <c r="U53" s="114"/>
      <c r="V53" s="114"/>
      <c r="W53" s="114"/>
      <c r="X53" s="114"/>
    </row>
    <row r="54" ht="20.25" customHeight="1" spans="1:24">
      <c r="A54" s="21" t="s">
        <v>70</v>
      </c>
      <c r="B54" s="21" t="s">
        <v>70</v>
      </c>
      <c r="C54" s="21" t="s">
        <v>258</v>
      </c>
      <c r="D54" s="21" t="s">
        <v>259</v>
      </c>
      <c r="E54" s="21" t="s">
        <v>132</v>
      </c>
      <c r="F54" s="18" t="s">
        <v>133</v>
      </c>
      <c r="G54" s="21" t="s">
        <v>270</v>
      </c>
      <c r="H54" s="21" t="s">
        <v>271</v>
      </c>
      <c r="I54" s="114">
        <v>18000</v>
      </c>
      <c r="J54" s="189">
        <v>18000</v>
      </c>
      <c r="K54" s="26"/>
      <c r="L54" s="26"/>
      <c r="M54" s="114">
        <v>18000</v>
      </c>
      <c r="N54" s="26"/>
      <c r="O54" s="114"/>
      <c r="P54" s="114"/>
      <c r="Q54" s="114"/>
      <c r="R54" s="114"/>
      <c r="S54" s="114"/>
      <c r="T54" s="114"/>
      <c r="U54" s="114"/>
      <c r="V54" s="114"/>
      <c r="W54" s="114"/>
      <c r="X54" s="114"/>
    </row>
    <row r="55" ht="20.25" customHeight="1" spans="1:24">
      <c r="A55" s="21" t="s">
        <v>70</v>
      </c>
      <c r="B55" s="21" t="s">
        <v>70</v>
      </c>
      <c r="C55" s="21" t="s">
        <v>272</v>
      </c>
      <c r="D55" s="21" t="s">
        <v>273</v>
      </c>
      <c r="E55" s="21" t="s">
        <v>102</v>
      </c>
      <c r="F55" s="18" t="s">
        <v>103</v>
      </c>
      <c r="G55" s="21" t="s">
        <v>274</v>
      </c>
      <c r="H55" s="21" t="s">
        <v>275</v>
      </c>
      <c r="I55" s="114">
        <v>150000</v>
      </c>
      <c r="J55" s="189">
        <v>150000</v>
      </c>
      <c r="K55" s="26"/>
      <c r="L55" s="26"/>
      <c r="M55" s="114">
        <v>150000</v>
      </c>
      <c r="N55" s="26"/>
      <c r="O55" s="114"/>
      <c r="P55" s="114"/>
      <c r="Q55" s="114"/>
      <c r="R55" s="114"/>
      <c r="S55" s="114"/>
      <c r="T55" s="114"/>
      <c r="U55" s="114"/>
      <c r="V55" s="114"/>
      <c r="W55" s="114"/>
      <c r="X55" s="114"/>
    </row>
    <row r="56" ht="20.25" customHeight="1" spans="1:24">
      <c r="A56" s="21" t="s">
        <v>70</v>
      </c>
      <c r="B56" s="21" t="s">
        <v>70</v>
      </c>
      <c r="C56" s="21" t="s">
        <v>272</v>
      </c>
      <c r="D56" s="21" t="s">
        <v>273</v>
      </c>
      <c r="E56" s="21" t="s">
        <v>102</v>
      </c>
      <c r="F56" s="18" t="s">
        <v>103</v>
      </c>
      <c r="G56" s="21" t="s">
        <v>276</v>
      </c>
      <c r="H56" s="21" t="s">
        <v>277</v>
      </c>
      <c r="I56" s="114">
        <v>43200</v>
      </c>
      <c r="J56" s="189">
        <v>43200</v>
      </c>
      <c r="K56" s="26"/>
      <c r="L56" s="26"/>
      <c r="M56" s="114">
        <v>43200</v>
      </c>
      <c r="N56" s="26"/>
      <c r="O56" s="114"/>
      <c r="P56" s="114"/>
      <c r="Q56" s="114"/>
      <c r="R56" s="114"/>
      <c r="S56" s="114"/>
      <c r="T56" s="114"/>
      <c r="U56" s="114"/>
      <c r="V56" s="114"/>
      <c r="W56" s="114"/>
      <c r="X56" s="114"/>
    </row>
    <row r="57" ht="20.25" customHeight="1" spans="1:24">
      <c r="A57" s="21" t="s">
        <v>70</v>
      </c>
      <c r="B57" s="21" t="s">
        <v>70</v>
      </c>
      <c r="C57" s="21" t="s">
        <v>272</v>
      </c>
      <c r="D57" s="21" t="s">
        <v>273</v>
      </c>
      <c r="E57" s="21" t="s">
        <v>104</v>
      </c>
      <c r="F57" s="18" t="s">
        <v>105</v>
      </c>
      <c r="G57" s="21" t="s">
        <v>276</v>
      </c>
      <c r="H57" s="21" t="s">
        <v>277</v>
      </c>
      <c r="I57" s="114">
        <v>14400</v>
      </c>
      <c r="J57" s="189">
        <v>14400</v>
      </c>
      <c r="K57" s="26"/>
      <c r="L57" s="26"/>
      <c r="M57" s="114">
        <v>14400</v>
      </c>
      <c r="N57" s="26"/>
      <c r="O57" s="114"/>
      <c r="P57" s="114"/>
      <c r="Q57" s="114"/>
      <c r="R57" s="114"/>
      <c r="S57" s="114"/>
      <c r="T57" s="114"/>
      <c r="U57" s="114"/>
      <c r="V57" s="114"/>
      <c r="W57" s="114"/>
      <c r="X57" s="114"/>
    </row>
    <row r="58" ht="20.25" customHeight="1" spans="1:24">
      <c r="A58" s="21" t="s">
        <v>70</v>
      </c>
      <c r="B58" s="21" t="s">
        <v>70</v>
      </c>
      <c r="C58" s="21" t="s">
        <v>278</v>
      </c>
      <c r="D58" s="21" t="s">
        <v>279</v>
      </c>
      <c r="E58" s="21" t="s">
        <v>128</v>
      </c>
      <c r="F58" s="18" t="s">
        <v>129</v>
      </c>
      <c r="G58" s="21" t="s">
        <v>229</v>
      </c>
      <c r="H58" s="21" t="s">
        <v>230</v>
      </c>
      <c r="I58" s="114">
        <v>83880</v>
      </c>
      <c r="J58" s="189">
        <v>83880</v>
      </c>
      <c r="K58" s="26"/>
      <c r="L58" s="26"/>
      <c r="M58" s="114">
        <v>83880</v>
      </c>
      <c r="N58" s="26"/>
      <c r="O58" s="114"/>
      <c r="P58" s="114"/>
      <c r="Q58" s="114"/>
      <c r="R58" s="114"/>
      <c r="S58" s="114"/>
      <c r="T58" s="114"/>
      <c r="U58" s="114"/>
      <c r="V58" s="114"/>
      <c r="W58" s="114"/>
      <c r="X58" s="114"/>
    </row>
    <row r="59" ht="20.25" customHeight="1" spans="1:24">
      <c r="A59" s="21" t="s">
        <v>70</v>
      </c>
      <c r="B59" s="21" t="s">
        <v>70</v>
      </c>
      <c r="C59" s="21" t="s">
        <v>280</v>
      </c>
      <c r="D59" s="21" t="s">
        <v>281</v>
      </c>
      <c r="E59" s="21" t="s">
        <v>128</v>
      </c>
      <c r="F59" s="18" t="s">
        <v>129</v>
      </c>
      <c r="G59" s="21" t="s">
        <v>282</v>
      </c>
      <c r="H59" s="21" t="s">
        <v>283</v>
      </c>
      <c r="I59" s="114">
        <v>32256</v>
      </c>
      <c r="J59" s="189">
        <v>32256</v>
      </c>
      <c r="K59" s="26"/>
      <c r="L59" s="26"/>
      <c r="M59" s="114">
        <v>32256</v>
      </c>
      <c r="N59" s="26"/>
      <c r="O59" s="114"/>
      <c r="P59" s="114"/>
      <c r="Q59" s="114"/>
      <c r="R59" s="114"/>
      <c r="S59" s="114"/>
      <c r="T59" s="114"/>
      <c r="U59" s="114"/>
      <c r="V59" s="114"/>
      <c r="W59" s="114"/>
      <c r="X59" s="114"/>
    </row>
    <row r="60" ht="20.25" customHeight="1" spans="1:24">
      <c r="A60" s="21" t="s">
        <v>70</v>
      </c>
      <c r="B60" s="21" t="s">
        <v>70</v>
      </c>
      <c r="C60" s="21" t="s">
        <v>280</v>
      </c>
      <c r="D60" s="21" t="s">
        <v>281</v>
      </c>
      <c r="E60" s="21" t="s">
        <v>128</v>
      </c>
      <c r="F60" s="18" t="s">
        <v>129</v>
      </c>
      <c r="G60" s="21" t="s">
        <v>282</v>
      </c>
      <c r="H60" s="21" t="s">
        <v>283</v>
      </c>
      <c r="I60" s="114">
        <v>15000</v>
      </c>
      <c r="J60" s="189">
        <v>15000</v>
      </c>
      <c r="K60" s="26"/>
      <c r="L60" s="26"/>
      <c r="M60" s="114">
        <v>15000</v>
      </c>
      <c r="N60" s="26"/>
      <c r="O60" s="114"/>
      <c r="P60" s="114"/>
      <c r="Q60" s="114"/>
      <c r="R60" s="114"/>
      <c r="S60" s="114"/>
      <c r="T60" s="114"/>
      <c r="U60" s="114"/>
      <c r="V60" s="114"/>
      <c r="W60" s="114"/>
      <c r="X60" s="114"/>
    </row>
    <row r="61" ht="20.25" customHeight="1" spans="1:24">
      <c r="A61" s="21" t="s">
        <v>70</v>
      </c>
      <c r="B61" s="21" t="s">
        <v>70</v>
      </c>
      <c r="C61" s="21" t="s">
        <v>284</v>
      </c>
      <c r="D61" s="21" t="s">
        <v>285</v>
      </c>
      <c r="E61" s="21" t="s">
        <v>128</v>
      </c>
      <c r="F61" s="18" t="s">
        <v>129</v>
      </c>
      <c r="G61" s="21" t="s">
        <v>286</v>
      </c>
      <c r="H61" s="21" t="s">
        <v>287</v>
      </c>
      <c r="I61" s="114">
        <v>480</v>
      </c>
      <c r="J61" s="189">
        <v>480</v>
      </c>
      <c r="K61" s="26"/>
      <c r="L61" s="26"/>
      <c r="M61" s="114">
        <v>480</v>
      </c>
      <c r="N61" s="26"/>
      <c r="O61" s="114"/>
      <c r="P61" s="114"/>
      <c r="Q61" s="114"/>
      <c r="R61" s="114"/>
      <c r="S61" s="114"/>
      <c r="T61" s="114"/>
      <c r="U61" s="114"/>
      <c r="V61" s="114"/>
      <c r="W61" s="114"/>
      <c r="X61" s="114"/>
    </row>
    <row r="62" ht="17.25" customHeight="1" spans="1:24">
      <c r="A62" s="68" t="s">
        <v>196</v>
      </c>
      <c r="B62" s="69"/>
      <c r="C62" s="183"/>
      <c r="D62" s="183"/>
      <c r="E62" s="183"/>
      <c r="F62" s="184"/>
      <c r="G62" s="183"/>
      <c r="H62" s="185"/>
      <c r="I62" s="114">
        <v>2343091</v>
      </c>
      <c r="J62" s="189">
        <v>2343091</v>
      </c>
      <c r="K62" s="114"/>
      <c r="L62" s="114"/>
      <c r="M62" s="114">
        <v>2343091</v>
      </c>
      <c r="N62" s="114"/>
      <c r="O62" s="114"/>
      <c r="P62" s="114"/>
      <c r="Q62" s="114"/>
      <c r="R62" s="114"/>
      <c r="S62" s="114"/>
      <c r="T62" s="114"/>
      <c r="U62" s="114"/>
      <c r="V62" s="114"/>
      <c r="W62" s="114"/>
      <c r="X62" s="114"/>
    </row>
  </sheetData>
  <autoFilter ref="A8:X62">
    <extLst/>
  </autoFilter>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pageSetUpPr fitToPage="1"/>
  </sheetPr>
  <dimension ref="A1:W26"/>
  <sheetViews>
    <sheetView showZeros="0" topLeftCell="C1" workbookViewId="0">
      <selection activeCell="I9" sqref="I9:I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9"/>
      <c r="E1" s="50"/>
      <c r="F1" s="50"/>
      <c r="G1" s="50"/>
      <c r="H1" s="50"/>
      <c r="U1" s="169"/>
      <c r="W1" s="174" t="s">
        <v>288</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"单位名称："&amp;"石林彝族自治县退役军人事务局"</f>
        <v>单位名称：石林彝族自治县退役军人事务局</v>
      </c>
      <c r="B3" s="53"/>
      <c r="C3" s="53"/>
      <c r="D3" s="53"/>
      <c r="E3" s="53"/>
      <c r="F3" s="53"/>
      <c r="G3" s="53"/>
      <c r="H3" s="53"/>
      <c r="I3" s="54"/>
      <c r="J3" s="54"/>
      <c r="K3" s="54"/>
      <c r="L3" s="54"/>
      <c r="M3" s="54"/>
      <c r="N3" s="54"/>
      <c r="O3" s="54"/>
      <c r="P3" s="54"/>
      <c r="Q3" s="54"/>
      <c r="U3" s="169"/>
      <c r="W3" s="152" t="s">
        <v>1</v>
      </c>
    </row>
    <row r="4" ht="21.75" customHeight="1" spans="1:23">
      <c r="A4" s="55" t="s">
        <v>289</v>
      </c>
      <c r="B4" s="56" t="s">
        <v>207</v>
      </c>
      <c r="C4" s="55" t="s">
        <v>208</v>
      </c>
      <c r="D4" s="55" t="s">
        <v>290</v>
      </c>
      <c r="E4" s="56" t="s">
        <v>209</v>
      </c>
      <c r="F4" s="56" t="s">
        <v>210</v>
      </c>
      <c r="G4" s="56" t="s">
        <v>291</v>
      </c>
      <c r="H4" s="56" t="s">
        <v>292</v>
      </c>
      <c r="I4" s="57" t="s">
        <v>55</v>
      </c>
      <c r="J4" s="12" t="s">
        <v>293</v>
      </c>
      <c r="K4" s="13"/>
      <c r="L4" s="13"/>
      <c r="M4" s="36"/>
      <c r="N4" s="12" t="s">
        <v>215</v>
      </c>
      <c r="O4" s="13"/>
      <c r="P4" s="36"/>
      <c r="Q4" s="56" t="s">
        <v>61</v>
      </c>
      <c r="R4" s="12" t="s">
        <v>62</v>
      </c>
      <c r="S4" s="13"/>
      <c r="T4" s="13"/>
      <c r="U4" s="13"/>
      <c r="V4" s="13"/>
      <c r="W4" s="36"/>
    </row>
    <row r="5" ht="21.75" customHeight="1" spans="1:23">
      <c r="A5" s="58"/>
      <c r="B5" s="60"/>
      <c r="C5" s="58"/>
      <c r="D5" s="58"/>
      <c r="E5" s="59"/>
      <c r="F5" s="59"/>
      <c r="G5" s="59"/>
      <c r="H5" s="59"/>
      <c r="I5" s="60"/>
      <c r="J5" s="170" t="s">
        <v>58</v>
      </c>
      <c r="K5" s="171"/>
      <c r="L5" s="56" t="s">
        <v>59</v>
      </c>
      <c r="M5" s="56" t="s">
        <v>60</v>
      </c>
      <c r="N5" s="56" t="s">
        <v>58</v>
      </c>
      <c r="O5" s="56" t="s">
        <v>59</v>
      </c>
      <c r="P5" s="56" t="s">
        <v>60</v>
      </c>
      <c r="Q5" s="59"/>
      <c r="R5" s="56" t="s">
        <v>57</v>
      </c>
      <c r="S5" s="56" t="s">
        <v>64</v>
      </c>
      <c r="T5" s="56" t="s">
        <v>221</v>
      </c>
      <c r="U5" s="56" t="s">
        <v>66</v>
      </c>
      <c r="V5" s="56" t="s">
        <v>67</v>
      </c>
      <c r="W5" s="56" t="s">
        <v>68</v>
      </c>
    </row>
    <row r="6" ht="21" customHeight="1" spans="1:23">
      <c r="A6" s="60"/>
      <c r="B6" s="60"/>
      <c r="C6" s="60"/>
      <c r="D6" s="60"/>
      <c r="E6" s="60"/>
      <c r="F6" s="60"/>
      <c r="G6" s="60"/>
      <c r="H6" s="60"/>
      <c r="I6" s="60"/>
      <c r="J6" s="172" t="s">
        <v>57</v>
      </c>
      <c r="K6" s="173"/>
      <c r="L6" s="60"/>
      <c r="M6" s="60"/>
      <c r="N6" s="60"/>
      <c r="O6" s="60"/>
      <c r="P6" s="60"/>
      <c r="Q6" s="60"/>
      <c r="R6" s="60"/>
      <c r="S6" s="60"/>
      <c r="T6" s="60"/>
      <c r="U6" s="60"/>
      <c r="V6" s="60"/>
      <c r="W6" s="60"/>
    </row>
    <row r="7" ht="39.75" customHeight="1" spans="1:23">
      <c r="A7" s="61"/>
      <c r="B7" s="63"/>
      <c r="C7" s="61"/>
      <c r="D7" s="61"/>
      <c r="E7" s="62"/>
      <c r="F7" s="62"/>
      <c r="G7" s="62"/>
      <c r="H7" s="62"/>
      <c r="I7" s="63"/>
      <c r="J7" s="17" t="s">
        <v>57</v>
      </c>
      <c r="K7" s="17" t="s">
        <v>294</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74">
        <v>12</v>
      </c>
      <c r="M8" s="74">
        <v>13</v>
      </c>
      <c r="N8" s="74">
        <v>14</v>
      </c>
      <c r="O8" s="74">
        <v>15</v>
      </c>
      <c r="P8" s="74">
        <v>16</v>
      </c>
      <c r="Q8" s="74">
        <v>17</v>
      </c>
      <c r="R8" s="74">
        <v>18</v>
      </c>
      <c r="S8" s="74">
        <v>19</v>
      </c>
      <c r="T8" s="74">
        <v>20</v>
      </c>
      <c r="U8" s="64">
        <v>21</v>
      </c>
      <c r="V8" s="74">
        <v>22</v>
      </c>
      <c r="W8" s="64">
        <v>23</v>
      </c>
    </row>
    <row r="9" ht="21.75" hidden="1" customHeight="1" spans="1:23">
      <c r="A9" s="104" t="s">
        <v>295</v>
      </c>
      <c r="B9" s="104" t="s">
        <v>296</v>
      </c>
      <c r="C9" s="104" t="s">
        <v>297</v>
      </c>
      <c r="D9" s="104" t="s">
        <v>70</v>
      </c>
      <c r="E9" s="104" t="s">
        <v>134</v>
      </c>
      <c r="F9" s="104" t="s">
        <v>135</v>
      </c>
      <c r="G9" s="104" t="s">
        <v>260</v>
      </c>
      <c r="H9" s="104" t="s">
        <v>261</v>
      </c>
      <c r="I9" s="114">
        <v>100000</v>
      </c>
      <c r="J9" s="114">
        <v>100000</v>
      </c>
      <c r="K9" s="114">
        <v>100000</v>
      </c>
      <c r="L9" s="114"/>
      <c r="M9" s="114"/>
      <c r="N9" s="114"/>
      <c r="O9" s="114"/>
      <c r="P9" s="114"/>
      <c r="Q9" s="114"/>
      <c r="R9" s="114"/>
      <c r="S9" s="114"/>
      <c r="T9" s="114"/>
      <c r="U9" s="114"/>
      <c r="V9" s="114"/>
      <c r="W9" s="114"/>
    </row>
    <row r="10" ht="21.75" hidden="1" customHeight="1" spans="1:23">
      <c r="A10" s="104" t="s">
        <v>295</v>
      </c>
      <c r="B10" s="104" t="s">
        <v>298</v>
      </c>
      <c r="C10" s="104" t="s">
        <v>299</v>
      </c>
      <c r="D10" s="104" t="s">
        <v>70</v>
      </c>
      <c r="E10" s="104" t="s">
        <v>134</v>
      </c>
      <c r="F10" s="104" t="s">
        <v>135</v>
      </c>
      <c r="G10" s="104" t="s">
        <v>260</v>
      </c>
      <c r="H10" s="104" t="s">
        <v>261</v>
      </c>
      <c r="I10" s="114">
        <v>67200</v>
      </c>
      <c r="J10" s="114">
        <v>67200</v>
      </c>
      <c r="K10" s="114">
        <v>67200</v>
      </c>
      <c r="L10" s="114"/>
      <c r="M10" s="114"/>
      <c r="N10" s="114"/>
      <c r="O10" s="114"/>
      <c r="P10" s="114"/>
      <c r="Q10" s="114"/>
      <c r="R10" s="114"/>
      <c r="S10" s="114"/>
      <c r="T10" s="114"/>
      <c r="U10" s="114"/>
      <c r="V10" s="114"/>
      <c r="W10" s="114"/>
    </row>
    <row r="11" ht="21.75" hidden="1" customHeight="1" spans="1:23">
      <c r="A11" s="104" t="s">
        <v>295</v>
      </c>
      <c r="B11" s="104" t="s">
        <v>300</v>
      </c>
      <c r="C11" s="104" t="s">
        <v>301</v>
      </c>
      <c r="D11" s="104" t="s">
        <v>70</v>
      </c>
      <c r="E11" s="104" t="s">
        <v>128</v>
      </c>
      <c r="F11" s="104" t="s">
        <v>129</v>
      </c>
      <c r="G11" s="104" t="s">
        <v>260</v>
      </c>
      <c r="H11" s="104" t="s">
        <v>261</v>
      </c>
      <c r="I11" s="114">
        <v>79272.92</v>
      </c>
      <c r="J11" s="114"/>
      <c r="K11" s="114"/>
      <c r="L11" s="114"/>
      <c r="M11" s="114"/>
      <c r="N11" s="114"/>
      <c r="O11" s="114"/>
      <c r="P11" s="114"/>
      <c r="Q11" s="114"/>
      <c r="R11" s="114">
        <v>79272.92</v>
      </c>
      <c r="S11" s="114"/>
      <c r="T11" s="114"/>
      <c r="U11" s="114"/>
      <c r="V11" s="114"/>
      <c r="W11" s="114">
        <v>79272.92</v>
      </c>
    </row>
    <row r="12" ht="21.75" hidden="1" customHeight="1" spans="1:23">
      <c r="A12" s="104" t="s">
        <v>295</v>
      </c>
      <c r="B12" s="104" t="s">
        <v>302</v>
      </c>
      <c r="C12" s="104" t="s">
        <v>303</v>
      </c>
      <c r="D12" s="104" t="s">
        <v>70</v>
      </c>
      <c r="E12" s="104" t="s">
        <v>128</v>
      </c>
      <c r="F12" s="104" t="s">
        <v>129</v>
      </c>
      <c r="G12" s="104" t="s">
        <v>260</v>
      </c>
      <c r="H12" s="104" t="s">
        <v>261</v>
      </c>
      <c r="I12" s="114">
        <v>24776.14</v>
      </c>
      <c r="J12" s="114"/>
      <c r="K12" s="114"/>
      <c r="L12" s="114"/>
      <c r="M12" s="114"/>
      <c r="N12" s="114"/>
      <c r="O12" s="114"/>
      <c r="P12" s="114"/>
      <c r="Q12" s="114"/>
      <c r="R12" s="114">
        <v>24776.14</v>
      </c>
      <c r="S12" s="114"/>
      <c r="T12" s="114"/>
      <c r="U12" s="114"/>
      <c r="V12" s="114"/>
      <c r="W12" s="114">
        <v>24776.14</v>
      </c>
    </row>
    <row r="13" ht="21.75" hidden="1" customHeight="1" spans="1:23">
      <c r="A13" s="104" t="s">
        <v>304</v>
      </c>
      <c r="B13" s="104" t="s">
        <v>305</v>
      </c>
      <c r="C13" s="104" t="s">
        <v>306</v>
      </c>
      <c r="D13" s="104" t="s">
        <v>70</v>
      </c>
      <c r="E13" s="104" t="s">
        <v>110</v>
      </c>
      <c r="F13" s="104" t="s">
        <v>111</v>
      </c>
      <c r="G13" s="104" t="s">
        <v>276</v>
      </c>
      <c r="H13" s="104" t="s">
        <v>277</v>
      </c>
      <c r="I13" s="114">
        <v>862825</v>
      </c>
      <c r="J13" s="114">
        <v>862825</v>
      </c>
      <c r="K13" s="114">
        <v>862825</v>
      </c>
      <c r="L13" s="114"/>
      <c r="M13" s="114"/>
      <c r="N13" s="114"/>
      <c r="O13" s="114"/>
      <c r="P13" s="114"/>
      <c r="Q13" s="114"/>
      <c r="R13" s="114"/>
      <c r="S13" s="114"/>
      <c r="T13" s="114"/>
      <c r="U13" s="114"/>
      <c r="V13" s="114"/>
      <c r="W13" s="114"/>
    </row>
    <row r="14" ht="21.75" hidden="1" customHeight="1" spans="1:23">
      <c r="A14" s="104" t="s">
        <v>304</v>
      </c>
      <c r="B14" s="104" t="s">
        <v>307</v>
      </c>
      <c r="C14" s="104" t="s">
        <v>308</v>
      </c>
      <c r="D14" s="104" t="s">
        <v>70</v>
      </c>
      <c r="E14" s="104" t="s">
        <v>124</v>
      </c>
      <c r="F14" s="104" t="s">
        <v>125</v>
      </c>
      <c r="G14" s="104" t="s">
        <v>276</v>
      </c>
      <c r="H14" s="104" t="s">
        <v>277</v>
      </c>
      <c r="I14" s="114">
        <v>5600000</v>
      </c>
      <c r="J14" s="114">
        <v>5600000</v>
      </c>
      <c r="K14" s="114">
        <v>5600000</v>
      </c>
      <c r="L14" s="114"/>
      <c r="M14" s="114"/>
      <c r="N14" s="114"/>
      <c r="O14" s="114"/>
      <c r="P14" s="114"/>
      <c r="Q14" s="114"/>
      <c r="R14" s="114"/>
      <c r="S14" s="114"/>
      <c r="T14" s="114"/>
      <c r="U14" s="114"/>
      <c r="V14" s="114"/>
      <c r="W14" s="114"/>
    </row>
    <row r="15" ht="21.75" customHeight="1" spans="1:23">
      <c r="A15" s="104" t="s">
        <v>304</v>
      </c>
      <c r="B15" s="104" t="s">
        <v>309</v>
      </c>
      <c r="C15" s="104" t="s">
        <v>310</v>
      </c>
      <c r="D15" s="104" t="s">
        <v>70</v>
      </c>
      <c r="E15" s="104" t="s">
        <v>150</v>
      </c>
      <c r="F15" s="104" t="s">
        <v>151</v>
      </c>
      <c r="G15" s="104" t="s">
        <v>311</v>
      </c>
      <c r="H15" s="104" t="s">
        <v>312</v>
      </c>
      <c r="I15" s="114">
        <v>710000</v>
      </c>
      <c r="J15" s="114">
        <v>710000</v>
      </c>
      <c r="K15" s="114">
        <v>710000</v>
      </c>
      <c r="L15" s="114"/>
      <c r="M15" s="114"/>
      <c r="N15" s="114"/>
      <c r="O15" s="114"/>
      <c r="P15" s="114"/>
      <c r="Q15" s="114"/>
      <c r="R15" s="114"/>
      <c r="S15" s="114"/>
      <c r="T15" s="114"/>
      <c r="U15" s="114"/>
      <c r="V15" s="114"/>
      <c r="W15" s="114"/>
    </row>
    <row r="16" ht="21.75" hidden="1" customHeight="1" spans="1:23">
      <c r="A16" s="104" t="s">
        <v>304</v>
      </c>
      <c r="B16" s="104" t="s">
        <v>313</v>
      </c>
      <c r="C16" s="104" t="s">
        <v>314</v>
      </c>
      <c r="D16" s="104" t="s">
        <v>70</v>
      </c>
      <c r="E16" s="104" t="s">
        <v>112</v>
      </c>
      <c r="F16" s="104" t="s">
        <v>113</v>
      </c>
      <c r="G16" s="104" t="s">
        <v>276</v>
      </c>
      <c r="H16" s="104" t="s">
        <v>277</v>
      </c>
      <c r="I16" s="114">
        <v>3600</v>
      </c>
      <c r="J16" s="114">
        <v>3600</v>
      </c>
      <c r="K16" s="114">
        <v>3600</v>
      </c>
      <c r="L16" s="114"/>
      <c r="M16" s="114"/>
      <c r="N16" s="114"/>
      <c r="O16" s="114"/>
      <c r="P16" s="114"/>
      <c r="Q16" s="114"/>
      <c r="R16" s="114"/>
      <c r="S16" s="114"/>
      <c r="T16" s="114"/>
      <c r="U16" s="114"/>
      <c r="V16" s="114"/>
      <c r="W16" s="114"/>
    </row>
    <row r="17" ht="21.75" hidden="1" customHeight="1" spans="1:23">
      <c r="A17" s="104" t="s">
        <v>304</v>
      </c>
      <c r="B17" s="104" t="s">
        <v>315</v>
      </c>
      <c r="C17" s="104" t="s">
        <v>316</v>
      </c>
      <c r="D17" s="104" t="s">
        <v>70</v>
      </c>
      <c r="E17" s="104" t="s">
        <v>112</v>
      </c>
      <c r="F17" s="104" t="s">
        <v>113</v>
      </c>
      <c r="G17" s="104" t="s">
        <v>276</v>
      </c>
      <c r="H17" s="104" t="s">
        <v>277</v>
      </c>
      <c r="I17" s="114">
        <v>4800</v>
      </c>
      <c r="J17" s="114">
        <v>4800</v>
      </c>
      <c r="K17" s="114">
        <v>4800</v>
      </c>
      <c r="L17" s="114"/>
      <c r="M17" s="114"/>
      <c r="N17" s="114"/>
      <c r="O17" s="114"/>
      <c r="P17" s="114"/>
      <c r="Q17" s="114"/>
      <c r="R17" s="114"/>
      <c r="S17" s="114"/>
      <c r="T17" s="114"/>
      <c r="U17" s="114"/>
      <c r="V17" s="114"/>
      <c r="W17" s="114"/>
    </row>
    <row r="18" ht="21.75" hidden="1" customHeight="1" spans="1:23">
      <c r="A18" s="104" t="s">
        <v>304</v>
      </c>
      <c r="B18" s="104" t="s">
        <v>317</v>
      </c>
      <c r="C18" s="104" t="s">
        <v>318</v>
      </c>
      <c r="D18" s="104" t="s">
        <v>70</v>
      </c>
      <c r="E18" s="104" t="s">
        <v>112</v>
      </c>
      <c r="F18" s="104" t="s">
        <v>113</v>
      </c>
      <c r="G18" s="104" t="s">
        <v>276</v>
      </c>
      <c r="H18" s="104" t="s">
        <v>277</v>
      </c>
      <c r="I18" s="114">
        <v>218880</v>
      </c>
      <c r="J18" s="114">
        <v>218880</v>
      </c>
      <c r="K18" s="114">
        <v>218880</v>
      </c>
      <c r="L18" s="114"/>
      <c r="M18" s="114"/>
      <c r="N18" s="114"/>
      <c r="O18" s="114"/>
      <c r="P18" s="114"/>
      <c r="Q18" s="114"/>
      <c r="R18" s="114"/>
      <c r="S18" s="114"/>
      <c r="T18" s="114"/>
      <c r="U18" s="114"/>
      <c r="V18" s="114"/>
      <c r="W18" s="114"/>
    </row>
    <row r="19" ht="21.75" hidden="1" customHeight="1" spans="1:23">
      <c r="A19" s="104" t="s">
        <v>304</v>
      </c>
      <c r="B19" s="104" t="s">
        <v>319</v>
      </c>
      <c r="C19" s="104" t="s">
        <v>320</v>
      </c>
      <c r="D19" s="104" t="s">
        <v>70</v>
      </c>
      <c r="E19" s="104" t="s">
        <v>122</v>
      </c>
      <c r="F19" s="104" t="s">
        <v>123</v>
      </c>
      <c r="G19" s="104" t="s">
        <v>321</v>
      </c>
      <c r="H19" s="104" t="s">
        <v>322</v>
      </c>
      <c r="I19" s="114">
        <v>382646</v>
      </c>
      <c r="J19" s="114">
        <v>382646</v>
      </c>
      <c r="K19" s="114">
        <v>382646</v>
      </c>
      <c r="L19" s="114"/>
      <c r="M19" s="114"/>
      <c r="N19" s="114"/>
      <c r="O19" s="114"/>
      <c r="P19" s="114"/>
      <c r="Q19" s="114"/>
      <c r="R19" s="114"/>
      <c r="S19" s="114"/>
      <c r="T19" s="114"/>
      <c r="U19" s="114"/>
      <c r="V19" s="114"/>
      <c r="W19" s="114"/>
    </row>
    <row r="20" ht="21.75" hidden="1" customHeight="1" spans="1:23">
      <c r="A20" s="104" t="s">
        <v>304</v>
      </c>
      <c r="B20" s="104" t="s">
        <v>323</v>
      </c>
      <c r="C20" s="104" t="s">
        <v>324</v>
      </c>
      <c r="D20" s="104" t="s">
        <v>70</v>
      </c>
      <c r="E20" s="104" t="s">
        <v>112</v>
      </c>
      <c r="F20" s="104" t="s">
        <v>113</v>
      </c>
      <c r="G20" s="104" t="s">
        <v>276</v>
      </c>
      <c r="H20" s="104" t="s">
        <v>277</v>
      </c>
      <c r="I20" s="114">
        <v>1820286</v>
      </c>
      <c r="J20" s="114">
        <v>1820286</v>
      </c>
      <c r="K20" s="114">
        <v>1820286</v>
      </c>
      <c r="L20" s="114"/>
      <c r="M20" s="114"/>
      <c r="N20" s="114"/>
      <c r="O20" s="114"/>
      <c r="P20" s="114"/>
      <c r="Q20" s="114"/>
      <c r="R20" s="114"/>
      <c r="S20" s="114"/>
      <c r="T20" s="114"/>
      <c r="U20" s="114"/>
      <c r="V20" s="114"/>
      <c r="W20" s="114"/>
    </row>
    <row r="21" ht="21.75" hidden="1" customHeight="1" spans="1:23">
      <c r="A21" s="104" t="s">
        <v>304</v>
      </c>
      <c r="B21" s="104" t="s">
        <v>325</v>
      </c>
      <c r="C21" s="104" t="s">
        <v>326</v>
      </c>
      <c r="D21" s="104" t="s">
        <v>70</v>
      </c>
      <c r="E21" s="104" t="s">
        <v>120</v>
      </c>
      <c r="F21" s="104" t="s">
        <v>121</v>
      </c>
      <c r="G21" s="104" t="s">
        <v>327</v>
      </c>
      <c r="H21" s="104" t="s">
        <v>328</v>
      </c>
      <c r="I21" s="114">
        <v>100000</v>
      </c>
      <c r="J21" s="114">
        <v>100000</v>
      </c>
      <c r="K21" s="114">
        <v>100000</v>
      </c>
      <c r="L21" s="114"/>
      <c r="M21" s="114"/>
      <c r="N21" s="114"/>
      <c r="O21" s="114"/>
      <c r="P21" s="114"/>
      <c r="Q21" s="114"/>
      <c r="R21" s="114"/>
      <c r="S21" s="114"/>
      <c r="T21" s="114"/>
      <c r="U21" s="114"/>
      <c r="V21" s="114"/>
      <c r="W21" s="114"/>
    </row>
    <row r="22" ht="21.75" hidden="1" customHeight="1" spans="1:23">
      <c r="A22" s="104" t="s">
        <v>304</v>
      </c>
      <c r="B22" s="104" t="s">
        <v>329</v>
      </c>
      <c r="C22" s="104" t="s">
        <v>330</v>
      </c>
      <c r="D22" s="104" t="s">
        <v>70</v>
      </c>
      <c r="E22" s="104" t="s">
        <v>130</v>
      </c>
      <c r="F22" s="104" t="s">
        <v>131</v>
      </c>
      <c r="G22" s="104" t="s">
        <v>276</v>
      </c>
      <c r="H22" s="104" t="s">
        <v>277</v>
      </c>
      <c r="I22" s="114">
        <v>348200</v>
      </c>
      <c r="J22" s="114">
        <v>348200</v>
      </c>
      <c r="K22" s="114">
        <v>348200</v>
      </c>
      <c r="L22" s="114"/>
      <c r="M22" s="114"/>
      <c r="N22" s="114"/>
      <c r="O22" s="114"/>
      <c r="P22" s="114"/>
      <c r="Q22" s="114"/>
      <c r="R22" s="114"/>
      <c r="S22" s="114"/>
      <c r="T22" s="114"/>
      <c r="U22" s="114"/>
      <c r="V22" s="114"/>
      <c r="W22" s="114"/>
    </row>
    <row r="23" ht="21.75" hidden="1" customHeight="1" spans="1:23">
      <c r="A23" s="104" t="s">
        <v>304</v>
      </c>
      <c r="B23" s="104" t="s">
        <v>331</v>
      </c>
      <c r="C23" s="104" t="s">
        <v>332</v>
      </c>
      <c r="D23" s="104" t="s">
        <v>70</v>
      </c>
      <c r="E23" s="104" t="s">
        <v>112</v>
      </c>
      <c r="F23" s="104" t="s">
        <v>113</v>
      </c>
      <c r="G23" s="104" t="s">
        <v>276</v>
      </c>
      <c r="H23" s="104" t="s">
        <v>277</v>
      </c>
      <c r="I23" s="114">
        <v>96000</v>
      </c>
      <c r="J23" s="114">
        <v>96000</v>
      </c>
      <c r="K23" s="114">
        <v>96000</v>
      </c>
      <c r="L23" s="114"/>
      <c r="M23" s="114"/>
      <c r="N23" s="114"/>
      <c r="O23" s="114"/>
      <c r="P23" s="114"/>
      <c r="Q23" s="114"/>
      <c r="R23" s="114"/>
      <c r="S23" s="114"/>
      <c r="T23" s="114"/>
      <c r="U23" s="114"/>
      <c r="V23" s="114"/>
      <c r="W23" s="114"/>
    </row>
    <row r="24" ht="21.75" hidden="1" customHeight="1" spans="1:23">
      <c r="A24" s="104" t="s">
        <v>304</v>
      </c>
      <c r="B24" s="104" t="s">
        <v>333</v>
      </c>
      <c r="C24" s="104" t="s">
        <v>334</v>
      </c>
      <c r="D24" s="104" t="s">
        <v>70</v>
      </c>
      <c r="E24" s="104" t="s">
        <v>116</v>
      </c>
      <c r="F24" s="104" t="s">
        <v>117</v>
      </c>
      <c r="G24" s="104" t="s">
        <v>321</v>
      </c>
      <c r="H24" s="104" t="s">
        <v>322</v>
      </c>
      <c r="I24" s="114">
        <v>650460</v>
      </c>
      <c r="J24" s="114">
        <v>650460</v>
      </c>
      <c r="K24" s="114">
        <v>650460</v>
      </c>
      <c r="L24" s="114"/>
      <c r="M24" s="114"/>
      <c r="N24" s="114"/>
      <c r="O24" s="114"/>
      <c r="P24" s="114"/>
      <c r="Q24" s="114"/>
      <c r="R24" s="114"/>
      <c r="S24" s="114"/>
      <c r="T24" s="114"/>
      <c r="U24" s="114"/>
      <c r="V24" s="114"/>
      <c r="W24" s="114"/>
    </row>
    <row r="25" ht="21.75" hidden="1" customHeight="1" spans="1:23">
      <c r="A25" s="104" t="s">
        <v>304</v>
      </c>
      <c r="B25" s="104" t="s">
        <v>335</v>
      </c>
      <c r="C25" s="104" t="s">
        <v>336</v>
      </c>
      <c r="D25" s="104" t="s">
        <v>70</v>
      </c>
      <c r="E25" s="104" t="s">
        <v>118</v>
      </c>
      <c r="F25" s="104" t="s">
        <v>119</v>
      </c>
      <c r="G25" s="104" t="s">
        <v>274</v>
      </c>
      <c r="H25" s="104" t="s">
        <v>275</v>
      </c>
      <c r="I25" s="114">
        <v>8400</v>
      </c>
      <c r="J25" s="114"/>
      <c r="K25" s="114"/>
      <c r="L25" s="114"/>
      <c r="M25" s="114"/>
      <c r="N25" s="114"/>
      <c r="O25" s="114"/>
      <c r="P25" s="114"/>
      <c r="Q25" s="114"/>
      <c r="R25" s="114">
        <v>8400</v>
      </c>
      <c r="S25" s="114"/>
      <c r="T25" s="114"/>
      <c r="U25" s="114"/>
      <c r="V25" s="114"/>
      <c r="W25" s="114">
        <v>8400</v>
      </c>
    </row>
    <row r="26" ht="18.75" hidden="1" customHeight="1" spans="1:23">
      <c r="A26" s="68" t="s">
        <v>196</v>
      </c>
      <c r="B26" s="69"/>
      <c r="C26" s="69"/>
      <c r="D26" s="69"/>
      <c r="E26" s="69"/>
      <c r="F26" s="69"/>
      <c r="G26" s="69"/>
      <c r="H26" s="70"/>
      <c r="I26" s="114">
        <v>11077346.06</v>
      </c>
      <c r="J26" s="114">
        <v>10964897</v>
      </c>
      <c r="K26" s="114">
        <v>10964897</v>
      </c>
      <c r="L26" s="114"/>
      <c r="M26" s="114"/>
      <c r="N26" s="114"/>
      <c r="O26" s="114"/>
      <c r="P26" s="114"/>
      <c r="Q26" s="114"/>
      <c r="R26" s="114">
        <v>112449.06</v>
      </c>
      <c r="S26" s="114"/>
      <c r="T26" s="114"/>
      <c r="U26" s="114"/>
      <c r="V26" s="114"/>
      <c r="W26" s="114">
        <v>112449.06</v>
      </c>
    </row>
  </sheetData>
  <autoFilter ref="A8:W26">
    <filterColumn colId="4">
      <customFilters>
        <customFilter operator="equal" val="2101401"/>
      </customFilters>
    </filterColumn>
    <extLst/>
  </autoFilter>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72" t="s">
        <v>337</v>
      </c>
    </row>
    <row r="2" ht="39.75" customHeight="1" spans="1:10">
      <c r="A2" s="101" t="str">
        <f>"2026"&amp;"年部门项目支出绩效目标表"</f>
        <v>2026年部门项目支出绩效目标表</v>
      </c>
      <c r="B2" s="51"/>
      <c r="C2" s="51"/>
      <c r="D2" s="51"/>
      <c r="E2" s="51"/>
      <c r="F2" s="102"/>
      <c r="G2" s="51"/>
      <c r="H2" s="102"/>
      <c r="I2" s="102"/>
      <c r="J2" s="51"/>
    </row>
    <row r="3" ht="17.25" customHeight="1" spans="1:1">
      <c r="A3" s="52" t="str">
        <f>"单位名称："&amp;"石林彝族自治县退役军人事务局"</f>
        <v>单位名称：石林彝族自治县退役军人事务局</v>
      </c>
    </row>
    <row r="4" ht="44.25" customHeight="1" spans="1:10">
      <c r="A4" s="17" t="s">
        <v>208</v>
      </c>
      <c r="B4" s="17" t="s">
        <v>338</v>
      </c>
      <c r="C4" s="17" t="s">
        <v>339</v>
      </c>
      <c r="D4" s="17" t="s">
        <v>340</v>
      </c>
      <c r="E4" s="17" t="s">
        <v>341</v>
      </c>
      <c r="F4" s="103" t="s">
        <v>342</v>
      </c>
      <c r="G4" s="17" t="s">
        <v>343</v>
      </c>
      <c r="H4" s="103" t="s">
        <v>344</v>
      </c>
      <c r="I4" s="103" t="s">
        <v>345</v>
      </c>
      <c r="J4" s="17" t="s">
        <v>346</v>
      </c>
    </row>
    <row r="5" ht="18.75" customHeight="1" spans="1:10">
      <c r="A5" s="168">
        <v>1</v>
      </c>
      <c r="B5" s="168">
        <v>2</v>
      </c>
      <c r="C5" s="168">
        <v>3</v>
      </c>
      <c r="D5" s="168">
        <v>4</v>
      </c>
      <c r="E5" s="168">
        <v>5</v>
      </c>
      <c r="F5" s="74">
        <v>6</v>
      </c>
      <c r="G5" s="168">
        <v>7</v>
      </c>
      <c r="H5" s="74">
        <v>8</v>
      </c>
      <c r="I5" s="74">
        <v>9</v>
      </c>
      <c r="J5" s="168">
        <v>10</v>
      </c>
    </row>
    <row r="6" ht="42" customHeight="1" spans="1:10">
      <c r="A6" s="18"/>
      <c r="B6" s="104"/>
      <c r="C6" s="104"/>
      <c r="D6" s="104"/>
      <c r="E6" s="34"/>
      <c r="F6" s="105"/>
      <c r="G6" s="34"/>
      <c r="H6" s="105"/>
      <c r="I6" s="105"/>
      <c r="J6" s="34"/>
    </row>
    <row r="7" ht="42" customHeight="1" spans="1:10">
      <c r="A7" s="18"/>
      <c r="B7" s="33"/>
      <c r="C7" s="33"/>
      <c r="D7" s="33"/>
      <c r="E7" s="18"/>
      <c r="F7" s="33"/>
      <c r="G7" s="18"/>
      <c r="H7" s="33"/>
      <c r="I7" s="33"/>
      <c r="J7" s="18"/>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2026-02-28T08:30:00Z</dcterms:created>
  <dcterms:modified xsi:type="dcterms:W3CDTF">2026-03-02T07:00:07Z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E6D0A5F7F2DF46FC8B9290A56D791283</vt:lpwstr>
  </property>
  <property fmtid="{D5CDD505-2E9C-101B-9397-08002B2CF9AE}" pid="3" name="KSOProductBuildVer">
    <vt:lpwstr>2052-11.1.0.11744</vt:lpwstr>
  </property>
</Properties>
</file>