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550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<sst xmlns="http://schemas.openxmlformats.org/spreadsheetml/2006/main" count="2112" uniqueCount="605">
  <si>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</si>
  <si>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</si>
  <si>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</si>
  <si>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</si>
  <si>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</si>
  <si>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</si>
  <si>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</si>
  <si>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</si>
  <si>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</si>
  <si>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</si>
  <si>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</si>
  <si>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</si>
  <si>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</si>
  <si>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</si>
  <si>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</si>
  <si>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</si>
  <si>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</si>
  <si>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</si>
  <si>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</si>
  <si>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</si>
  <si>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</si>
  <si>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</si>
  <si>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</si>
  <si>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</si>
  <si>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</si>
  <si>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</si>
  <si>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</si>
  <si>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</si>
  <si>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</si>
  <si>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</si>
  <si>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</si>
  <si>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</si>
  <si>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</si>
  <si>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</si>
  <si>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</si>
  <si>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</si>
  <si>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</si>
  <si>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</si>
  <si>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</si>
  <si>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</si>
  <si>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</si>
  <si>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</si>
  <si>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</si>
  <si>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</si>
  <si>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</si>
  <si>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</si>
  <si>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</si>
  <si>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</si>
  <si>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</si>
  <si>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</si>
  <si>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</si>
  <si>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</si>
  <si>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</si>
  <si>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</si>
  <si>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</si>
  <si>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</si>
  <si>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</si>
  <si>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</si>
  <si>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</si>
  <si>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</si>
  <si>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</si>
  <si>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</si>
  <si>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</si>
  <si>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</si>
  <si>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</si>
  <si>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</si>
  <si>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</si>
  <si>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</si>
  <si>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</si>
  <si>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124</t>
  </si>
  <si>
    <t>石林彝族自治县科学技术和工业信息化局</t>
  </si>
  <si>
    <t>124001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</si>
  <si>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</si>
  <si>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</si>
  <si>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</si>
  <si>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</si>
  <si>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</si>
  <si>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</si>
  <si>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</si>
  <si>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</si>
  <si>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</si>
  <si>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</si>
  <si>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</si>
  <si>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</si>
  <si>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</si>
  <si>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</si>
  <si>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</si>
  <si>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</si>
  <si>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</si>
  <si>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</si>
  <si>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</si>
  <si>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</si>
  <si>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</si>
  <si>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</si>
  <si>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</si>
  <si>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</si>
  <si>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</si>
  <si>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</si>
  <si>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</si>
  <si>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</si>
  <si>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</si>
  <si>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</si>
  <si>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</si>
  <si>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</si>
  <si>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</si>
  <si>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</si>
  <si>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</si>
  <si>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</si>
  <si>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206</t>
  </si>
  <si>
    <t>科学技术支出</t>
  </si>
  <si>
    <t>20601</t>
  </si>
  <si>
    <t>科学技术管理事务</t>
  </si>
  <si>
    <t>2060101</t>
  </si>
  <si>
    <t>2060199</t>
  </si>
  <si>
    <t>其他科学技术管理事务支出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</si>
  <si>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</si>
  <si>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</si>
  <si>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</si>
  <si>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</si>
  <si>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</si>
  <si>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</si>
  <si>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</si>
  <si>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</si>
  <si>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</si>
  <si>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</si>
  <si>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</si>
  <si>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</si>
  <si>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</si>
  <si>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</si>
  <si>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</si>
  <si>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</si>
  <si>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</si>
  <si>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</si>
  <si>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</si>
  <si>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</si>
  <si>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</si>
  <si>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</si>
  <si>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</si>
  <si>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</si>
  <si>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</si>
  <si>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</si>
  <si>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</si>
  <si>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</si>
  <si>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</si>
  <si>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</si>
  <si>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</si>
  <si>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</si>
  <si>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</si>
  <si>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</si>
  <si>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</si>
  <si>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</si>
  <si>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</si>
  <si>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</si>
  <si>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</si>
  <si>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</si>
  <si>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</si>
  <si>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</si>
  <si>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</si>
  <si>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</si>
  <si>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</si>
  <si>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</si>
  <si>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</si>
  <si>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</si>
  <si>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</si>
  <si>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</si>
  <si>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</si>
  <si>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</si>
  <si>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</si>
  <si>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</si>
  <si>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</si>
  <si>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</si>
  <si>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</si>
  <si>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</si>
  <si>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</si>
  <si>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</si>
  <si>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</si>
  <si>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</si>
  <si>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</si>
  <si>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</si>
  <si>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</si>
  <si>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</si>
  <si>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</si>
  <si>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</si>
  <si>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</si>
  <si>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</si>
  <si>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</si>
  <si>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</si>
  <si>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</si>
  <si>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</si>
  <si>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</si>
  <si>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</si>
  <si>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</si>
  <si>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</si>
  <si>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</si>
  <si>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</si>
  <si>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</si>
  <si>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</si>
  <si>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</si>
  <si>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</si>
  <si>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</si>
  <si>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</si>
  <si>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</si>
  <si>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</si>
  <si>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</si>
  <si>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</si>
  <si>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</si>
  <si>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</si>
  <si>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</si>
  <si>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</si>
  <si>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</si>
  <si>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</si>
  <si>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</si>
  <si>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530126210000000002231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</si>
  <si>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</si>
  <si>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</si>
  <si>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</si>
  <si>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</si>
  <si>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</si>
  <si>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</si>
  <si>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</si>
  <si>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530126210000000002232</t>
  </si>
  <si>
    <t>事业人员支出工资</t>
  </si>
  <si>
    <t>30107</t>
  </si>
  <si>
    <t>绩效工资</t>
  </si>
  <si>
    <t>530126210000000002233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</si>
  <si>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</si>
  <si>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</si>
  <si>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</si>
  <si>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</si>
  <si>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</si>
  <si>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</si>
  <si>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</si>
  <si>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</si>
  <si>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</si>
  <si>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</si>
  <si>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</si>
  <si>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530126210000000002234</t>
  </si>
  <si>
    <t>30113</t>
  </si>
  <si>
    <t>530126210000000002236</t>
  </si>
  <si>
    <t>公车购置及运维费</t>
  </si>
  <si>
    <t>30231</t>
  </si>
  <si>
    <t>公务用车运行维护费</t>
  </si>
  <si>
    <t>530126210000000002237</t>
  </si>
  <si>
    <t>30217</t>
  </si>
  <si>
    <t>530126210000000002238</t>
  </si>
  <si>
    <t>行政人员公务交通补贴</t>
  </si>
  <si>
    <t>30239</t>
  </si>
  <si>
    <t>其他交通费用</t>
  </si>
  <si>
    <t>530126210000000002239</t>
  </si>
  <si>
    <t>工会经费</t>
  </si>
  <si>
    <t>30228</t>
  </si>
  <si>
    <t>530126210000000002240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</si>
  <si>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</si>
  <si>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</si>
  <si>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</si>
  <si>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</si>
  <si>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</si>
  <si>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</si>
  <si>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</si>
  <si>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</si>
  <si>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</si>
  <si>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</si>
  <si>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</si>
  <si>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</si>
  <si>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</si>
  <si>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</si>
  <si>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</si>
  <si>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530126231100001582946</t>
  </si>
  <si>
    <t>行政人员绩效奖励</t>
  </si>
  <si>
    <t>530126231100001582947</t>
  </si>
  <si>
    <t>遗属生活补助</t>
  </si>
  <si>
    <t>30305</t>
  </si>
  <si>
    <t>生活补助</t>
  </si>
  <si>
    <t>530126231100001583056</t>
  </si>
  <si>
    <t>离退休人员支出</t>
  </si>
  <si>
    <t>530126251100003553287</t>
  </si>
  <si>
    <t>编外人员工资支出</t>
  </si>
  <si>
    <t>30199</t>
  </si>
  <si>
    <t>其他工资福利支出</t>
  </si>
  <si>
    <t>530126251100003553288</t>
  </si>
  <si>
    <t>辅助用工及劳务派遣经费</t>
  </si>
  <si>
    <t>30226</t>
  </si>
  <si>
    <t>劳务费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</si>
  <si>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</si>
  <si>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</si>
  <si>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</si>
  <si>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</si>
  <si>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</si>
  <si>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</si>
  <si>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</si>
  <si>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</si>
  <si>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530126231100001579812</t>
  </si>
  <si>
    <t>电子政务网运行维护经费</t>
  </si>
  <si>
    <t>30213</t>
  </si>
  <si>
    <t>维修（护）费</t>
  </si>
  <si>
    <t>530126241100002474128</t>
  </si>
  <si>
    <t>工业商贸科技等管理工作专项资金</t>
  </si>
  <si>
    <t>530126241100002474145</t>
  </si>
  <si>
    <t>互联网专线及电子政务网线路租用资金</t>
  </si>
  <si>
    <t>30214</t>
  </si>
  <si>
    <t>租赁费</t>
  </si>
  <si>
    <t>530126241100002474146</t>
  </si>
  <si>
    <t>石林县人民政府网站运行维护资金</t>
  </si>
  <si>
    <t>530126241100002474328</t>
  </si>
  <si>
    <t>石林县一体化电子公文运用平台运行维护经费</t>
  </si>
  <si>
    <t>530126241100002658834</t>
  </si>
  <si>
    <t>石林县矿产资源综合治理系统建设经费</t>
  </si>
  <si>
    <t>31005</t>
  </si>
  <si>
    <t>基础设施建设</t>
  </si>
  <si>
    <t>530126241100002658923</t>
  </si>
  <si>
    <t>石林县矿产资源综合治理系统运营服务经费</t>
  </si>
  <si>
    <t>530126241100002659066</t>
  </si>
  <si>
    <t>政府门户网站无障碍适老化经费</t>
  </si>
  <si>
    <t>530126251100003882952</t>
  </si>
  <si>
    <t>石林县加油站数据信息实时采集系统建设项目工作经费</t>
  </si>
  <si>
    <t>530126251100003882953</t>
  </si>
  <si>
    <t>“十五五”规划编制工作经费</t>
  </si>
  <si>
    <t>530126251100003884282</t>
  </si>
  <si>
    <t>2025年招商引资工作经费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</si>
  <si>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</si>
  <si>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</si>
  <si>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</si>
  <si>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</si>
  <si>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</si>
  <si>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</si>
  <si>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</si>
  <si>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</si>
  <si>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</si>
  <si>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</si>
  <si>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保证全县电子政务网络正常运行</t>
  </si>
  <si>
    <t>产出指标</t>
  </si>
  <si>
    <t>数量指标</t>
  </si>
  <si>
    <t>受益对象数</t>
  </si>
  <si>
    <t>&gt;=</t>
  </si>
  <si>
    <t>20</t>
  </si>
  <si>
    <t>个</t>
  </si>
  <si>
    <t>定量指标</t>
  </si>
  <si>
    <t>反映受益对象的数量情况。</t>
  </si>
  <si>
    <t>质量指标</t>
  </si>
  <si>
    <t>信息系统建设变更率</t>
  </si>
  <si>
    <t>&lt;=</t>
  </si>
  <si>
    <t>%</t>
  </si>
  <si>
    <t>反映补助准确发放的情况。
补助兑现准确率=补助兑付额/应付额*100%</t>
  </si>
  <si>
    <t>效益指标</t>
  </si>
  <si>
    <t>社会效益</t>
  </si>
  <si>
    <t>管理增量数据条数</t>
  </si>
  <si>
    <t>1000</t>
  </si>
  <si>
    <t>条</t>
  </si>
  <si>
    <t>反映补助促进受助对象生活状况改善的情况。</t>
  </si>
  <si>
    <t>满意度指标</t>
  </si>
  <si>
    <t>服务对象满意度</t>
  </si>
  <si>
    <t>受益对象满意度</t>
  </si>
  <si>
    <t>85</t>
  </si>
  <si>
    <t>定性指标</t>
  </si>
  <si>
    <t>反映获补助受益对象的满意程度。</t>
  </si>
  <si>
    <t>规范行业监管，合理开发利用资源，保护生态环境，促进石材产业健康发展，依法足额纳税</t>
  </si>
  <si>
    <t>工程总量</t>
  </si>
  <si>
    <t>19个站点，系统建设、监控指挥中心建设</t>
  </si>
  <si>
    <t>处</t>
  </si>
  <si>
    <t>安全事故发生率</t>
  </si>
  <si>
    <t>经济效益</t>
  </si>
  <si>
    <t>竣工验收合格率</t>
  </si>
  <si>
    <t>=</t>
  </si>
  <si>
    <t>100</t>
  </si>
  <si>
    <t>综合使用率</t>
  </si>
  <si>
    <t>90</t>
  </si>
  <si>
    <t>落实昆明市规划体系构建要求，加强与市级发展规划、专项规划、区域规划和国土空间规划衔接，突出规划重点，坚持守正创新，强化过程民主，高质量编制石林县“十五五”发展规划《纲要》，统筹做好有关专项规划的编制工作，形成以规划《纲要》为统领、专项规划为支撑的“十五五”发展规划体系。《纲要》要贯彻落实上级各项决策部署，提高战略性、指导性和约束性，为各级各类规划编制提供基本依据。专项规划要细化落实《纲要》和上位规划的部署要求，提出具体目标和工作任务。</t>
  </si>
  <si>
    <t>前期研究课题数量</t>
  </si>
  <si>
    <t>反映预算部门（单位）组织开展前期研究课题的数量。</t>
  </si>
  <si>
    <t>研究构建现代物流体系发展对策</t>
  </si>
  <si>
    <t>有效</t>
  </si>
  <si>
    <t xml:space="preserve">反映单位组织开展课题研究的质量。
</t>
  </si>
  <si>
    <t>构建现代生态工业体系，做大做强园区经济发展</t>
  </si>
  <si>
    <t>有效促进园区经济发展</t>
  </si>
  <si>
    <t>反映规划时候后对于园区工业经济发展的提升能力</t>
  </si>
  <si>
    <t>提升人民群众的经济水平和消费能力</t>
  </si>
  <si>
    <t>有效提升</t>
  </si>
  <si>
    <t>反映规划实施后对弈人民群众的经济水平和消费能力的提升情况。</t>
  </si>
  <si>
    <t xml:space="preserve">反映受益对象满意度。
</t>
  </si>
  <si>
    <t>通过加装硬件或更换软件等方式，获取各个加油站加油机器的精准营业数据，传送到数据管理系统，直观呈现各加油站营业情况，便于部门监管和分析数据，实现对成品油“进、销、存”全环节闭环管理。</t>
  </si>
  <si>
    <t>新建数据采集系统数量</t>
  </si>
  <si>
    <t>反映新建数据采集系统数量的情况，是否覆盖4座民营加油。</t>
  </si>
  <si>
    <t>数据采集系统建设变更率</t>
  </si>
  <si>
    <t>反映信息系统建设过程中对质量的控制情况。
信息系统建设变更率=（建设过程中变更内容/计划建设内容）*100%。</t>
  </si>
  <si>
    <t>信息数据准确性</t>
  </si>
  <si>
    <t>反映信息系统相关数据准确性的保障情况。</t>
  </si>
  <si>
    <t>数据传输系统效率</t>
  </si>
  <si>
    <t xml:space="preserve">反映数据传输系统的效率高低情况。
</t>
  </si>
  <si>
    <t>实现加油站营业数据的电子化管理分析，提升工作效率</t>
  </si>
  <si>
    <t>75</t>
  </si>
  <si>
    <t>反映信息系统建设/运维对加油站营业数据的管理情况。</t>
  </si>
  <si>
    <t>可持续影响</t>
  </si>
  <si>
    <t>数据采集系统正常使用年限</t>
  </si>
  <si>
    <t>年</t>
  </si>
  <si>
    <t>反映系统正常使用期限。</t>
  </si>
  <si>
    <t>使用人员满意度</t>
  </si>
  <si>
    <t>反映使用对象对数据采集系统使用的满意度。
使用人员满意度=（对信息系统满意的使用人员/问卷调查人数）*100%</t>
  </si>
  <si>
    <t>促进全县党政机关协同办公系统安全平稳运行</t>
  </si>
  <si>
    <t>补助事项公示度</t>
  </si>
  <si>
    <t>反映补助事项在特定办事大厅、官网、媒体或其他渠道按规定进行公示的情况。
补助事项公示度=按规定公布事项/按规定应公布事项*100%</t>
  </si>
  <si>
    <t>政策知晓率</t>
  </si>
  <si>
    <t>反映补助政策的宣传效果情况。
政策知晓率=调查中补助政策知晓人数/调查总人数*100%</t>
  </si>
  <si>
    <t>反映获受益对象的满意程度。</t>
  </si>
  <si>
    <t>反信息系统建设变更率</t>
  </si>
  <si>
    <t>保证县域内电子政务网络正常运行</t>
  </si>
  <si>
    <t>信息数据安全</t>
  </si>
  <si>
    <t>系统全年正常运行时长</t>
  </si>
  <si>
    <t>8640</t>
  </si>
  <si>
    <t>小时</t>
  </si>
  <si>
    <t>规范行业监管，合理开发利用资源，保护生态环境，促进石材产业健康发展</t>
  </si>
  <si>
    <t>过磅站监控车辆增量</t>
  </si>
  <si>
    <t>反映过磅站监控车辆增量</t>
  </si>
  <si>
    <t>规范行业监管率</t>
  </si>
  <si>
    <t>反映规范行业监管率</t>
  </si>
  <si>
    <t>增加税收</t>
  </si>
  <si>
    <t>6000</t>
  </si>
  <si>
    <t>万元</t>
  </si>
  <si>
    <t>反映增加税收</t>
  </si>
  <si>
    <t>带动就业</t>
  </si>
  <si>
    <t>149</t>
  </si>
  <si>
    <t>人</t>
  </si>
  <si>
    <t>反映带动就业*100%</t>
  </si>
  <si>
    <t>分析研判石林县产业发展现状和问题，围绕重点产业开展招商引资工作。以“产业化”思路贯穿工作全过程，成立重点产业精准招商组，精准对接和洽谈推进，实行一个领导带领一个团队，负责一个产业，瞄准一个方向、引进一批项目，着力招引“建链、补链、强链”项目，不断拉长产业链条，提升产业附加值，推动产业集聚发展。</t>
  </si>
  <si>
    <t>招商引资项目策划包装、储备及宣传制作</t>
  </si>
  <si>
    <t>项目策划包装、储备及更新制作招商引资宣传资料</t>
  </si>
  <si>
    <t>招商引资内资目标</t>
  </si>
  <si>
    <t>40</t>
  </si>
  <si>
    <t>亿元</t>
  </si>
  <si>
    <t>县投促局牵头，各招商引资责任单位落实完成市级下达的年度内资目标责任。</t>
  </si>
  <si>
    <t>招商引资外资目标</t>
  </si>
  <si>
    <t>500</t>
  </si>
  <si>
    <t>万美元</t>
  </si>
  <si>
    <t>县投促局牵头，各招商引资责任单位落实完成市级下达的年度外资目标责任。</t>
  </si>
  <si>
    <t>外出招商及拜访企业</t>
  </si>
  <si>
    <t>次</t>
  </si>
  <si>
    <t>年度内主要领导带队外出招商及拜访企业不少于10次。</t>
  </si>
  <si>
    <t>提升招商引资的质量和效益</t>
  </si>
  <si>
    <t>加大招商力度，创新招商方式，突出以商招商，强化产业链招商，实施补链、强链、延链行动。</t>
  </si>
  <si>
    <t>时效指标</t>
  </si>
  <si>
    <t>提升招商引资的签约率、落地率、开工率</t>
  </si>
  <si>
    <t>以商招商、会展招商、驻点招商、中介招商、网络招商有机结合</t>
  </si>
  <si>
    <t>提升招商引资企业财税贡献</t>
  </si>
  <si>
    <t>全力招引科技含量高、带动作用强、财税贡献大的大项目好项目。</t>
  </si>
  <si>
    <t>招大引强提升招商引资企业社会贡献</t>
  </si>
  <si>
    <t>招商引资企业的本地就业率及社会品牌效应</t>
  </si>
  <si>
    <t>满意度评测</t>
  </si>
  <si>
    <t>995</t>
  </si>
  <si>
    <t>开展招商引资落地企业对审批部门问卷调查</t>
  </si>
  <si>
    <t>反映信息系统建设变更率</t>
  </si>
  <si>
    <t>成交价包含运维年数</t>
  </si>
  <si>
    <t>反映成交价包含运维年数</t>
  </si>
  <si>
    <t>坚持稳中求进工作基调，保持工业经济平稳协调健康发展，坚持“质量优先”，促进传统工业经济发展方式加快转变，尽快实现产业转型升级，着力增强农产品深加工和新能源等绿色产业、生物医药及新材料等新兴产业培育。</t>
  </si>
  <si>
    <t>规模以上工业增加值同比增速</t>
  </si>
  <si>
    <t>18</t>
  </si>
  <si>
    <t>民营经济增加值力占GDP比重</t>
  </si>
  <si>
    <t>50</t>
  </si>
  <si>
    <t>工业和信息化固定资产投资</t>
  </si>
  <si>
    <t>95</t>
  </si>
  <si>
    <t>对政府门户网站进行迁移改造，保证迁移改造后的政府门户网站正常运行</t>
  </si>
  <si>
    <t>系统正常使用年限</t>
  </si>
  <si>
    <t>预算06表</t>
  </si>
  <si>
    <t>政府性基金预算支出预算表</t>
  </si>
  <si>
    <t>单位名称：昆明市发展和改革委员会</t>
  </si>
  <si>
    <t>政府性基金预算支出</t>
  </si>
  <si>
    <t>备注：石林彝族自治县科学技术和工业信息化局2025年无政府性基金预算。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</si>
  <si>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</si>
  <si>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</si>
  <si>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</si>
  <si>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</si>
  <si>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</si>
  <si>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</si>
  <si>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</si>
  <si>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</si>
  <si>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</si>
  <si>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</si>
  <si>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</si>
  <si>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行政公务用车燃油采购</t>
  </si>
  <si>
    <t>车辆加油、添加燃料服务</t>
  </si>
  <si>
    <t>批</t>
  </si>
  <si>
    <t>行政公务用车车辆维修</t>
  </si>
  <si>
    <t>车辆维修和保养服务</t>
  </si>
  <si>
    <t>行政公务用车车辆保险</t>
  </si>
  <si>
    <t>机动车保险服务</t>
  </si>
  <si>
    <t>版式软件采购</t>
  </si>
  <si>
    <t>基础软件</t>
  </si>
  <si>
    <t>元</t>
  </si>
  <si>
    <t>办公软件采购</t>
  </si>
  <si>
    <t>防病毒软件采购</t>
  </si>
  <si>
    <t>套</t>
  </si>
  <si>
    <t>桌面操作系统采购</t>
  </si>
  <si>
    <t>信创台式电脑采购</t>
  </si>
  <si>
    <t>台式计算机</t>
  </si>
  <si>
    <t>台</t>
  </si>
  <si>
    <t>其他服务</t>
  </si>
  <si>
    <t>咨询服务</t>
  </si>
  <si>
    <t>招商引资法律咨询服务</t>
  </si>
  <si>
    <t>法律咨询服务</t>
  </si>
  <si>
    <t>招商引资资料印刷服务</t>
  </si>
  <si>
    <t>印刷服务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</si>
  <si>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</si>
  <si>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</si>
  <si>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</si>
  <si>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</si>
  <si>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</si>
  <si>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</si>
  <si>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</si>
  <si>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</si>
  <si>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B1101 维修保养服务</t>
  </si>
  <si>
    <t>B 政府履职辅助性服务</t>
  </si>
  <si>
    <t>公车维修保养</t>
  </si>
  <si>
    <t>石林县矿产资源综合治理系统运营服务</t>
  </si>
  <si>
    <t>A1605 行业规范服务</t>
  </si>
  <si>
    <t>A 公共服务</t>
  </si>
  <si>
    <t>“十五五”规划编制工作</t>
  </si>
  <si>
    <t>B0201 课题研究服务</t>
  </si>
  <si>
    <t>“十五五”规划编制</t>
  </si>
  <si>
    <t>B0102 法律咨询服务</t>
  </si>
  <si>
    <t>预算09-1表</t>
  </si>
  <si>
    <t>2025年对下转移支付预算表</t>
  </si>
  <si>
    <t>单位名称（项目）</t>
  </si>
  <si>
    <t>地区</t>
  </si>
  <si>
    <t>备注：石林彝族自治县科学技术和工业信息化局2025年无对下转移支付。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</si>
  <si>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</si>
  <si>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</si>
  <si>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</si>
  <si>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</si>
  <si>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</si>
  <si>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</si>
  <si>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</si>
  <si>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</si>
  <si>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</si>
  <si>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备注：石林彝族自治县科学技术和工业信息化局2025年无新增资产配置。</t>
  </si>
  <si>
    <t>预算11表</t>
  </si>
  <si>
    <t>上级补助</t>
  </si>
  <si>
    <t>备注：石林彝族自治县科学技术和工业信息化局2025年无上级补助项目支出预算。</t>
  </si>
  <si>
    <t>预算12表</t>
  </si>
  <si>
    <t>项目级次</t>
  </si>
  <si>
    <t>313 事业发展类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</si>
  <si>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</si>
  <si>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</si>
  <si>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</si>
  <si>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</si>
  <si>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</si>
  <si>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</si>
  <si>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</si>
  <si>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</si>
  <si>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</si>
  <si>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（一）贯彻落实国家、省、市工业、中小企业、经贸、新型工业化、科技成果转化、信息化和全县经贸建设发展战略、规范性文件、政策措施和建议并组织实施和监督管理。
（二）按照规定权限，会同有关部门做好全县工业和信息化固定资产投资项目审批、核准和备案；负责拟定工业、中小企业、经贸、科技、信息化扶持政策和固定资产投资规模及方向（含利用外资和境外投资），研究提出县级相关各项专项扶持资金安排意见。
（三）负责全县科技成果、科技奖励、科技保密的管理工作。
（四）编制并公布年度科学技术项目和科技型中小企业创新申报指南，负责我县科学技术奖的评审工作.</t>
  </si>
  <si>
    <t>根据三定方案归纳</t>
  </si>
  <si>
    <t>紧盯2025年市级下达的各项目标任务，积极推进规模以上工业企业、高新技术企业、限额以上商贸企业、中小企业梯度培育等重点工作，力争全年新增规模以上工业企业6户，规上工业总产值达34.15亿元，规上工业增加值同比增18%，确保完成工业投资20亿元；力争全年通过高新技术企业认定6户，组织2024年研发投入填报数2000万元，技术合同成交额1000万元；争取全年社会消费品零售总额增5%以上，其中限额以上社会消费品零售总额增3%以上，限额以上批发业、零售业、餐饮业、外贸进出口额完成市级目标任务；确保民营经济增加值占GDP比重达50%以上。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</si>
  <si>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</si>
  <si>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</si>
  <si>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</si>
  <si>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</si>
  <si>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</si>
  <si>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</si>
  <si>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</si>
  <si>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</si>
  <si>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</si>
  <si>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</si>
  <si>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</si>
  <si>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整准确全面贯彻新发展理念，坚持强工业思路不动摇，扎实做好原料端、市场端两篇文章，按照以绿色食品为主，新型建材、生物医药、现代物流为辅的“一主三辅”发展目标，加快工业经济动能转换、结构升级、质效提升，推动工业经济实现新突破、取得新成效。贯彻落实习近平总书记关于“强化创新引领的发展理念”，发挥科学技术是第一生产力的先导和支撑作用，充分激发科技创新活力。紧盯商贸重点指标，抓实抓细批、零、住、餐等各项工作，强化商贸企业服务，努力破除各种阻碍因素，促进市场主体活跃，推动商贸工作再上新台阶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</si>
  <si>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</si>
  <si>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</si>
  <si>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</si>
  <si>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</si>
  <si>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</si>
  <si>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新增规模以上工业企业</t>
  </si>
  <si>
    <t>户</t>
  </si>
  <si>
    <t>新增规模以上工业企业6户。</t>
  </si>
  <si>
    <t>反映新增规模以上工业企业数量情况。</t>
  </si>
  <si>
    <t>石林县科工信局2025年工作计划</t>
  </si>
  <si>
    <t>高新技术企业认定</t>
  </si>
  <si>
    <t>高新技术企业认定6户</t>
  </si>
  <si>
    <t>反映高新技术企业认定的数量情况。</t>
  </si>
  <si>
    <t>规模以上工业增加值同比增速18%</t>
  </si>
  <si>
    <t>反映规模以上工业增加值同比增速的情况。</t>
  </si>
  <si>
    <t>工作任务完成节点</t>
  </si>
  <si>
    <t>2025.11.31</t>
  </si>
  <si>
    <t>年-月-日</t>
  </si>
  <si>
    <t>工作任务完成节点在2025年11月30日之前。</t>
  </si>
  <si>
    <t>反映工作任务完成节点的情况。</t>
  </si>
  <si>
    <t>民营经济增加值占GDP比重</t>
  </si>
  <si>
    <t>民营经济增加值占GDP比重50%以上</t>
  </si>
  <si>
    <t>反映民营经济增加值占GDP比重的情况。</t>
  </si>
  <si>
    <t>限额以上社会消费品零售总额增速</t>
  </si>
  <si>
    <t>限额以上社会消费品零售总额增速3%以上。</t>
  </si>
  <si>
    <t>反映限额以上社会消费品零售总额增速的情况。</t>
  </si>
  <si>
    <t>工业固定资产投资</t>
  </si>
  <si>
    <t>工业固定资产投资20亿元。</t>
  </si>
  <si>
    <t>反映工业固定资产投资情况。</t>
  </si>
  <si>
    <t>规模以上工业总产值</t>
  </si>
  <si>
    <t>34.15</t>
  </si>
  <si>
    <t>规模以上工业总产值达到34.15亿元。</t>
  </si>
  <si>
    <t>反映规模以上工业总产值实现情况。</t>
  </si>
  <si>
    <t>研发投入填报数</t>
  </si>
  <si>
    <t>2000</t>
  </si>
  <si>
    <t>研发投入填报数2000万元。</t>
  </si>
  <si>
    <t>反映研发投入填报数的情况。</t>
  </si>
  <si>
    <t>技术合同成交额</t>
  </si>
  <si>
    <t>技术合同成交额1000万元。</t>
  </si>
  <si>
    <t>反映技术合同成交额的情况。</t>
  </si>
  <si>
    <t>群众安全感满意度</t>
  </si>
  <si>
    <t>群众安全感满意度90%以上。</t>
  </si>
  <si>
    <t>反映群众安全感的满意程度。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</si>
</sst>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7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13" fillId="0" borderId="1">
      <alignment horizontal="right" vertical="center"/>
    </xf>
    <xf numFmtId="177" fontId="13" fillId="0" borderId="1">
      <alignment horizontal="right" vertical="center"/>
    </xf>
    <xf numFmtId="10" fontId="13" fillId="0" borderId="1">
      <alignment horizontal="right" vertical="center"/>
    </xf>
    <xf numFmtId="178" fontId="13" fillId="0" borderId="1">
      <alignment horizontal="right" vertical="center"/>
    </xf>
    <xf numFmtId="49" fontId="13" fillId="0" borderId="1">
      <alignment horizontal="left" vertical="center" wrapText="1"/>
    </xf>
    <xf numFmtId="178" fontId="13" fillId="0" borderId="1">
      <alignment horizontal="right" vertical="center"/>
    </xf>
    <xf numFmtId="179" fontId="13" fillId="0" borderId="1">
      <alignment horizontal="right" vertical="center"/>
    </xf>
    <xf numFmtId="180" fontId="13" fillId="0" borderId="1">
      <alignment horizontal="right" vertical="center"/>
    </xf>
    <xf numFmtId="0" fontId="13" fillId="0" borderId="0">
      <alignment vertical="top"/>
      <protection locked="0"/>
    </xf>
    <xf numFmtId="0" fontId="10" fillId="0" borderId="0"/>
  </cellStyleXfs>
  <cellXfs count="22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0" fillId="0" borderId="0" xfId="57" applyFont="1" applyFill="1" applyBorder="1" applyAlignment="1" applyProtection="1"/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4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0" fillId="0" borderId="0" xfId="58" applyFill="1" applyAlignment="1">
      <alignment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3" fillId="0" borderId="0" xfId="57" applyFont="1" applyFill="1" applyBorder="1" applyAlignment="1" applyProtection="1">
      <alignment vertical="top"/>
      <protection locked="0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10" fillId="0" borderId="0" xfId="57" applyNumberFormat="1" applyFont="1" applyFill="1" applyBorder="1" applyAlignment="1" applyProtection="1"/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78" fontId="9" fillId="0" borderId="1" xfId="54" applyNumberFormat="1" applyFont="1" applyBorder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Protection="1"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178" fontId="9" fillId="0" borderId="1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9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8" fontId="20" fillId="0" borderId="1" xfId="0" applyNumberFormat="1" applyFont="1" applyBorder="1" applyAlignment="1">
      <alignment horizontal="right" vertical="center"/>
    </xf>
    <xf numFmtId="0" fontId="18" fillId="2" borderId="5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tabSelected="1" workbookViewId="0">
      <pane ySplit="1" topLeftCell="A2" activePane="bottomLeft" state="frozen"/>
      <selection/>
      <selection pane="bottomLeft" activeCell="A3" sqref="A3:D3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82"/>
      <c r="B2" s="82"/>
      <c r="C2" s="82"/>
      <c r="D2" s="83" t="s">
        <v>0</v>
      </c>
    </row>
    <row r="3" ht="41.25" customHeight="1" spans="1:4">
      <c r="A3" s="77" t="str">
        <f>"2025"&amp;"年部门财务收支预算总表"</f>
        <v>2025年部门财务收支预算总表</v>
      </c>
    </row>
    <row r="4" ht="17.25" customHeight="1" spans="1:4">
      <c r="A4" s="80" t="str">
        <f>"单位名称："&amp;"石林彝族自治县科学技术和工业信息化局"</f>
        <v>单位名称：石林彝族自治县科学技术和工业信息化局</v>
      </c>
      <c r="B4" s="193"/>
      <c r="D4" s="169" t="s">
        <v>1</v>
      </c>
    </row>
    <row r="5" ht="23.25" customHeight="1" spans="1:4">
      <c r="A5" s="194" t="s">
        <v>2</v>
      </c>
      <c r="B5" s="195"/>
      <c r="C5" s="194" t="s">
        <v>3</v>
      </c>
      <c r="D5" s="195"/>
    </row>
    <row r="6" ht="24" customHeight="1" spans="1:4">
      <c r="A6" s="194" t="s">
        <v>4</v>
      </c>
      <c r="B6" s="194" t="s">
        <v>5</v>
      </c>
      <c r="C6" s="194" t="s">
        <v>6</v>
      </c>
      <c r="D6" s="194" t="s">
        <v>5</v>
      </c>
    </row>
    <row r="7" ht="17.25" customHeight="1" spans="1:4">
      <c r="A7" s="196" t="s">
        <v>7</v>
      </c>
      <c r="B7" s="139">
        <v>15233632</v>
      </c>
      <c r="C7" s="196" t="s">
        <v>8</v>
      </c>
      <c r="D7" s="139">
        <v>1755425</v>
      </c>
    </row>
    <row r="8" ht="17.25" customHeight="1" spans="1:4">
      <c r="A8" s="196" t="s">
        <v>9</v>
      </c>
      <c r="B8" s="139"/>
      <c r="C8" s="196" t="s">
        <v>10</v>
      </c>
      <c r="D8" s="139"/>
    </row>
    <row r="9" ht="17.25" customHeight="1" spans="1:4">
      <c r="A9" s="196" t="s">
        <v>11</v>
      </c>
      <c r="B9" s="139"/>
      <c r="C9" s="228" t="s">
        <v>12</v>
      </c>
      <c r="D9" s="139"/>
    </row>
    <row r="10" ht="17.25" customHeight="1" spans="1:4">
      <c r="A10" s="196" t="s">
        <v>13</v>
      </c>
      <c r="B10" s="139"/>
      <c r="C10" s="228" t="s">
        <v>14</v>
      </c>
      <c r="D10" s="139"/>
    </row>
    <row r="11" ht="17.25" customHeight="1" spans="1:4">
      <c r="A11" s="196" t="s">
        <v>15</v>
      </c>
      <c r="B11" s="139"/>
      <c r="C11" s="228" t="s">
        <v>16</v>
      </c>
      <c r="D11" s="139"/>
    </row>
    <row r="12" ht="17.25" customHeight="1" spans="1:4">
      <c r="A12" s="196" t="s">
        <v>17</v>
      </c>
      <c r="B12" s="139"/>
      <c r="C12" s="228" t="s">
        <v>18</v>
      </c>
      <c r="D12" s="139">
        <v>10921592</v>
      </c>
    </row>
    <row r="13" ht="17.25" customHeight="1" spans="1:4">
      <c r="A13" s="196" t="s">
        <v>19</v>
      </c>
      <c r="B13" s="139"/>
      <c r="C13" s="69" t="s">
        <v>20</v>
      </c>
      <c r="D13" s="139"/>
    </row>
    <row r="14" ht="17.25" customHeight="1" spans="1:4">
      <c r="A14" s="196" t="s">
        <v>21</v>
      </c>
      <c r="B14" s="139"/>
      <c r="C14" s="69" t="s">
        <v>22</v>
      </c>
      <c r="D14" s="139">
        <v>1319318</v>
      </c>
    </row>
    <row r="15" ht="17.25" customHeight="1" spans="1:4">
      <c r="A15" s="196" t="s">
        <v>23</v>
      </c>
      <c r="B15" s="139"/>
      <c r="C15" s="69" t="s">
        <v>24</v>
      </c>
      <c r="D15" s="139">
        <v>632983</v>
      </c>
    </row>
    <row r="16" ht="17.25" customHeight="1" spans="1:4">
      <c r="A16" s="196" t="s">
        <v>25</v>
      </c>
      <c r="B16" s="139"/>
      <c r="C16" s="69" t="s">
        <v>26</v>
      </c>
      <c r="D16" s="139"/>
    </row>
    <row r="17" ht="17.25" customHeight="1" spans="1:4">
      <c r="A17" s="27"/>
      <c r="B17" s="139"/>
      <c r="C17" s="69" t="s">
        <v>27</v>
      </c>
      <c r="D17" s="139"/>
    </row>
    <row r="18" ht="17.25" customHeight="1" spans="1:4">
      <c r="A18" s="197"/>
      <c r="B18" s="139"/>
      <c r="C18" s="69" t="s">
        <v>28</v>
      </c>
      <c r="D18" s="139"/>
    </row>
    <row r="19" ht="17.25" customHeight="1" spans="1:4">
      <c r="A19" s="197"/>
      <c r="B19" s="139"/>
      <c r="C19" s="69" t="s">
        <v>29</v>
      </c>
      <c r="D19" s="139"/>
    </row>
    <row r="20" ht="17.25" customHeight="1" spans="1:4">
      <c r="A20" s="197"/>
      <c r="B20" s="139"/>
      <c r="C20" s="69" t="s">
        <v>30</v>
      </c>
      <c r="D20" s="139"/>
    </row>
    <row r="21" ht="17.25" customHeight="1" spans="1:4">
      <c r="A21" s="197"/>
      <c r="B21" s="139"/>
      <c r="C21" s="69" t="s">
        <v>31</v>
      </c>
      <c r="D21" s="139"/>
    </row>
    <row r="22" ht="17.25" customHeight="1" spans="1:4">
      <c r="A22" s="197"/>
      <c r="B22" s="139"/>
      <c r="C22" s="69" t="s">
        <v>32</v>
      </c>
      <c r="D22" s="139"/>
    </row>
    <row r="23" ht="17.25" customHeight="1" spans="1:4">
      <c r="A23" s="197"/>
      <c r="B23" s="139"/>
      <c r="C23" s="69" t="s">
        <v>33</v>
      </c>
      <c r="D23" s="139"/>
    </row>
    <row r="24" ht="17.25" customHeight="1" spans="1:4">
      <c r="A24" s="197"/>
      <c r="B24" s="139"/>
      <c r="C24" s="69" t="s">
        <v>34</v>
      </c>
      <c r="D24" s="139"/>
    </row>
    <row r="25" ht="17.25" customHeight="1" spans="1:4">
      <c r="A25" s="197"/>
      <c r="B25" s="139"/>
      <c r="C25" s="69" t="s">
        <v>35</v>
      </c>
      <c r="D25" s="139">
        <v>604314</v>
      </c>
    </row>
    <row r="26" ht="17.25" customHeight="1" spans="1:4">
      <c r="A26" s="197"/>
      <c r="B26" s="139"/>
      <c r="C26" s="69" t="s">
        <v>36</v>
      </c>
      <c r="D26" s="139"/>
    </row>
    <row r="27" ht="17.25" customHeight="1" spans="1:4">
      <c r="A27" s="197"/>
      <c r="B27" s="139"/>
      <c r="C27" s="27" t="s">
        <v>37</v>
      </c>
      <c r="D27" s="139"/>
    </row>
    <row r="28" ht="17.25" customHeight="1" spans="1:4">
      <c r="A28" s="197"/>
      <c r="B28" s="139"/>
      <c r="C28" s="69" t="s">
        <v>38</v>
      </c>
      <c r="D28" s="139"/>
    </row>
    <row r="29" ht="16.5" customHeight="1" spans="1:4">
      <c r="A29" s="197"/>
      <c r="B29" s="139"/>
      <c r="C29" s="69" t="s">
        <v>39</v>
      </c>
      <c r="D29" s="139"/>
    </row>
    <row r="30" ht="16.5" customHeight="1" spans="1:4">
      <c r="A30" s="197"/>
      <c r="B30" s="139"/>
      <c r="C30" s="27" t="s">
        <v>40</v>
      </c>
      <c r="D30" s="139"/>
    </row>
    <row r="31" ht="17.25" customHeight="1" spans="1:4">
      <c r="A31" s="197"/>
      <c r="B31" s="139"/>
      <c r="C31" s="27" t="s">
        <v>41</v>
      </c>
      <c r="D31" s="139"/>
    </row>
    <row r="32" ht="17.25" customHeight="1" spans="1:4">
      <c r="A32" s="197"/>
      <c r="B32" s="139"/>
      <c r="C32" s="69" t="s">
        <v>42</v>
      </c>
      <c r="D32" s="139"/>
    </row>
    <row r="33" ht="16.5" customHeight="1" spans="1:4">
      <c r="A33" s="197" t="s">
        <v>43</v>
      </c>
      <c r="B33" s="139">
        <v>15233632</v>
      </c>
      <c r="C33" s="197" t="s">
        <v>44</v>
      </c>
      <c r="D33" s="139">
        <v>15233632</v>
      </c>
    </row>
    <row r="34" ht="16.5" customHeight="1" spans="1:4">
      <c r="A34" s="27" t="s">
        <v>45</v>
      </c>
      <c r="B34" s="139"/>
      <c r="C34" s="27" t="s">
        <v>46</v>
      </c>
      <c r="D34" s="139"/>
    </row>
    <row r="35" ht="16.5" customHeight="1" spans="1:4">
      <c r="A35" s="69" t="s">
        <v>47</v>
      </c>
      <c r="B35" s="139"/>
      <c r="C35" s="69" t="s">
        <v>47</v>
      </c>
      <c r="D35" s="139"/>
    </row>
    <row r="36" ht="16.5" customHeight="1" spans="1:4">
      <c r="A36" s="69" t="s">
        <v>48</v>
      </c>
      <c r="B36" s="139"/>
      <c r="C36" s="69" t="s">
        <v>49</v>
      </c>
      <c r="D36" s="139"/>
    </row>
    <row r="37" ht="16.5" customHeight="1" spans="1:4">
      <c r="A37" s="198" t="s">
        <v>50</v>
      </c>
      <c r="B37" s="139">
        <v>15233632</v>
      </c>
      <c r="C37" s="198" t="s">
        <v>51</v>
      </c>
      <c r="D37" s="139">
        <v>15233632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3"/>
  <sheetViews>
    <sheetView showZeros="0" workbookViewId="0">
      <pane ySplit="1" topLeftCell="A2" activePane="bottomLeft" state="frozen"/>
      <selection/>
      <selection pane="bottomLeft" activeCell="C12" sqref="C1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52">
        <v>1</v>
      </c>
      <c r="B2" s="153">
        <v>0</v>
      </c>
      <c r="C2" s="152">
        <v>1</v>
      </c>
      <c r="D2" s="154"/>
      <c r="E2" s="154"/>
      <c r="F2" s="145" t="s">
        <v>460</v>
      </c>
    </row>
    <row r="3" ht="42" customHeight="1" spans="1:6">
      <c r="A3" s="155" t="str">
        <f>"2025"&amp;"年部门政府性基金预算支出预算表"</f>
        <v>2025年部门政府性基金预算支出预算表</v>
      </c>
      <c r="B3" s="155" t="s">
        <v>461</v>
      </c>
      <c r="C3" s="156"/>
      <c r="D3" s="157"/>
      <c r="E3" s="157"/>
      <c r="F3" s="157"/>
    </row>
    <row r="4" ht="13.5" customHeight="1" spans="1:6">
      <c r="A4" s="44" t="str">
        <f>"单位名称："&amp;"石林彝族自治县科学技术和工业信息化局"</f>
        <v>单位名称：石林彝族自治县科学技术和工业信息化局</v>
      </c>
      <c r="B4" s="44" t="s">
        <v>462</v>
      </c>
      <c r="C4" s="152"/>
      <c r="D4" s="154"/>
      <c r="E4" s="154"/>
      <c r="F4" s="145" t="s">
        <v>1</v>
      </c>
    </row>
    <row r="5" ht="19.5" customHeight="1" spans="1:6">
      <c r="A5" s="158" t="s">
        <v>195</v>
      </c>
      <c r="B5" s="159" t="s">
        <v>73</v>
      </c>
      <c r="C5" s="158" t="s">
        <v>74</v>
      </c>
      <c r="D5" s="14" t="s">
        <v>463</v>
      </c>
      <c r="E5" s="15"/>
      <c r="F5" s="16"/>
    </row>
    <row r="6" ht="18.75" customHeight="1" spans="1:6">
      <c r="A6" s="160"/>
      <c r="B6" s="161"/>
      <c r="C6" s="160"/>
      <c r="D6" s="52" t="s">
        <v>55</v>
      </c>
      <c r="E6" s="14" t="s">
        <v>76</v>
      </c>
      <c r="F6" s="52" t="s">
        <v>77</v>
      </c>
    </row>
    <row r="7" ht="18.75" customHeight="1" spans="1:6">
      <c r="A7" s="100">
        <v>1</v>
      </c>
      <c r="B7" s="162" t="s">
        <v>84</v>
      </c>
      <c r="C7" s="100">
        <v>3</v>
      </c>
      <c r="D7" s="18">
        <v>4</v>
      </c>
      <c r="E7" s="18">
        <v>5</v>
      </c>
      <c r="F7" s="18">
        <v>6</v>
      </c>
    </row>
    <row r="8" ht="21" customHeight="1" spans="1:6">
      <c r="A8" s="39"/>
      <c r="B8" s="39"/>
      <c r="C8" s="39"/>
      <c r="D8" s="139"/>
      <c r="E8" s="139"/>
      <c r="F8" s="139"/>
    </row>
    <row r="9" ht="21" customHeight="1" spans="1:6">
      <c r="A9" s="39"/>
      <c r="B9" s="39"/>
      <c r="C9" s="39"/>
      <c r="D9" s="139"/>
      <c r="E9" s="139"/>
      <c r="F9" s="139"/>
    </row>
    <row r="10" ht="18.75" customHeight="1" spans="1:6">
      <c r="A10" s="163" t="s">
        <v>185</v>
      </c>
      <c r="B10" s="163" t="s">
        <v>185</v>
      </c>
      <c r="C10" s="164" t="s">
        <v>185</v>
      </c>
      <c r="D10" s="139"/>
      <c r="E10" s="139"/>
      <c r="F10" s="139"/>
    </row>
    <row r="11" s="63" customFormat="1" customHeight="1" spans="1:6">
      <c r="A11" s="103" t="s">
        <v>464</v>
      </c>
      <c r="B11" s="103"/>
    </row>
    <row r="33" customHeight="1" spans="2:2">
      <c r="B33">
        <v>15233632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3"/>
  <sheetViews>
    <sheetView showZeros="0" workbookViewId="0">
      <pane ySplit="1" topLeftCell="A2" activePane="bottomLeft" state="frozen"/>
      <selection/>
      <selection pane="bottomLeft" activeCell="B32" sqref="B3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1:19">
      <c r="B2" s="111"/>
      <c r="C2" s="111"/>
      <c r="R2" s="42"/>
      <c r="S2" s="42" t="s">
        <v>465</v>
      </c>
    </row>
    <row r="3" ht="41.25" customHeight="1" spans="1:19">
      <c r="A3" s="105" t="str">
        <f>"2025"&amp;"年部门政府采购预算表"</f>
        <v>2025年部门政府采购预算表</v>
      </c>
      <c r="B3" s="99"/>
      <c r="C3" s="99"/>
      <c r="D3" s="43"/>
      <c r="E3" s="43"/>
      <c r="F3" s="43"/>
      <c r="G3" s="43"/>
      <c r="H3" s="43"/>
      <c r="I3" s="43"/>
      <c r="J3" s="43"/>
      <c r="K3" s="43"/>
      <c r="L3" s="43"/>
      <c r="M3" s="99"/>
      <c r="N3" s="43"/>
      <c r="O3" s="43"/>
      <c r="P3" s="99"/>
      <c r="Q3" s="43"/>
      <c r="R3" s="99"/>
      <c r="S3" s="99"/>
    </row>
    <row r="4" ht="18.75" customHeight="1" spans="1:19">
      <c r="A4" s="144" t="str">
        <f>"单位名称："&amp;"石林彝族自治县科学技术和工业信息化局"</f>
        <v>单位名称：石林彝族自治县科学技术和工业信息化局</v>
      </c>
      <c r="B4" s="120"/>
      <c r="C4" s="120"/>
      <c r="D4" s="46"/>
      <c r="E4" s="46"/>
      <c r="F4" s="46"/>
      <c r="G4" s="46"/>
      <c r="H4" s="46"/>
      <c r="I4" s="46"/>
      <c r="J4" s="46"/>
      <c r="K4" s="46"/>
      <c r="L4" s="46"/>
      <c r="R4" s="47"/>
      <c r="S4" s="145" t="s">
        <v>1</v>
      </c>
    </row>
    <row r="5" ht="15.75" customHeight="1" spans="1:19">
      <c r="A5" s="49" t="s">
        <v>194</v>
      </c>
      <c r="B5" s="121" t="s">
        <v>195</v>
      </c>
      <c r="C5" s="121" t="s">
        <v>466</v>
      </c>
      <c r="D5" s="122" t="s">
        <v>467</v>
      </c>
      <c r="E5" s="122" t="s">
        <v>468</v>
      </c>
      <c r="F5" s="122" t="s">
        <v>469</v>
      </c>
      <c r="G5" s="122" t="s">
        <v>470</v>
      </c>
      <c r="H5" s="122" t="s">
        <v>471</v>
      </c>
      <c r="I5" s="123" t="s">
        <v>202</v>
      </c>
      <c r="J5" s="123"/>
      <c r="K5" s="123"/>
      <c r="L5" s="123"/>
      <c r="M5" s="124"/>
      <c r="N5" s="123"/>
      <c r="O5" s="123"/>
      <c r="P5" s="125"/>
      <c r="Q5" s="123"/>
      <c r="R5" s="124"/>
      <c r="S5" s="126"/>
    </row>
    <row r="6" ht="17.25" customHeight="1" spans="1:19">
      <c r="A6" s="51"/>
      <c r="B6" s="127"/>
      <c r="C6" s="127"/>
      <c r="D6" s="128"/>
      <c r="E6" s="128"/>
      <c r="F6" s="128"/>
      <c r="G6" s="128"/>
      <c r="H6" s="128"/>
      <c r="I6" s="128" t="s">
        <v>55</v>
      </c>
      <c r="J6" s="128" t="s">
        <v>58</v>
      </c>
      <c r="K6" s="128" t="s">
        <v>472</v>
      </c>
      <c r="L6" s="128" t="s">
        <v>473</v>
      </c>
      <c r="M6" s="129" t="s">
        <v>474</v>
      </c>
      <c r="N6" s="130" t="s">
        <v>475</v>
      </c>
      <c r="O6" s="130"/>
      <c r="P6" s="131"/>
      <c r="Q6" s="130"/>
      <c r="R6" s="132"/>
      <c r="S6" s="133"/>
    </row>
    <row r="7" ht="54" customHeight="1" spans="1:19">
      <c r="A7" s="54"/>
      <c r="B7" s="133"/>
      <c r="C7" s="133"/>
      <c r="D7" s="134"/>
      <c r="E7" s="134"/>
      <c r="F7" s="134"/>
      <c r="G7" s="134"/>
      <c r="H7" s="134"/>
      <c r="I7" s="134"/>
      <c r="J7" s="134" t="s">
        <v>57</v>
      </c>
      <c r="K7" s="134"/>
      <c r="L7" s="134"/>
      <c r="M7" s="135"/>
      <c r="N7" s="134" t="s">
        <v>57</v>
      </c>
      <c r="O7" s="134" t="s">
        <v>64</v>
      </c>
      <c r="P7" s="133" t="s">
        <v>65</v>
      </c>
      <c r="Q7" s="134" t="s">
        <v>66</v>
      </c>
      <c r="R7" s="135" t="s">
        <v>67</v>
      </c>
      <c r="S7" s="133" t="s">
        <v>68</v>
      </c>
    </row>
    <row r="8" ht="18" customHeight="1" spans="1:19">
      <c r="A8" s="146">
        <v>1</v>
      </c>
      <c r="B8" s="146" t="s">
        <v>84</v>
      </c>
      <c r="C8" s="147">
        <v>3</v>
      </c>
      <c r="D8" s="147">
        <v>4</v>
      </c>
      <c r="E8" s="146">
        <v>5</v>
      </c>
      <c r="F8" s="146">
        <v>6</v>
      </c>
      <c r="G8" s="146">
        <v>7</v>
      </c>
      <c r="H8" s="146">
        <v>8</v>
      </c>
      <c r="I8" s="146">
        <v>9</v>
      </c>
      <c r="J8" s="146">
        <v>10</v>
      </c>
      <c r="K8" s="146">
        <v>11</v>
      </c>
      <c r="L8" s="146">
        <v>12</v>
      </c>
      <c r="M8" s="146">
        <v>13</v>
      </c>
      <c r="N8" s="146">
        <v>14</v>
      </c>
      <c r="O8" s="146">
        <v>15</v>
      </c>
      <c r="P8" s="146">
        <v>16</v>
      </c>
      <c r="Q8" s="146">
        <v>17</v>
      </c>
      <c r="R8" s="146">
        <v>18</v>
      </c>
      <c r="S8" s="146">
        <v>19</v>
      </c>
    </row>
    <row r="9" ht="21" customHeight="1" spans="1:19">
      <c r="A9" s="136" t="s">
        <v>70</v>
      </c>
      <c r="B9" s="137" t="s">
        <v>70</v>
      </c>
      <c r="C9" s="137" t="s">
        <v>239</v>
      </c>
      <c r="D9" s="138" t="s">
        <v>476</v>
      </c>
      <c r="E9" s="138" t="s">
        <v>477</v>
      </c>
      <c r="F9" s="138" t="s">
        <v>478</v>
      </c>
      <c r="G9" s="148">
        <v>1</v>
      </c>
      <c r="H9" s="139">
        <v>10000</v>
      </c>
      <c r="I9" s="139">
        <v>10000</v>
      </c>
      <c r="J9" s="139">
        <v>10000</v>
      </c>
      <c r="K9" s="139"/>
      <c r="L9" s="139"/>
      <c r="M9" s="139"/>
      <c r="N9" s="139"/>
      <c r="O9" s="139"/>
      <c r="P9" s="139"/>
      <c r="Q9" s="139"/>
      <c r="R9" s="139"/>
      <c r="S9" s="139"/>
    </row>
    <row r="10" ht="21" customHeight="1" spans="1:19">
      <c r="A10" s="136" t="s">
        <v>70</v>
      </c>
      <c r="B10" s="137" t="s">
        <v>70</v>
      </c>
      <c r="C10" s="137" t="s">
        <v>239</v>
      </c>
      <c r="D10" s="138" t="s">
        <v>479</v>
      </c>
      <c r="E10" s="138" t="s">
        <v>480</v>
      </c>
      <c r="F10" s="138" t="s">
        <v>478</v>
      </c>
      <c r="G10" s="148">
        <v>1</v>
      </c>
      <c r="H10" s="139">
        <v>5000</v>
      </c>
      <c r="I10" s="139">
        <v>5000</v>
      </c>
      <c r="J10" s="139">
        <v>5000</v>
      </c>
      <c r="K10" s="139"/>
      <c r="L10" s="139"/>
      <c r="M10" s="139"/>
      <c r="N10" s="139"/>
      <c r="O10" s="139"/>
      <c r="P10" s="139"/>
      <c r="Q10" s="139"/>
      <c r="R10" s="139"/>
      <c r="S10" s="139"/>
    </row>
    <row r="11" ht="21" customHeight="1" spans="1:19">
      <c r="A11" s="136" t="s">
        <v>70</v>
      </c>
      <c r="B11" s="137" t="s">
        <v>70</v>
      </c>
      <c r="C11" s="137" t="s">
        <v>239</v>
      </c>
      <c r="D11" s="138" t="s">
        <v>481</v>
      </c>
      <c r="E11" s="138" t="s">
        <v>482</v>
      </c>
      <c r="F11" s="138" t="s">
        <v>478</v>
      </c>
      <c r="G11" s="148">
        <v>1</v>
      </c>
      <c r="H11" s="139">
        <v>5000</v>
      </c>
      <c r="I11" s="139">
        <v>5000</v>
      </c>
      <c r="J11" s="139">
        <v>5000</v>
      </c>
      <c r="K11" s="139"/>
      <c r="L11" s="139"/>
      <c r="M11" s="139"/>
      <c r="N11" s="139"/>
      <c r="O11" s="139"/>
      <c r="P11" s="139"/>
      <c r="Q11" s="139"/>
      <c r="R11" s="139"/>
      <c r="S11" s="139"/>
    </row>
    <row r="12" ht="21" customHeight="1" spans="1:19">
      <c r="A12" s="136" t="s">
        <v>70</v>
      </c>
      <c r="B12" s="137" t="s">
        <v>70</v>
      </c>
      <c r="C12" s="137" t="s">
        <v>296</v>
      </c>
      <c r="D12" s="138" t="s">
        <v>483</v>
      </c>
      <c r="E12" s="138" t="s">
        <v>484</v>
      </c>
      <c r="F12" s="138" t="s">
        <v>485</v>
      </c>
      <c r="G12" s="148">
        <v>7</v>
      </c>
      <c r="H12" s="139">
        <v>1960</v>
      </c>
      <c r="I12" s="139">
        <v>1960</v>
      </c>
      <c r="J12" s="139">
        <v>1960</v>
      </c>
      <c r="K12" s="139"/>
      <c r="L12" s="139"/>
      <c r="M12" s="139"/>
      <c r="N12" s="139"/>
      <c r="O12" s="139"/>
      <c r="P12" s="139"/>
      <c r="Q12" s="139"/>
      <c r="R12" s="139"/>
      <c r="S12" s="139"/>
    </row>
    <row r="13" ht="21" customHeight="1" spans="1:19">
      <c r="A13" s="136" t="s">
        <v>70</v>
      </c>
      <c r="B13" s="137" t="s">
        <v>70</v>
      </c>
      <c r="C13" s="137" t="s">
        <v>296</v>
      </c>
      <c r="D13" s="138" t="s">
        <v>486</v>
      </c>
      <c r="E13" s="138" t="s">
        <v>484</v>
      </c>
      <c r="F13" s="138" t="s">
        <v>485</v>
      </c>
      <c r="G13" s="148">
        <v>7</v>
      </c>
      <c r="H13" s="139">
        <v>3360</v>
      </c>
      <c r="I13" s="139">
        <v>3360</v>
      </c>
      <c r="J13" s="139">
        <v>3360</v>
      </c>
      <c r="K13" s="139"/>
      <c r="L13" s="139"/>
      <c r="M13" s="139"/>
      <c r="N13" s="139"/>
      <c r="O13" s="139"/>
      <c r="P13" s="139"/>
      <c r="Q13" s="139"/>
      <c r="R13" s="139"/>
      <c r="S13" s="139"/>
    </row>
    <row r="14" ht="21" customHeight="1" spans="1:19">
      <c r="A14" s="136" t="s">
        <v>70</v>
      </c>
      <c r="B14" s="137" t="s">
        <v>70</v>
      </c>
      <c r="C14" s="137" t="s">
        <v>296</v>
      </c>
      <c r="D14" s="138" t="s">
        <v>487</v>
      </c>
      <c r="E14" s="138" t="s">
        <v>484</v>
      </c>
      <c r="F14" s="138" t="s">
        <v>488</v>
      </c>
      <c r="G14" s="148">
        <v>7</v>
      </c>
      <c r="H14" s="139">
        <v>1680</v>
      </c>
      <c r="I14" s="139">
        <v>1680</v>
      </c>
      <c r="J14" s="139">
        <v>1680</v>
      </c>
      <c r="K14" s="139"/>
      <c r="L14" s="139"/>
      <c r="M14" s="139"/>
      <c r="N14" s="139"/>
      <c r="O14" s="139"/>
      <c r="P14" s="139"/>
      <c r="Q14" s="139"/>
      <c r="R14" s="139"/>
      <c r="S14" s="139"/>
    </row>
    <row r="15" ht="21" customHeight="1" spans="1:19">
      <c r="A15" s="136" t="s">
        <v>70</v>
      </c>
      <c r="B15" s="137" t="s">
        <v>70</v>
      </c>
      <c r="C15" s="137" t="s">
        <v>296</v>
      </c>
      <c r="D15" s="138" t="s">
        <v>489</v>
      </c>
      <c r="E15" s="138" t="s">
        <v>484</v>
      </c>
      <c r="F15" s="138" t="s">
        <v>488</v>
      </c>
      <c r="G15" s="148">
        <v>7</v>
      </c>
      <c r="H15" s="139">
        <v>4620</v>
      </c>
      <c r="I15" s="139">
        <v>4620</v>
      </c>
      <c r="J15" s="139">
        <v>4620</v>
      </c>
      <c r="K15" s="139"/>
      <c r="L15" s="139"/>
      <c r="M15" s="139"/>
      <c r="N15" s="139"/>
      <c r="O15" s="139"/>
      <c r="P15" s="139"/>
      <c r="Q15" s="139"/>
      <c r="R15" s="139"/>
      <c r="S15" s="139"/>
    </row>
    <row r="16" ht="21" customHeight="1" spans="1:19">
      <c r="A16" s="136" t="s">
        <v>70</v>
      </c>
      <c r="B16" s="137" t="s">
        <v>70</v>
      </c>
      <c r="C16" s="137" t="s">
        <v>296</v>
      </c>
      <c r="D16" s="138" t="s">
        <v>490</v>
      </c>
      <c r="E16" s="138" t="s">
        <v>491</v>
      </c>
      <c r="F16" s="138" t="s">
        <v>492</v>
      </c>
      <c r="G16" s="148">
        <v>7</v>
      </c>
      <c r="H16" s="139">
        <v>42000</v>
      </c>
      <c r="I16" s="139">
        <v>42000</v>
      </c>
      <c r="J16" s="139">
        <v>42000</v>
      </c>
      <c r="K16" s="139"/>
      <c r="L16" s="139"/>
      <c r="M16" s="139"/>
      <c r="N16" s="139"/>
      <c r="O16" s="139"/>
      <c r="P16" s="139"/>
      <c r="Q16" s="139"/>
      <c r="R16" s="139"/>
      <c r="S16" s="139"/>
    </row>
    <row r="17" ht="21" customHeight="1" spans="1:19">
      <c r="A17" s="136" t="s">
        <v>70</v>
      </c>
      <c r="B17" s="137" t="s">
        <v>70</v>
      </c>
      <c r="C17" s="137" t="s">
        <v>310</v>
      </c>
      <c r="D17" s="138" t="s">
        <v>310</v>
      </c>
      <c r="E17" s="138" t="s">
        <v>493</v>
      </c>
      <c r="F17" s="138" t="s">
        <v>485</v>
      </c>
      <c r="G17" s="148">
        <v>1</v>
      </c>
      <c r="H17" s="139"/>
      <c r="I17" s="139">
        <v>5000000</v>
      </c>
      <c r="J17" s="139">
        <v>5000000</v>
      </c>
      <c r="K17" s="139"/>
      <c r="L17" s="139"/>
      <c r="M17" s="139"/>
      <c r="N17" s="139"/>
      <c r="O17" s="139"/>
      <c r="P17" s="139"/>
      <c r="Q17" s="139"/>
      <c r="R17" s="139"/>
      <c r="S17" s="139"/>
    </row>
    <row r="18" ht="21" customHeight="1" spans="1:19">
      <c r="A18" s="136" t="s">
        <v>70</v>
      </c>
      <c r="B18" s="137" t="s">
        <v>70</v>
      </c>
      <c r="C18" s="137" t="s">
        <v>316</v>
      </c>
      <c r="D18" s="138" t="s">
        <v>316</v>
      </c>
      <c r="E18" s="138" t="s">
        <v>494</v>
      </c>
      <c r="F18" s="138" t="s">
        <v>485</v>
      </c>
      <c r="G18" s="148">
        <v>1</v>
      </c>
      <c r="H18" s="139">
        <v>200000</v>
      </c>
      <c r="I18" s="139">
        <v>200000</v>
      </c>
      <c r="J18" s="139">
        <v>200000</v>
      </c>
      <c r="K18" s="139"/>
      <c r="L18" s="139"/>
      <c r="M18" s="139"/>
      <c r="N18" s="139"/>
      <c r="O18" s="139"/>
      <c r="P18" s="139"/>
      <c r="Q18" s="139"/>
      <c r="R18" s="139"/>
      <c r="S18" s="139"/>
    </row>
    <row r="19" ht="21" customHeight="1" spans="1:19">
      <c r="A19" s="136" t="s">
        <v>70</v>
      </c>
      <c r="B19" s="137" t="s">
        <v>70</v>
      </c>
      <c r="C19" s="137" t="s">
        <v>318</v>
      </c>
      <c r="D19" s="138" t="s">
        <v>495</v>
      </c>
      <c r="E19" s="138" t="s">
        <v>496</v>
      </c>
      <c r="F19" s="138" t="s">
        <v>485</v>
      </c>
      <c r="G19" s="148">
        <v>1</v>
      </c>
      <c r="H19" s="139">
        <v>30000</v>
      </c>
      <c r="I19" s="139">
        <v>30000</v>
      </c>
      <c r="J19" s="139">
        <v>30000</v>
      </c>
      <c r="K19" s="139"/>
      <c r="L19" s="139"/>
      <c r="M19" s="139"/>
      <c r="N19" s="139"/>
      <c r="O19" s="139"/>
      <c r="P19" s="139"/>
      <c r="Q19" s="139"/>
      <c r="R19" s="139"/>
      <c r="S19" s="139"/>
    </row>
    <row r="20" ht="21" customHeight="1" spans="1:19">
      <c r="A20" s="136" t="s">
        <v>70</v>
      </c>
      <c r="B20" s="137" t="s">
        <v>70</v>
      </c>
      <c r="C20" s="137" t="s">
        <v>318</v>
      </c>
      <c r="D20" s="138" t="s">
        <v>497</v>
      </c>
      <c r="E20" s="138" t="s">
        <v>498</v>
      </c>
      <c r="F20" s="138" t="s">
        <v>485</v>
      </c>
      <c r="G20" s="148">
        <v>1</v>
      </c>
      <c r="H20" s="139">
        <v>50000</v>
      </c>
      <c r="I20" s="139">
        <v>50000</v>
      </c>
      <c r="J20" s="139">
        <v>50000</v>
      </c>
      <c r="K20" s="139"/>
      <c r="L20" s="139"/>
      <c r="M20" s="139"/>
      <c r="N20" s="139"/>
      <c r="O20" s="139"/>
      <c r="P20" s="139"/>
      <c r="Q20" s="139"/>
      <c r="R20" s="139"/>
      <c r="S20" s="139"/>
    </row>
    <row r="21" ht="21" customHeight="1" spans="1:19">
      <c r="A21" s="140" t="s">
        <v>185</v>
      </c>
      <c r="B21" s="141"/>
      <c r="C21" s="141"/>
      <c r="D21" s="142"/>
      <c r="E21" s="142"/>
      <c r="F21" s="142"/>
      <c r="G21" s="149"/>
      <c r="H21" s="139">
        <v>353620</v>
      </c>
      <c r="I21" s="139">
        <v>5353620</v>
      </c>
      <c r="J21" s="139">
        <v>5353620</v>
      </c>
      <c r="K21" s="139"/>
      <c r="L21" s="139"/>
      <c r="M21" s="139"/>
      <c r="N21" s="139"/>
      <c r="O21" s="139"/>
      <c r="P21" s="139"/>
      <c r="Q21" s="139"/>
      <c r="R21" s="139"/>
      <c r="S21" s="139"/>
    </row>
    <row r="22" ht="21" customHeight="1" spans="1:19">
      <c r="A22" s="144" t="s">
        <v>499</v>
      </c>
      <c r="B22" s="44"/>
      <c r="C22" s="44"/>
      <c r="D22" s="144"/>
      <c r="E22" s="144"/>
      <c r="F22" s="144"/>
      <c r="G22" s="150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</row>
    <row r="33" customHeight="1" spans="2:2">
      <c r="B33">
        <v>15233632</v>
      </c>
    </row>
  </sheetData>
  <mergeCells count="19">
    <mergeCell ref="A3:S3"/>
    <mergeCell ref="A4:H4"/>
    <mergeCell ref="I5:S5"/>
    <mergeCell ref="N6:S6"/>
    <mergeCell ref="A21:G21"/>
    <mergeCell ref="A22:S2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33"/>
  <sheetViews>
    <sheetView showZeros="0" workbookViewId="0">
      <pane ySplit="1" topLeftCell="A2" activePane="bottomLeft" state="frozen"/>
      <selection/>
      <selection pane="bottomLeft" activeCell="A4" sqref="$A4:$XFD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110"/>
      <c r="B2" s="111"/>
      <c r="C2" s="111"/>
      <c r="D2" s="111"/>
      <c r="E2" s="111"/>
      <c r="F2" s="111"/>
      <c r="G2" s="111"/>
      <c r="H2" s="110"/>
      <c r="I2" s="110"/>
      <c r="J2" s="110"/>
      <c r="K2" s="110"/>
      <c r="L2" s="110"/>
      <c r="M2" s="110"/>
      <c r="N2" s="109"/>
      <c r="O2" s="110"/>
      <c r="P2" s="110"/>
      <c r="Q2" s="111"/>
      <c r="R2" s="110"/>
      <c r="S2" s="107"/>
      <c r="T2" s="107" t="s">
        <v>500</v>
      </c>
    </row>
    <row r="3" ht="41.25" customHeight="1" spans="1:20">
      <c r="A3" s="105" t="str">
        <f>"2025"&amp;"年部门政府购买服务预算表"</f>
        <v>2025年部门政府购买服务预算表</v>
      </c>
      <c r="B3" s="99"/>
      <c r="C3" s="99"/>
      <c r="D3" s="99"/>
      <c r="E3" s="99"/>
      <c r="F3" s="99"/>
      <c r="G3" s="99"/>
      <c r="H3" s="117"/>
      <c r="I3" s="117"/>
      <c r="J3" s="117"/>
      <c r="K3" s="117"/>
      <c r="L3" s="117"/>
      <c r="M3" s="117"/>
      <c r="N3" s="118"/>
      <c r="O3" s="117"/>
      <c r="P3" s="117"/>
      <c r="Q3" s="99"/>
      <c r="R3" s="117"/>
      <c r="S3" s="118"/>
      <c r="T3" s="99"/>
    </row>
    <row r="4" ht="22.5" customHeight="1" spans="1:20">
      <c r="A4" s="119" t="str">
        <f>"单位名称："&amp;"石林彝族自治县科学技术和工业信息化局"</f>
        <v>单位名称：石林彝族自治县科学技术和工业信息化局</v>
      </c>
      <c r="B4" s="120"/>
      <c r="C4" s="120"/>
      <c r="D4" s="120"/>
      <c r="E4" s="120"/>
      <c r="F4" s="120"/>
      <c r="G4" s="120"/>
      <c r="H4" s="108"/>
      <c r="I4" s="108"/>
      <c r="J4" s="108"/>
      <c r="K4" s="108"/>
      <c r="L4" s="108"/>
      <c r="M4" s="108"/>
      <c r="N4" s="109"/>
      <c r="O4" s="110"/>
      <c r="P4" s="110"/>
      <c r="Q4" s="111"/>
      <c r="R4" s="110"/>
      <c r="S4" s="112"/>
      <c r="T4" s="107" t="s">
        <v>1</v>
      </c>
    </row>
    <row r="5" ht="24" customHeight="1" spans="1:20">
      <c r="A5" s="49" t="s">
        <v>194</v>
      </c>
      <c r="B5" s="121" t="s">
        <v>195</v>
      </c>
      <c r="C5" s="121" t="s">
        <v>466</v>
      </c>
      <c r="D5" s="121" t="s">
        <v>501</v>
      </c>
      <c r="E5" s="121" t="s">
        <v>502</v>
      </c>
      <c r="F5" s="121" t="s">
        <v>503</v>
      </c>
      <c r="G5" s="121" t="s">
        <v>504</v>
      </c>
      <c r="H5" s="122" t="s">
        <v>505</v>
      </c>
      <c r="I5" s="122" t="s">
        <v>506</v>
      </c>
      <c r="J5" s="123" t="s">
        <v>202</v>
      </c>
      <c r="K5" s="123"/>
      <c r="L5" s="123"/>
      <c r="M5" s="123"/>
      <c r="N5" s="124"/>
      <c r="O5" s="123"/>
      <c r="P5" s="123"/>
      <c r="Q5" s="125"/>
      <c r="R5" s="123"/>
      <c r="S5" s="124"/>
      <c r="T5" s="126"/>
    </row>
    <row r="6" ht="24" customHeight="1" spans="1:20">
      <c r="A6" s="51"/>
      <c r="B6" s="127"/>
      <c r="C6" s="127"/>
      <c r="D6" s="127"/>
      <c r="E6" s="127"/>
      <c r="F6" s="127"/>
      <c r="G6" s="127"/>
      <c r="H6" s="128"/>
      <c r="I6" s="128"/>
      <c r="J6" s="128" t="s">
        <v>55</v>
      </c>
      <c r="K6" s="128" t="s">
        <v>58</v>
      </c>
      <c r="L6" s="128" t="s">
        <v>472</v>
      </c>
      <c r="M6" s="128" t="s">
        <v>473</v>
      </c>
      <c r="N6" s="129" t="s">
        <v>474</v>
      </c>
      <c r="O6" s="130" t="s">
        <v>475</v>
      </c>
      <c r="P6" s="130"/>
      <c r="Q6" s="131"/>
      <c r="R6" s="130"/>
      <c r="S6" s="132"/>
      <c r="T6" s="133"/>
    </row>
    <row r="7" ht="54" customHeight="1" spans="1:20">
      <c r="A7" s="54"/>
      <c r="B7" s="133"/>
      <c r="C7" s="133"/>
      <c r="D7" s="133"/>
      <c r="E7" s="133"/>
      <c r="F7" s="133"/>
      <c r="G7" s="133"/>
      <c r="H7" s="134"/>
      <c r="I7" s="134"/>
      <c r="J7" s="134"/>
      <c r="K7" s="134" t="s">
        <v>57</v>
      </c>
      <c r="L7" s="134"/>
      <c r="M7" s="134"/>
      <c r="N7" s="135"/>
      <c r="O7" s="134" t="s">
        <v>57</v>
      </c>
      <c r="P7" s="134" t="s">
        <v>64</v>
      </c>
      <c r="Q7" s="133" t="s">
        <v>65</v>
      </c>
      <c r="R7" s="134" t="s">
        <v>66</v>
      </c>
      <c r="S7" s="135" t="s">
        <v>67</v>
      </c>
      <c r="T7" s="133" t="s">
        <v>68</v>
      </c>
    </row>
    <row r="8" ht="17.25" customHeight="1" spans="1:20">
      <c r="A8" s="55">
        <v>1</v>
      </c>
      <c r="B8" s="133">
        <v>2</v>
      </c>
      <c r="C8" s="55">
        <v>3</v>
      </c>
      <c r="D8" s="55">
        <v>4</v>
      </c>
      <c r="E8" s="133">
        <v>5</v>
      </c>
      <c r="F8" s="55">
        <v>6</v>
      </c>
      <c r="G8" s="55">
        <v>7</v>
      </c>
      <c r="H8" s="133">
        <v>8</v>
      </c>
      <c r="I8" s="55">
        <v>9</v>
      </c>
      <c r="J8" s="55">
        <v>10</v>
      </c>
      <c r="K8" s="133">
        <v>11</v>
      </c>
      <c r="L8" s="55">
        <v>12</v>
      </c>
      <c r="M8" s="55">
        <v>13</v>
      </c>
      <c r="N8" s="133">
        <v>14</v>
      </c>
      <c r="O8" s="55">
        <v>15</v>
      </c>
      <c r="P8" s="55">
        <v>16</v>
      </c>
      <c r="Q8" s="133">
        <v>17</v>
      </c>
      <c r="R8" s="55">
        <v>18</v>
      </c>
      <c r="S8" s="55">
        <v>19</v>
      </c>
      <c r="T8" s="55">
        <v>20</v>
      </c>
    </row>
    <row r="9" ht="21" customHeight="1" spans="1:20">
      <c r="A9" s="136" t="s">
        <v>70</v>
      </c>
      <c r="B9" s="137" t="s">
        <v>70</v>
      </c>
      <c r="C9" s="137" t="s">
        <v>239</v>
      </c>
      <c r="D9" s="137" t="s">
        <v>479</v>
      </c>
      <c r="E9" s="137" t="s">
        <v>507</v>
      </c>
      <c r="F9" s="137" t="s">
        <v>76</v>
      </c>
      <c r="G9" s="137" t="s">
        <v>508</v>
      </c>
      <c r="H9" s="138" t="s">
        <v>99</v>
      </c>
      <c r="I9" s="138" t="s">
        <v>509</v>
      </c>
      <c r="J9" s="139">
        <v>5000</v>
      </c>
      <c r="K9" s="139">
        <v>5000</v>
      </c>
      <c r="L9" s="139"/>
      <c r="M9" s="139"/>
      <c r="N9" s="139"/>
      <c r="O9" s="139"/>
      <c r="P9" s="139"/>
      <c r="Q9" s="139"/>
      <c r="R9" s="139"/>
      <c r="S9" s="139"/>
      <c r="T9" s="139"/>
    </row>
    <row r="10" ht="21" customHeight="1" spans="1:20">
      <c r="A10" s="136" t="s">
        <v>70</v>
      </c>
      <c r="B10" s="137" t="s">
        <v>70</v>
      </c>
      <c r="C10" s="137" t="s">
        <v>310</v>
      </c>
      <c r="D10" s="137" t="s">
        <v>510</v>
      </c>
      <c r="E10" s="137" t="s">
        <v>511</v>
      </c>
      <c r="F10" s="137" t="s">
        <v>77</v>
      </c>
      <c r="G10" s="137" t="s">
        <v>512</v>
      </c>
      <c r="H10" s="138" t="s">
        <v>109</v>
      </c>
      <c r="I10" s="138" t="s">
        <v>510</v>
      </c>
      <c r="J10" s="139">
        <v>5000000</v>
      </c>
      <c r="K10" s="139">
        <v>5000000</v>
      </c>
      <c r="L10" s="139"/>
      <c r="M10" s="139"/>
      <c r="N10" s="139"/>
      <c r="O10" s="139"/>
      <c r="P10" s="139"/>
      <c r="Q10" s="139"/>
      <c r="R10" s="139"/>
      <c r="S10" s="139"/>
      <c r="T10" s="139"/>
    </row>
    <row r="11" ht="21" customHeight="1" spans="1:20">
      <c r="A11" s="136" t="s">
        <v>70</v>
      </c>
      <c r="B11" s="137" t="s">
        <v>70</v>
      </c>
      <c r="C11" s="137" t="s">
        <v>316</v>
      </c>
      <c r="D11" s="137" t="s">
        <v>513</v>
      </c>
      <c r="E11" s="137" t="s">
        <v>514</v>
      </c>
      <c r="F11" s="137" t="s">
        <v>77</v>
      </c>
      <c r="G11" s="137" t="s">
        <v>508</v>
      </c>
      <c r="H11" s="138" t="s">
        <v>109</v>
      </c>
      <c r="I11" s="138" t="s">
        <v>515</v>
      </c>
      <c r="J11" s="139">
        <v>200000</v>
      </c>
      <c r="K11" s="139">
        <v>200000</v>
      </c>
      <c r="L11" s="139"/>
      <c r="M11" s="139"/>
      <c r="N11" s="139"/>
      <c r="O11" s="139"/>
      <c r="P11" s="139"/>
      <c r="Q11" s="139"/>
      <c r="R11" s="139"/>
      <c r="S11" s="139"/>
      <c r="T11" s="139"/>
    </row>
    <row r="12" ht="21" customHeight="1" spans="1:20">
      <c r="A12" s="136" t="s">
        <v>70</v>
      </c>
      <c r="B12" s="137" t="s">
        <v>70</v>
      </c>
      <c r="C12" s="137" t="s">
        <v>318</v>
      </c>
      <c r="D12" s="137" t="s">
        <v>495</v>
      </c>
      <c r="E12" s="137" t="s">
        <v>516</v>
      </c>
      <c r="F12" s="137" t="s">
        <v>77</v>
      </c>
      <c r="G12" s="137" t="s">
        <v>508</v>
      </c>
      <c r="H12" s="138" t="s">
        <v>99</v>
      </c>
      <c r="I12" s="138" t="s">
        <v>495</v>
      </c>
      <c r="J12" s="139">
        <v>30000</v>
      </c>
      <c r="K12" s="139">
        <v>30000</v>
      </c>
      <c r="L12" s="139"/>
      <c r="M12" s="139"/>
      <c r="N12" s="139"/>
      <c r="O12" s="139"/>
      <c r="P12" s="139"/>
      <c r="Q12" s="139"/>
      <c r="R12" s="139"/>
      <c r="S12" s="139"/>
      <c r="T12" s="139"/>
    </row>
    <row r="13" ht="21" customHeight="1" spans="1:20">
      <c r="A13" s="140" t="s">
        <v>185</v>
      </c>
      <c r="B13" s="141"/>
      <c r="C13" s="141"/>
      <c r="D13" s="141"/>
      <c r="E13" s="141"/>
      <c r="F13" s="141"/>
      <c r="G13" s="141"/>
      <c r="H13" s="142"/>
      <c r="I13" s="143"/>
      <c r="J13" s="139">
        <v>5235000</v>
      </c>
      <c r="K13" s="139">
        <v>5235000</v>
      </c>
      <c r="L13" s="139"/>
      <c r="M13" s="139"/>
      <c r="N13" s="139"/>
      <c r="O13" s="139"/>
      <c r="P13" s="139"/>
      <c r="Q13" s="139"/>
      <c r="R13" s="139"/>
      <c r="S13" s="139"/>
      <c r="T13" s="139"/>
    </row>
    <row r="33" customHeight="1" spans="2:2">
      <c r="B33">
        <v>15233632</v>
      </c>
    </row>
  </sheetData>
  <mergeCells count="19">
    <mergeCell ref="A3:T3"/>
    <mergeCell ref="A4:I4"/>
    <mergeCell ref="J5:T5"/>
    <mergeCell ref="O6:T6"/>
    <mergeCell ref="A13:I1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pane ySplit="1" topLeftCell="A2" activePane="bottomLeft" state="frozen"/>
      <selection/>
      <selection pane="bottomLeft" activeCell="D22" sqref="D22"/>
    </sheetView>
  </sheetViews>
  <sheetFormatPr defaultColWidth="9.14166666666667" defaultRowHeight="14.25" customHeight="1"/>
  <cols>
    <col min="1" max="1" width="42.025" customWidth="1"/>
    <col min="2" max="4" width="17.175" customWidth="1"/>
    <col min="5" max="5" width="17.025" customWidth="1"/>
  </cols>
  <sheetData>
    <row r="1" customFormat="1" customHeight="1" spans="1:23">
      <c r="A1" s="1"/>
      <c r="B1" s="1"/>
      <c r="C1" s="1"/>
      <c r="D1" s="1"/>
      <c r="E1" s="1"/>
    </row>
    <row r="2" customFormat="1" ht="13.5" customHeight="1" spans="1:23">
      <c r="D2" s="104"/>
      <c r="E2" s="42" t="s">
        <v>517</v>
      </c>
    </row>
    <row r="3" customFormat="1" ht="27.75" customHeight="1" spans="1:23">
      <c r="A3" s="105" t="s">
        <v>518</v>
      </c>
      <c r="B3" s="43"/>
      <c r="C3" s="43"/>
      <c r="D3" s="43"/>
      <c r="E3" s="43"/>
    </row>
    <row r="4" customFormat="1" ht="22.5" customHeight="1" spans="1:23">
      <c r="A4" s="106" t="str">
        <f>"单位名称："&amp;"石林彝族自治县科学技术和工业信息化局"</f>
        <v>单位名称：石林彝族自治县科学技术和工业信息化局</v>
      </c>
      <c r="B4" s="106"/>
      <c r="C4" s="106"/>
      <c r="D4" s="106"/>
      <c r="E4" s="107" t="s">
        <v>1</v>
      </c>
      <c r="F4" s="106"/>
      <c r="G4" s="106"/>
      <c r="H4" s="106"/>
      <c r="I4" s="106"/>
      <c r="J4" s="108"/>
      <c r="K4" s="108"/>
      <c r="L4" s="108"/>
      <c r="M4" s="108"/>
      <c r="N4" s="109"/>
      <c r="O4" s="110"/>
      <c r="P4" s="110"/>
      <c r="Q4" s="111"/>
      <c r="R4" s="110"/>
      <c r="S4" s="112"/>
    </row>
    <row r="5" customFormat="1" ht="19.5" customHeight="1" spans="1:23">
      <c r="A5" s="113" t="s">
        <v>519</v>
      </c>
      <c r="B5" s="113" t="s">
        <v>202</v>
      </c>
      <c r="C5" s="113"/>
      <c r="D5" s="113"/>
      <c r="E5" s="113" t="s">
        <v>520</v>
      </c>
    </row>
    <row r="6" customFormat="1" ht="40.5" customHeight="1" spans="1:23">
      <c r="A6" s="113"/>
      <c r="B6" s="113" t="s">
        <v>55</v>
      </c>
      <c r="C6" s="114" t="s">
        <v>58</v>
      </c>
      <c r="D6" s="114" t="s">
        <v>472</v>
      </c>
      <c r="E6" s="113"/>
    </row>
    <row r="7" customFormat="1" ht="19.5" customHeight="1" spans="1:23">
      <c r="A7" s="115">
        <v>1</v>
      </c>
      <c r="B7" s="115">
        <v>2</v>
      </c>
      <c r="C7" s="115">
        <v>3</v>
      </c>
      <c r="D7" s="115">
        <v>4</v>
      </c>
      <c r="E7" s="115">
        <v>5</v>
      </c>
    </row>
    <row r="8" customFormat="1" ht="28.4" customHeight="1" spans="1:23">
      <c r="A8" s="23"/>
      <c r="B8" s="116"/>
      <c r="C8" s="116"/>
      <c r="D8" s="116"/>
      <c r="E8" s="116"/>
    </row>
    <row r="9" customFormat="1" ht="29.9" customHeight="1" spans="1:23">
      <c r="A9" s="23"/>
      <c r="B9" s="116"/>
      <c r="C9" s="116"/>
      <c r="D9" s="116"/>
      <c r="E9" s="116"/>
    </row>
    <row r="10" s="97" customFormat="1" customHeight="1" spans="1:23">
      <c r="A10" s="103" t="s">
        <v>521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</row>
  </sheetData>
  <mergeCells count="4">
    <mergeCell ref="A3:E3"/>
    <mergeCell ref="B5:D5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workbookViewId="0">
      <pane ySplit="1" topLeftCell="A2" activePane="bottomLeft" state="frozen"/>
      <selection/>
      <selection pane="bottomLeft" activeCell="A9" sqref="$A9:$XFD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:23">
      <c r="J2" s="42" t="s">
        <v>522</v>
      </c>
    </row>
    <row r="3" ht="41.25" customHeight="1" spans="1:23">
      <c r="A3" s="98" t="str">
        <f>"2025"&amp;"年对下转移支付绩效目标表"</f>
        <v>2025年对下转移支付绩效目标表</v>
      </c>
      <c r="B3" s="43"/>
      <c r="C3" s="43"/>
      <c r="D3" s="43"/>
      <c r="E3" s="43"/>
      <c r="F3" s="99"/>
      <c r="G3" s="43"/>
      <c r="H3" s="99"/>
      <c r="I3" s="99"/>
      <c r="J3" s="43"/>
    </row>
    <row r="4" ht="17.25" customHeight="1" spans="1:23">
      <c r="A4" s="44" t="str">
        <f>"单位名称："&amp;"石林彝族自治县科学技术和工业信息化局"</f>
        <v>单位名称：石林彝族自治县科学技术和工业信息化局</v>
      </c>
    </row>
    <row r="5" ht="44.25" customHeight="1" spans="1:23">
      <c r="A5" s="22" t="s">
        <v>519</v>
      </c>
      <c r="B5" s="22" t="s">
        <v>320</v>
      </c>
      <c r="C5" s="22" t="s">
        <v>321</v>
      </c>
      <c r="D5" s="22" t="s">
        <v>322</v>
      </c>
      <c r="E5" s="22" t="s">
        <v>323</v>
      </c>
      <c r="F5" s="100" t="s">
        <v>324</v>
      </c>
      <c r="G5" s="22" t="s">
        <v>325</v>
      </c>
      <c r="H5" s="100" t="s">
        <v>326</v>
      </c>
      <c r="I5" s="100" t="s">
        <v>327</v>
      </c>
      <c r="J5" s="22" t="s">
        <v>328</v>
      </c>
    </row>
    <row r="6" ht="14.25" customHeight="1" spans="1:2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100">
        <v>6</v>
      </c>
      <c r="G6" s="22">
        <v>7</v>
      </c>
      <c r="H6" s="100">
        <v>8</v>
      </c>
      <c r="I6" s="100">
        <v>9</v>
      </c>
      <c r="J6" s="22">
        <v>10</v>
      </c>
    </row>
    <row r="7" ht="42" customHeight="1" spans="1:23">
      <c r="A7" s="23"/>
      <c r="B7" s="101"/>
      <c r="C7" s="101"/>
      <c r="D7" s="101"/>
      <c r="E7" s="40"/>
      <c r="F7" s="102"/>
      <c r="G7" s="40"/>
      <c r="H7" s="102"/>
      <c r="I7" s="102"/>
      <c r="J7" s="40"/>
    </row>
    <row r="8" ht="42" customHeight="1" spans="1:23">
      <c r="A8" s="23"/>
      <c r="B8" s="39"/>
      <c r="C8" s="39"/>
      <c r="D8" s="39"/>
      <c r="E8" s="23"/>
      <c r="F8" s="39"/>
      <c r="G8" s="23"/>
      <c r="H8" s="39"/>
      <c r="I8" s="39"/>
      <c r="J8" s="23"/>
    </row>
    <row r="9" s="97" customFormat="1" ht="14.25" customHeight="1" spans="1:23">
      <c r="A9" s="103" t="s">
        <v>521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33" customHeight="1" spans="2:2">
      <c r="B33">
        <v>15233632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33"/>
  <sheetViews>
    <sheetView showZeros="0" workbookViewId="0">
      <pane ySplit="1" topLeftCell="A2" activePane="bottomLeft" state="frozen"/>
      <selection/>
      <selection pane="bottomLeft" activeCell="B13" sqref="B13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74" t="s">
        <v>523</v>
      </c>
      <c r="B2" s="75"/>
      <c r="C2" s="75"/>
      <c r="D2" s="76"/>
      <c r="E2" s="76"/>
      <c r="F2" s="76"/>
      <c r="G2" s="75"/>
      <c r="H2" s="75"/>
      <c r="I2" s="76"/>
    </row>
    <row r="3" ht="41.25" customHeight="1" spans="1:9">
      <c r="A3" s="77" t="str">
        <f>"2025"&amp;"年新增资产配置预算表"</f>
        <v>2025年新增资产配置预算表</v>
      </c>
      <c r="B3" s="78"/>
      <c r="C3" s="78"/>
      <c r="D3" s="79"/>
      <c r="E3" s="79"/>
      <c r="F3" s="79"/>
      <c r="G3" s="78"/>
      <c r="H3" s="78"/>
      <c r="I3" s="79"/>
    </row>
    <row r="4" customHeight="1" spans="1:9">
      <c r="A4" s="80" t="str">
        <f>"单位名称："&amp;"石林彝族自治县科学技术和工业信息化局"</f>
        <v>单位名称：石林彝族自治县科学技术和工业信息化局</v>
      </c>
      <c r="B4" s="81"/>
      <c r="C4" s="81"/>
      <c r="D4" s="82"/>
      <c r="F4" s="79"/>
      <c r="G4" s="78"/>
      <c r="H4" s="78"/>
      <c r="I4" s="83" t="s">
        <v>1</v>
      </c>
    </row>
    <row r="5" ht="28.5" customHeight="1" spans="1:9">
      <c r="A5" s="84" t="s">
        <v>194</v>
      </c>
      <c r="B5" s="85" t="s">
        <v>195</v>
      </c>
      <c r="C5" s="86" t="s">
        <v>524</v>
      </c>
      <c r="D5" s="84" t="s">
        <v>525</v>
      </c>
      <c r="E5" s="84" t="s">
        <v>526</v>
      </c>
      <c r="F5" s="84" t="s">
        <v>527</v>
      </c>
      <c r="G5" s="85" t="s">
        <v>528</v>
      </c>
      <c r="H5" s="66"/>
      <c r="I5" s="84"/>
    </row>
    <row r="6" ht="21" customHeight="1" spans="1:9">
      <c r="A6" s="86"/>
      <c r="B6" s="87"/>
      <c r="C6" s="87"/>
      <c r="D6" s="88"/>
      <c r="E6" s="87"/>
      <c r="F6" s="87"/>
      <c r="G6" s="85" t="s">
        <v>470</v>
      </c>
      <c r="H6" s="85" t="s">
        <v>529</v>
      </c>
      <c r="I6" s="85" t="s">
        <v>530</v>
      </c>
    </row>
    <row r="7" ht="17.25" customHeight="1" spans="1:9">
      <c r="A7" s="89" t="s">
        <v>83</v>
      </c>
      <c r="B7" s="38" t="s">
        <v>84</v>
      </c>
      <c r="C7" s="89" t="s">
        <v>85</v>
      </c>
      <c r="D7" s="40" t="s">
        <v>86</v>
      </c>
      <c r="E7" s="89" t="s">
        <v>87</v>
      </c>
      <c r="F7" s="38" t="s">
        <v>88</v>
      </c>
      <c r="G7" s="90" t="s">
        <v>89</v>
      </c>
      <c r="H7" s="40" t="s">
        <v>90</v>
      </c>
      <c r="I7" s="40">
        <v>9</v>
      </c>
    </row>
    <row r="8" ht="19.5" customHeight="1" spans="1:9">
      <c r="A8" s="91"/>
      <c r="B8" s="69"/>
      <c r="C8" s="69"/>
      <c r="D8" s="23"/>
      <c r="E8" s="39"/>
      <c r="F8" s="90"/>
      <c r="G8" s="92"/>
      <c r="H8" s="93"/>
      <c r="I8" s="93"/>
    </row>
    <row r="9" ht="19.5" customHeight="1" spans="1:9">
      <c r="A9" s="26" t="s">
        <v>55</v>
      </c>
      <c r="B9" s="94"/>
      <c r="C9" s="94"/>
      <c r="D9" s="95"/>
      <c r="E9" s="96"/>
      <c r="F9" s="96"/>
      <c r="G9" s="92"/>
      <c r="H9" s="93"/>
      <c r="I9" s="93"/>
    </row>
    <row r="10" s="73" customFormat="1" ht="12" spans="1:9">
      <c r="A10" s="73" t="s">
        <v>531</v>
      </c>
    </row>
    <row r="33" customHeight="1" spans="2:2">
      <c r="B33">
        <v>15233632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3"/>
  <sheetViews>
    <sheetView showZeros="0" workbookViewId="0">
      <pane ySplit="1" topLeftCell="A2" activePane="bottomLeft" state="frozen"/>
      <selection/>
      <selection pane="bottomLeft" activeCell="B19" sqref="B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D2" s="41"/>
      <c r="E2" s="41"/>
      <c r="F2" s="41"/>
      <c r="G2" s="41"/>
      <c r="K2" s="42" t="s">
        <v>532</v>
      </c>
    </row>
    <row r="3" ht="41.25" customHeight="1" spans="1:11">
      <c r="A3" s="43" t="str">
        <f>"2025"&amp;"年上级转移支付补助项目支出预算表"</f>
        <v>2025年上级转移支付补助项目支出预算表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ht="13.5" customHeight="1" spans="1:11">
      <c r="A4" s="44" t="str">
        <f>"单位名称："&amp;"石林彝族自治县科学技术和工业信息化局"</f>
        <v>单位名称：石林彝族自治县科学技术和工业信息化局</v>
      </c>
      <c r="B4" s="45"/>
      <c r="C4" s="45"/>
      <c r="D4" s="45"/>
      <c r="E4" s="45"/>
      <c r="F4" s="45"/>
      <c r="G4" s="45"/>
      <c r="H4" s="46"/>
      <c r="I4" s="46"/>
      <c r="J4" s="46"/>
      <c r="K4" s="47" t="s">
        <v>1</v>
      </c>
    </row>
    <row r="5" ht="21.75" customHeight="1" spans="1:11">
      <c r="A5" s="48" t="s">
        <v>284</v>
      </c>
      <c r="B5" s="48" t="s">
        <v>197</v>
      </c>
      <c r="C5" s="48" t="s">
        <v>285</v>
      </c>
      <c r="D5" s="49" t="s">
        <v>198</v>
      </c>
      <c r="E5" s="49" t="s">
        <v>199</v>
      </c>
      <c r="F5" s="49" t="s">
        <v>286</v>
      </c>
      <c r="G5" s="49" t="s">
        <v>287</v>
      </c>
      <c r="H5" s="64" t="s">
        <v>55</v>
      </c>
      <c r="I5" s="14" t="s">
        <v>533</v>
      </c>
      <c r="J5" s="15"/>
      <c r="K5" s="16"/>
    </row>
    <row r="6" ht="21.75" customHeight="1" spans="1:11">
      <c r="A6" s="50"/>
      <c r="B6" s="50"/>
      <c r="C6" s="50"/>
      <c r="D6" s="51"/>
      <c r="E6" s="51"/>
      <c r="F6" s="51"/>
      <c r="G6" s="51"/>
      <c r="H6" s="65"/>
      <c r="I6" s="49" t="s">
        <v>58</v>
      </c>
      <c r="J6" s="49" t="s">
        <v>59</v>
      </c>
      <c r="K6" s="49" t="s">
        <v>60</v>
      </c>
    </row>
    <row r="7" ht="40.5" customHeight="1" spans="1:11">
      <c r="A7" s="53"/>
      <c r="B7" s="53"/>
      <c r="C7" s="53"/>
      <c r="D7" s="54"/>
      <c r="E7" s="54"/>
      <c r="F7" s="54"/>
      <c r="G7" s="54"/>
      <c r="H7" s="55"/>
      <c r="I7" s="54" t="s">
        <v>57</v>
      </c>
      <c r="J7" s="54"/>
      <c r="K7" s="54"/>
    </row>
    <row r="8" ht="15" customHeight="1" spans="1:11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66">
        <v>10</v>
      </c>
      <c r="K8" s="66">
        <v>11</v>
      </c>
    </row>
    <row r="9" ht="18.75" customHeight="1" spans="1:11">
      <c r="A9" s="23"/>
      <c r="B9" s="39"/>
      <c r="C9" s="23"/>
      <c r="D9" s="23"/>
      <c r="E9" s="23"/>
      <c r="F9" s="23"/>
      <c r="G9" s="23"/>
      <c r="H9" s="67"/>
      <c r="I9" s="68"/>
      <c r="J9" s="68"/>
      <c r="K9" s="67"/>
    </row>
    <row r="10" ht="18.75" customHeight="1" spans="1:11">
      <c r="A10" s="69"/>
      <c r="B10" s="39"/>
      <c r="C10" s="39"/>
      <c r="D10" s="39"/>
      <c r="E10" s="39"/>
      <c r="F10" s="39"/>
      <c r="G10" s="39"/>
      <c r="H10" s="58"/>
      <c r="I10" s="58"/>
      <c r="J10" s="58"/>
      <c r="K10" s="67"/>
    </row>
    <row r="11" ht="18.75" customHeight="1" spans="1:11">
      <c r="A11" s="70" t="s">
        <v>185</v>
      </c>
      <c r="B11" s="71"/>
      <c r="C11" s="71"/>
      <c r="D11" s="71"/>
      <c r="E11" s="71"/>
      <c r="F11" s="71"/>
      <c r="G11" s="72"/>
      <c r="H11" s="58"/>
      <c r="I11" s="58"/>
      <c r="J11" s="58"/>
      <c r="K11" s="67"/>
    </row>
    <row r="12" s="63" customFormat="1" customHeight="1" spans="1:11">
      <c r="A12" s="63" t="s">
        <v>534</v>
      </c>
    </row>
    <row r="33" customHeight="1" spans="2:2">
      <c r="B33">
        <v>15233632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3"/>
  <sheetViews>
    <sheetView showZeros="0" workbookViewId="0">
      <pane ySplit="1" topLeftCell="A2" activePane="bottomLeft" state="frozen"/>
      <selection/>
      <selection pane="bottomLeft" activeCell="B32" sqref="B3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41"/>
      <c r="G2" s="42" t="s">
        <v>535</v>
      </c>
    </row>
    <row r="3" ht="41.25" customHeight="1" spans="1:7">
      <c r="A3" s="43" t="str">
        <f>"2025"&amp;"年部门项目中期规划预算表"</f>
        <v>2025年部门项目中期规划预算表</v>
      </c>
      <c r="B3" s="43"/>
      <c r="C3" s="43"/>
      <c r="D3" s="43"/>
      <c r="E3" s="43"/>
      <c r="F3" s="43"/>
      <c r="G3" s="43"/>
    </row>
    <row r="4" ht="13.5" customHeight="1" spans="1:7">
      <c r="A4" s="44" t="str">
        <f>"单位名称："&amp;"石林彝族自治县科学技术和工业信息化局"</f>
        <v>单位名称：石林彝族自治县科学技术和工业信息化局</v>
      </c>
      <c r="B4" s="45"/>
      <c r="C4" s="45"/>
      <c r="D4" s="45"/>
      <c r="E4" s="46"/>
      <c r="F4" s="46"/>
      <c r="G4" s="47" t="s">
        <v>1</v>
      </c>
    </row>
    <row r="5" ht="21.75" customHeight="1" spans="1:7">
      <c r="A5" s="48" t="s">
        <v>285</v>
      </c>
      <c r="B5" s="48" t="s">
        <v>284</v>
      </c>
      <c r="C5" s="48" t="s">
        <v>197</v>
      </c>
      <c r="D5" s="49" t="s">
        <v>536</v>
      </c>
      <c r="E5" s="14" t="s">
        <v>58</v>
      </c>
      <c r="F5" s="15"/>
      <c r="G5" s="16"/>
    </row>
    <row r="6" ht="21.75" customHeight="1" spans="1:7">
      <c r="A6" s="50"/>
      <c r="B6" s="50"/>
      <c r="C6" s="50"/>
      <c r="D6" s="51"/>
      <c r="E6" s="52" t="str">
        <f>"2025"&amp;"年"</f>
        <v>2025年</v>
      </c>
      <c r="F6" s="49" t="str">
        <f>("2025"+1)&amp;"年"</f>
        <v>2026年</v>
      </c>
      <c r="G6" s="49" t="str">
        <f>("2025"+2)&amp;"年"</f>
        <v>2027年</v>
      </c>
    </row>
    <row r="7" ht="40.5" customHeight="1" spans="1:7">
      <c r="A7" s="53"/>
      <c r="B7" s="53"/>
      <c r="C7" s="53"/>
      <c r="D7" s="54"/>
      <c r="E7" s="55"/>
      <c r="F7" s="54" t="s">
        <v>57</v>
      </c>
      <c r="G7" s="54"/>
    </row>
    <row r="8" ht="15" customHeight="1" spans="1:7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</row>
    <row r="9" ht="17.25" customHeight="1" spans="1:7">
      <c r="A9" s="39" t="s">
        <v>70</v>
      </c>
      <c r="B9" s="57"/>
      <c r="C9" s="57"/>
      <c r="D9" s="39"/>
      <c r="E9" s="58">
        <v>7233804</v>
      </c>
      <c r="F9" s="58"/>
      <c r="G9" s="58"/>
    </row>
    <row r="10" ht="18.75" customHeight="1" spans="1:7">
      <c r="A10" s="39"/>
      <c r="B10" s="39" t="s">
        <v>537</v>
      </c>
      <c r="C10" s="39" t="s">
        <v>292</v>
      </c>
      <c r="D10" s="39" t="s">
        <v>538</v>
      </c>
      <c r="E10" s="58">
        <v>120000</v>
      </c>
      <c r="F10" s="58"/>
      <c r="G10" s="58"/>
    </row>
    <row r="11" ht="18.75" customHeight="1" spans="1:7">
      <c r="A11" s="59"/>
      <c r="B11" s="39" t="s">
        <v>537</v>
      </c>
      <c r="C11" s="39" t="s">
        <v>296</v>
      </c>
      <c r="D11" s="39" t="s">
        <v>538</v>
      </c>
      <c r="E11" s="58">
        <v>200000</v>
      </c>
      <c r="F11" s="58"/>
      <c r="G11" s="58"/>
    </row>
    <row r="12" ht="18.75" customHeight="1" spans="1:7">
      <c r="A12" s="59"/>
      <c r="B12" s="39" t="s">
        <v>537</v>
      </c>
      <c r="C12" s="39" t="s">
        <v>298</v>
      </c>
      <c r="D12" s="39" t="s">
        <v>538</v>
      </c>
      <c r="E12" s="58">
        <v>300000</v>
      </c>
      <c r="F12" s="58"/>
      <c r="G12" s="58"/>
    </row>
    <row r="13" ht="18.75" customHeight="1" spans="1:7">
      <c r="A13" s="59"/>
      <c r="B13" s="39" t="s">
        <v>537</v>
      </c>
      <c r="C13" s="39" t="s">
        <v>302</v>
      </c>
      <c r="D13" s="39" t="s">
        <v>538</v>
      </c>
      <c r="E13" s="58">
        <v>35000</v>
      </c>
      <c r="F13" s="58"/>
      <c r="G13" s="58"/>
    </row>
    <row r="14" ht="18.75" customHeight="1" spans="1:7">
      <c r="A14" s="59"/>
      <c r="B14" s="39" t="s">
        <v>537</v>
      </c>
      <c r="C14" s="39" t="s">
        <v>304</v>
      </c>
      <c r="D14" s="39" t="s">
        <v>538</v>
      </c>
      <c r="E14" s="58">
        <v>39400</v>
      </c>
      <c r="F14" s="58"/>
      <c r="G14" s="58"/>
    </row>
    <row r="15" ht="18.75" customHeight="1" spans="1:7">
      <c r="A15" s="59"/>
      <c r="B15" s="39" t="s">
        <v>537</v>
      </c>
      <c r="C15" s="39" t="s">
        <v>306</v>
      </c>
      <c r="D15" s="39" t="s">
        <v>538</v>
      </c>
      <c r="E15" s="58">
        <v>500000</v>
      </c>
      <c r="F15" s="58"/>
      <c r="G15" s="58"/>
    </row>
    <row r="16" ht="18.75" customHeight="1" spans="1:7">
      <c r="A16" s="59"/>
      <c r="B16" s="39" t="s">
        <v>537</v>
      </c>
      <c r="C16" s="39" t="s">
        <v>310</v>
      </c>
      <c r="D16" s="39" t="s">
        <v>538</v>
      </c>
      <c r="E16" s="58">
        <v>5000000</v>
      </c>
      <c r="F16" s="58"/>
      <c r="G16" s="58"/>
    </row>
    <row r="17" ht="18.75" customHeight="1" spans="1:7">
      <c r="A17" s="59"/>
      <c r="B17" s="39" t="s">
        <v>537</v>
      </c>
      <c r="C17" s="39" t="s">
        <v>312</v>
      </c>
      <c r="D17" s="39" t="s">
        <v>538</v>
      </c>
      <c r="E17" s="58">
        <v>30000</v>
      </c>
      <c r="F17" s="58"/>
      <c r="G17" s="58"/>
    </row>
    <row r="18" ht="18.75" customHeight="1" spans="1:7">
      <c r="A18" s="59"/>
      <c r="B18" s="39" t="s">
        <v>537</v>
      </c>
      <c r="C18" s="39" t="s">
        <v>314</v>
      </c>
      <c r="D18" s="39" t="s">
        <v>538</v>
      </c>
      <c r="E18" s="58">
        <v>309404</v>
      </c>
      <c r="F18" s="58"/>
      <c r="G18" s="58"/>
    </row>
    <row r="19" ht="18.75" customHeight="1" spans="1:7">
      <c r="A19" s="59"/>
      <c r="B19" s="39" t="s">
        <v>537</v>
      </c>
      <c r="C19" s="39" t="s">
        <v>316</v>
      </c>
      <c r="D19" s="39" t="s">
        <v>538</v>
      </c>
      <c r="E19" s="58">
        <v>200000</v>
      </c>
      <c r="F19" s="58"/>
      <c r="G19" s="58"/>
    </row>
    <row r="20" ht="18.75" customHeight="1" spans="1:7">
      <c r="A20" s="59"/>
      <c r="B20" s="39" t="s">
        <v>537</v>
      </c>
      <c r="C20" s="39" t="s">
        <v>318</v>
      </c>
      <c r="D20" s="39" t="s">
        <v>538</v>
      </c>
      <c r="E20" s="58">
        <v>500000</v>
      </c>
      <c r="F20" s="58"/>
      <c r="G20" s="58"/>
    </row>
    <row r="21" ht="18.75" customHeight="1" spans="1:7">
      <c r="A21" s="60" t="s">
        <v>55</v>
      </c>
      <c r="B21" s="61" t="s">
        <v>539</v>
      </c>
      <c r="C21" s="61"/>
      <c r="D21" s="62"/>
      <c r="E21" s="58">
        <v>7233804</v>
      </c>
      <c r="F21" s="58"/>
      <c r="G21" s="58"/>
    </row>
    <row r="33" customHeight="1" spans="2:2">
      <c r="B33">
        <v>15233632</v>
      </c>
    </row>
  </sheetData>
  <mergeCells count="11">
    <mergeCell ref="A3:G3"/>
    <mergeCell ref="A4:D4"/>
    <mergeCell ref="E5:G5"/>
    <mergeCell ref="A21:D2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7"/>
  <sheetViews>
    <sheetView showZeros="0" topLeftCell="B1" workbookViewId="0">
      <pane ySplit="1" topLeftCell="A22" activePane="bottomLeft" state="frozen"/>
      <selection/>
      <selection pane="bottomLeft" activeCell="H25" sqref="H25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/>
      <c r="B2" s="2"/>
      <c r="C2" s="2"/>
      <c r="D2" s="2"/>
      <c r="E2" s="2"/>
      <c r="F2" s="2"/>
      <c r="G2" s="2"/>
      <c r="H2" s="2"/>
      <c r="I2" s="2"/>
      <c r="J2" s="3" t="s">
        <v>540</v>
      </c>
    </row>
    <row r="3" ht="41.25" customHeight="1" spans="1:10">
      <c r="A3" s="2" t="str">
        <f>"2025"&amp;"年部门整体支出绩效目标表"</f>
        <v>2025年部门整体支出绩效目标表</v>
      </c>
      <c r="B3" s="4"/>
      <c r="C3" s="4"/>
      <c r="D3" s="4"/>
      <c r="E3" s="4"/>
      <c r="F3" s="4"/>
      <c r="G3" s="4"/>
      <c r="H3" s="4"/>
      <c r="I3" s="4"/>
      <c r="J3" s="4"/>
    </row>
    <row r="4" ht="17.25" customHeight="1" spans="1:10">
      <c r="A4" s="5" t="str">
        <f>"单位名称："&amp;"石林彝族自治县科学技术和工业信息化局"</f>
        <v>单位名称：石林彝族自治县科学技术和工业信息化局</v>
      </c>
      <c r="B4" s="5"/>
      <c r="C4" s="6"/>
      <c r="D4" s="7"/>
      <c r="E4" s="7"/>
      <c r="F4" s="7"/>
      <c r="G4" s="7"/>
      <c r="H4" s="7"/>
      <c r="I4" s="7"/>
      <c r="J4" s="229" t="s">
        <v>1</v>
      </c>
    </row>
    <row r="5" ht="30" customHeight="1" spans="1:10">
      <c r="A5" s="8" t="s">
        <v>541</v>
      </c>
      <c r="B5" s="9" t="s">
        <v>71</v>
      </c>
      <c r="C5" s="10"/>
      <c r="D5" s="10"/>
      <c r="E5" s="11"/>
      <c r="F5" s="12" t="s">
        <v>542</v>
      </c>
      <c r="G5" s="11"/>
      <c r="H5" s="13" t="s">
        <v>70</v>
      </c>
      <c r="I5" s="10"/>
      <c r="J5" s="11"/>
    </row>
    <row r="6" ht="32.25" customHeight="1" spans="1:10">
      <c r="A6" s="14" t="s">
        <v>543</v>
      </c>
      <c r="B6" s="15"/>
      <c r="C6" s="15"/>
      <c r="D6" s="15"/>
      <c r="E6" s="15"/>
      <c r="F6" s="15"/>
      <c r="G6" s="15"/>
      <c r="H6" s="15"/>
      <c r="I6" s="16"/>
      <c r="J6" s="17" t="s">
        <v>544</v>
      </c>
    </row>
    <row r="7" ht="99.75" customHeight="1" spans="1:10">
      <c r="A7" s="18" t="s">
        <v>545</v>
      </c>
      <c r="B7" s="19" t="s">
        <v>546</v>
      </c>
      <c r="C7" s="20" t="s">
        <v>547</v>
      </c>
      <c r="D7" s="20"/>
      <c r="E7" s="20"/>
      <c r="F7" s="20"/>
      <c r="G7" s="20"/>
      <c r="H7" s="20"/>
      <c r="I7" s="20"/>
      <c r="J7" s="21" t="s">
        <v>548</v>
      </c>
    </row>
    <row r="8" ht="99.75" customHeight="1" spans="1:10">
      <c r="A8" s="18"/>
      <c r="B8" s="19" t="str">
        <f>"总体绩效目标（"&amp;"2025"&amp;"-"&amp;("2025"+2)&amp;"年期间）"</f>
        <v>总体绩效目标（2025-2027年期间）</v>
      </c>
      <c r="C8" s="20" t="s">
        <v>549</v>
      </c>
      <c r="D8" s="20"/>
      <c r="E8" s="20"/>
      <c r="F8" s="20"/>
      <c r="G8" s="20"/>
      <c r="H8" s="20"/>
      <c r="I8" s="20"/>
      <c r="J8" s="21" t="s">
        <v>550</v>
      </c>
    </row>
    <row r="9" ht="75" customHeight="1" spans="1:10">
      <c r="A9" s="19" t="s">
        <v>551</v>
      </c>
      <c r="B9" s="22" t="str">
        <f>"预算年度（"&amp;"2025"&amp;"年）绩效目标"</f>
        <v>预算年度（2025年）绩效目标</v>
      </c>
      <c r="C9" s="23" t="s">
        <v>549</v>
      </c>
      <c r="D9" s="23"/>
      <c r="E9" s="23"/>
      <c r="F9" s="23"/>
      <c r="G9" s="23"/>
      <c r="H9" s="23"/>
      <c r="I9" s="23"/>
      <c r="J9" s="24" t="s">
        <v>552</v>
      </c>
    </row>
    <row r="10" ht="32.25" customHeight="1" spans="1:10">
      <c r="A10" s="25" t="s">
        <v>553</v>
      </c>
      <c r="B10" s="25"/>
      <c r="C10" s="25"/>
      <c r="D10" s="25"/>
      <c r="E10" s="25"/>
      <c r="F10" s="25"/>
      <c r="G10" s="25"/>
      <c r="H10" s="25"/>
      <c r="I10" s="25"/>
      <c r="J10" s="25"/>
    </row>
    <row r="11" ht="32.25" customHeight="1" spans="1:10">
      <c r="A11" s="19" t="s">
        <v>554</v>
      </c>
      <c r="B11" s="19"/>
      <c r="C11" s="18" t="s">
        <v>555</v>
      </c>
      <c r="D11" s="18"/>
      <c r="E11" s="18"/>
      <c r="F11" s="18" t="s">
        <v>556</v>
      </c>
      <c r="G11" s="18"/>
      <c r="H11" s="18" t="s">
        <v>557</v>
      </c>
      <c r="I11" s="18"/>
      <c r="J11" s="18"/>
    </row>
    <row r="12" ht="32.25" customHeight="1" spans="1:10">
      <c r="A12" s="19"/>
      <c r="B12" s="19"/>
      <c r="C12" s="18"/>
      <c r="D12" s="18"/>
      <c r="E12" s="18"/>
      <c r="F12" s="18"/>
      <c r="G12" s="18"/>
      <c r="H12" s="19" t="s">
        <v>558</v>
      </c>
      <c r="I12" s="19" t="s">
        <v>559</v>
      </c>
      <c r="J12" s="19" t="s">
        <v>560</v>
      </c>
    </row>
    <row r="13" ht="24" customHeight="1" spans="1:10">
      <c r="A13" s="26" t="s">
        <v>55</v>
      </c>
      <c r="B13" s="27"/>
      <c r="C13" s="27"/>
      <c r="D13" s="27"/>
      <c r="E13" s="27"/>
      <c r="F13" s="27"/>
      <c r="G13" s="28"/>
      <c r="H13" s="29">
        <v>7999828</v>
      </c>
      <c r="I13" s="29">
        <v>7999828</v>
      </c>
      <c r="J13" s="29"/>
    </row>
    <row r="14" ht="34.5" customHeight="1" spans="1:10">
      <c r="A14" s="20" t="s">
        <v>561</v>
      </c>
      <c r="B14" s="30"/>
      <c r="C14" s="20" t="s">
        <v>549</v>
      </c>
      <c r="D14" s="30"/>
      <c r="E14" s="30"/>
      <c r="F14" s="30"/>
      <c r="G14" s="30"/>
      <c r="H14" s="31">
        <v>7999828</v>
      </c>
      <c r="I14" s="31">
        <v>7999828</v>
      </c>
      <c r="J14" s="31"/>
    </row>
    <row r="15" ht="32.25" customHeight="1" spans="1:10">
      <c r="A15" s="25" t="s">
        <v>562</v>
      </c>
      <c r="B15" s="25"/>
      <c r="C15" s="25"/>
      <c r="D15" s="25"/>
      <c r="E15" s="25"/>
      <c r="F15" s="25"/>
      <c r="G15" s="25"/>
      <c r="H15" s="25"/>
      <c r="I15" s="25"/>
      <c r="J15" s="25"/>
    </row>
    <row r="16" ht="32.25" customHeight="1" spans="1:10">
      <c r="A16" s="32" t="s">
        <v>563</v>
      </c>
      <c r="B16" s="32"/>
      <c r="C16" s="32"/>
      <c r="D16" s="32"/>
      <c r="E16" s="32"/>
      <c r="F16" s="32"/>
      <c r="G16" s="32"/>
      <c r="H16" s="33" t="s">
        <v>564</v>
      </c>
      <c r="I16" s="34" t="s">
        <v>328</v>
      </c>
      <c r="J16" s="33" t="s">
        <v>565</v>
      </c>
    </row>
    <row r="17" ht="36" customHeight="1" spans="1:10">
      <c r="A17" s="35" t="s">
        <v>321</v>
      </c>
      <c r="B17" s="35" t="s">
        <v>566</v>
      </c>
      <c r="C17" s="36" t="s">
        <v>323</v>
      </c>
      <c r="D17" s="36" t="s">
        <v>324</v>
      </c>
      <c r="E17" s="36" t="s">
        <v>325</v>
      </c>
      <c r="F17" s="36" t="s">
        <v>326</v>
      </c>
      <c r="G17" s="36" t="s">
        <v>327</v>
      </c>
      <c r="H17" s="37"/>
      <c r="I17" s="37"/>
      <c r="J17" s="37"/>
    </row>
    <row r="18" ht="32.25" customHeight="1" spans="1:10">
      <c r="A18" s="38" t="s">
        <v>330</v>
      </c>
      <c r="B18" s="38"/>
      <c r="C18" s="39"/>
      <c r="D18" s="38"/>
      <c r="E18" s="38"/>
      <c r="F18" s="38"/>
      <c r="G18" s="38"/>
      <c r="H18" s="40"/>
      <c r="I18" s="23"/>
      <c r="J18" s="40"/>
    </row>
    <row r="19" ht="32.25" customHeight="1" spans="1:10">
      <c r="A19" s="38"/>
      <c r="B19" s="38" t="s">
        <v>331</v>
      </c>
      <c r="C19" s="39"/>
      <c r="D19" s="38"/>
      <c r="E19" s="38"/>
      <c r="F19" s="38"/>
      <c r="G19" s="38"/>
      <c r="H19" s="40"/>
      <c r="I19" s="23"/>
      <c r="J19" s="40"/>
    </row>
    <row r="20" ht="32.25" customHeight="1" spans="1:10">
      <c r="A20" s="38"/>
      <c r="B20" s="38"/>
      <c r="C20" s="39" t="s">
        <v>567</v>
      </c>
      <c r="D20" s="38" t="s">
        <v>362</v>
      </c>
      <c r="E20" s="38" t="s">
        <v>88</v>
      </c>
      <c r="F20" s="38" t="s">
        <v>568</v>
      </c>
      <c r="G20" s="38" t="s">
        <v>336</v>
      </c>
      <c r="H20" s="40" t="s">
        <v>569</v>
      </c>
      <c r="I20" s="23" t="s">
        <v>570</v>
      </c>
      <c r="J20" s="40" t="s">
        <v>571</v>
      </c>
    </row>
    <row r="21" ht="32.25" customHeight="1" spans="1:10">
      <c r="A21" s="38"/>
      <c r="B21" s="38"/>
      <c r="C21" s="39" t="s">
        <v>572</v>
      </c>
      <c r="D21" s="38" t="s">
        <v>362</v>
      </c>
      <c r="E21" s="38" t="s">
        <v>88</v>
      </c>
      <c r="F21" s="38" t="s">
        <v>568</v>
      </c>
      <c r="G21" s="38" t="s">
        <v>336</v>
      </c>
      <c r="H21" s="40" t="s">
        <v>573</v>
      </c>
      <c r="I21" s="23" t="s">
        <v>574</v>
      </c>
      <c r="J21" s="40" t="s">
        <v>571</v>
      </c>
    </row>
    <row r="22" ht="32.25" customHeight="1" spans="1:10">
      <c r="A22" s="38"/>
      <c r="B22" s="38" t="s">
        <v>338</v>
      </c>
      <c r="C22" s="39"/>
      <c r="D22" s="38"/>
      <c r="E22" s="38"/>
      <c r="F22" s="38"/>
      <c r="G22" s="38"/>
      <c r="H22" s="40"/>
      <c r="I22" s="23"/>
      <c r="J22" s="40"/>
    </row>
    <row r="23" ht="32.25" customHeight="1" spans="1:10">
      <c r="A23" s="38"/>
      <c r="B23" s="38"/>
      <c r="C23" s="39" t="s">
        <v>452</v>
      </c>
      <c r="D23" s="38" t="s">
        <v>362</v>
      </c>
      <c r="E23" s="38" t="s">
        <v>453</v>
      </c>
      <c r="F23" s="38" t="s">
        <v>341</v>
      </c>
      <c r="G23" s="38" t="s">
        <v>336</v>
      </c>
      <c r="H23" s="40" t="s">
        <v>575</v>
      </c>
      <c r="I23" s="23" t="s">
        <v>576</v>
      </c>
      <c r="J23" s="40" t="s">
        <v>571</v>
      </c>
    </row>
    <row r="24" ht="32.25" customHeight="1" spans="1:10">
      <c r="A24" s="38"/>
      <c r="B24" s="38" t="s">
        <v>438</v>
      </c>
      <c r="C24" s="39"/>
      <c r="D24" s="38"/>
      <c r="E24" s="38"/>
      <c r="F24" s="38"/>
      <c r="G24" s="38"/>
      <c r="H24" s="40"/>
      <c r="I24" s="23"/>
      <c r="J24" s="40"/>
    </row>
    <row r="25" ht="32.25" customHeight="1" spans="1:10">
      <c r="A25" s="38"/>
      <c r="B25" s="38"/>
      <c r="C25" s="39" t="s">
        <v>577</v>
      </c>
      <c r="D25" s="38" t="s">
        <v>362</v>
      </c>
      <c r="E25" s="38" t="s">
        <v>578</v>
      </c>
      <c r="F25" s="38" t="s">
        <v>579</v>
      </c>
      <c r="G25" s="38" t="s">
        <v>353</v>
      </c>
      <c r="H25" s="40" t="s">
        <v>580</v>
      </c>
      <c r="I25" s="23" t="s">
        <v>581</v>
      </c>
      <c r="J25" s="40" t="s">
        <v>571</v>
      </c>
    </row>
    <row r="26" ht="32.25" customHeight="1" spans="1:10">
      <c r="A26" s="38" t="s">
        <v>343</v>
      </c>
      <c r="B26" s="38"/>
      <c r="C26" s="39"/>
      <c r="D26" s="38"/>
      <c r="E26" s="38"/>
      <c r="F26" s="38"/>
      <c r="G26" s="38"/>
      <c r="H26" s="40"/>
      <c r="I26" s="23"/>
      <c r="J26" s="40"/>
    </row>
    <row r="27" ht="32.25" customHeight="1" spans="1:10">
      <c r="A27" s="38"/>
      <c r="B27" s="38" t="s">
        <v>360</v>
      </c>
      <c r="C27" s="39"/>
      <c r="D27" s="38"/>
      <c r="E27" s="38"/>
      <c r="F27" s="38"/>
      <c r="G27" s="38"/>
      <c r="H27" s="40"/>
      <c r="I27" s="23"/>
      <c r="J27" s="40"/>
    </row>
    <row r="28" ht="32.25" customHeight="1" spans="1:10">
      <c r="A28" s="38"/>
      <c r="B28" s="38"/>
      <c r="C28" s="39" t="s">
        <v>582</v>
      </c>
      <c r="D28" s="38" t="s">
        <v>333</v>
      </c>
      <c r="E28" s="38" t="s">
        <v>455</v>
      </c>
      <c r="F28" s="38" t="s">
        <v>341</v>
      </c>
      <c r="G28" s="38" t="s">
        <v>336</v>
      </c>
      <c r="H28" s="40" t="s">
        <v>583</v>
      </c>
      <c r="I28" s="23" t="s">
        <v>584</v>
      </c>
      <c r="J28" s="40" t="s">
        <v>571</v>
      </c>
    </row>
    <row r="29" ht="32.25" customHeight="1" spans="1:10">
      <c r="A29" s="38"/>
      <c r="B29" s="38"/>
      <c r="C29" s="39" t="s">
        <v>585</v>
      </c>
      <c r="D29" s="38" t="s">
        <v>333</v>
      </c>
      <c r="E29" s="38" t="s">
        <v>85</v>
      </c>
      <c r="F29" s="38" t="s">
        <v>341</v>
      </c>
      <c r="G29" s="38" t="s">
        <v>353</v>
      </c>
      <c r="H29" s="40" t="s">
        <v>586</v>
      </c>
      <c r="I29" s="23" t="s">
        <v>587</v>
      </c>
      <c r="J29" s="40" t="s">
        <v>571</v>
      </c>
    </row>
    <row r="30" ht="32.25" customHeight="1" spans="1:10">
      <c r="A30" s="38"/>
      <c r="B30" s="38" t="s">
        <v>344</v>
      </c>
      <c r="C30" s="39"/>
      <c r="D30" s="38"/>
      <c r="E30" s="38"/>
      <c r="F30" s="38"/>
      <c r="G30" s="38"/>
      <c r="H30" s="40"/>
      <c r="I30" s="23"/>
      <c r="J30" s="40"/>
    </row>
    <row r="31" ht="32.25" customHeight="1" spans="1:10">
      <c r="A31" s="38"/>
      <c r="B31" s="38"/>
      <c r="C31" s="39" t="s">
        <v>588</v>
      </c>
      <c r="D31" s="38" t="s">
        <v>362</v>
      </c>
      <c r="E31" s="38" t="s">
        <v>334</v>
      </c>
      <c r="F31" s="38" t="s">
        <v>427</v>
      </c>
      <c r="G31" s="38" t="s">
        <v>336</v>
      </c>
      <c r="H31" s="40" t="s">
        <v>589</v>
      </c>
      <c r="I31" s="23" t="s">
        <v>590</v>
      </c>
      <c r="J31" s="40" t="s">
        <v>571</v>
      </c>
    </row>
    <row r="32" ht="32.25" customHeight="1" spans="1:10">
      <c r="A32" s="38"/>
      <c r="B32" s="38"/>
      <c r="C32" s="39" t="s">
        <v>591</v>
      </c>
      <c r="D32" s="38" t="s">
        <v>362</v>
      </c>
      <c r="E32" s="38" t="s">
        <v>592</v>
      </c>
      <c r="F32" s="38" t="s">
        <v>427</v>
      </c>
      <c r="G32" s="38" t="s">
        <v>336</v>
      </c>
      <c r="H32" s="40" t="s">
        <v>593</v>
      </c>
      <c r="I32" s="23" t="s">
        <v>594</v>
      </c>
      <c r="J32" s="40" t="s">
        <v>571</v>
      </c>
    </row>
    <row r="33" ht="32.25" customHeight="1" spans="1:10">
      <c r="A33" s="38"/>
      <c r="B33" s="38">
        <v>15233632</v>
      </c>
      <c r="C33" s="39" t="s">
        <v>595</v>
      </c>
      <c r="D33" s="38" t="s">
        <v>362</v>
      </c>
      <c r="E33" s="38" t="s">
        <v>596</v>
      </c>
      <c r="F33" s="38" t="s">
        <v>416</v>
      </c>
      <c r="G33" s="38" t="s">
        <v>336</v>
      </c>
      <c r="H33" s="40" t="s">
        <v>597</v>
      </c>
      <c r="I33" s="23" t="s">
        <v>598</v>
      </c>
      <c r="J33" s="40" t="s">
        <v>571</v>
      </c>
    </row>
    <row r="34" ht="32.25" customHeight="1" spans="1:10">
      <c r="A34" s="38"/>
      <c r="B34" s="38"/>
      <c r="C34" s="39" t="s">
        <v>599</v>
      </c>
      <c r="D34" s="38" t="s">
        <v>362</v>
      </c>
      <c r="E34" s="38" t="s">
        <v>346</v>
      </c>
      <c r="F34" s="38" t="s">
        <v>416</v>
      </c>
      <c r="G34" s="38" t="s">
        <v>336</v>
      </c>
      <c r="H34" s="40" t="s">
        <v>600</v>
      </c>
      <c r="I34" s="23" t="s">
        <v>601</v>
      </c>
      <c r="J34" s="40" t="s">
        <v>571</v>
      </c>
    </row>
    <row r="35" ht="32.25" customHeight="1" spans="1:10">
      <c r="A35" s="38" t="s">
        <v>349</v>
      </c>
      <c r="B35" s="38"/>
      <c r="C35" s="39"/>
      <c r="D35" s="38"/>
      <c r="E35" s="38"/>
      <c r="F35" s="38"/>
      <c r="G35" s="38"/>
      <c r="H35" s="40"/>
      <c r="I35" s="23"/>
      <c r="J35" s="40"/>
    </row>
    <row r="36" ht="32.25" customHeight="1" spans="1:10">
      <c r="A36" s="38"/>
      <c r="B36" s="38" t="s">
        <v>350</v>
      </c>
      <c r="C36" s="39"/>
      <c r="D36" s="38"/>
      <c r="E36" s="38"/>
      <c r="F36" s="38"/>
      <c r="G36" s="38"/>
      <c r="H36" s="40"/>
      <c r="I36" s="23"/>
      <c r="J36" s="40"/>
    </row>
    <row r="37" ht="32.25" customHeight="1" spans="1:10">
      <c r="A37" s="38"/>
      <c r="B37" s="38"/>
      <c r="C37" s="39" t="s">
        <v>602</v>
      </c>
      <c r="D37" s="38" t="s">
        <v>333</v>
      </c>
      <c r="E37" s="38" t="s">
        <v>365</v>
      </c>
      <c r="F37" s="38" t="s">
        <v>341</v>
      </c>
      <c r="G37" s="38" t="s">
        <v>353</v>
      </c>
      <c r="H37" s="40" t="s">
        <v>603</v>
      </c>
      <c r="I37" s="23" t="s">
        <v>604</v>
      </c>
      <c r="J37" s="40" t="s">
        <v>571</v>
      </c>
    </row>
  </sheetData>
  <mergeCells count="29">
    <mergeCell ref="A3:J3"/>
    <mergeCell ref="A4:C4"/>
    <mergeCell ref="B5:E5"/>
    <mergeCell ref="B5:E5"/>
    <mergeCell ref="F5:G5"/>
    <mergeCell ref="H5:J5"/>
    <mergeCell ref="H5:J5"/>
    <mergeCell ref="A6:I6"/>
    <mergeCell ref="C7:I7"/>
    <mergeCell ref="C7:I7"/>
    <mergeCell ref="C8:I8"/>
    <mergeCell ref="C8:I8"/>
    <mergeCell ref="C9:I9"/>
    <mergeCell ref="C9:I9"/>
    <mergeCell ref="A10:J10"/>
    <mergeCell ref="H11:J11"/>
    <mergeCell ref="A13:G13"/>
    <mergeCell ref="A14:B14"/>
    <mergeCell ref="A14:B14"/>
    <mergeCell ref="C14:G14"/>
    <mergeCell ref="C14:G14"/>
    <mergeCell ref="A15:J15"/>
    <mergeCell ref="A16:G16"/>
    <mergeCell ref="A7:A8"/>
    <mergeCell ref="H16:H17"/>
    <mergeCell ref="I16:I17"/>
    <mergeCell ref="J16:J17"/>
    <mergeCell ref="A11:B12"/>
    <mergeCell ref="C11:G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3"/>
  <sheetViews>
    <sheetView showGridLines="0" showZeros="0" workbookViewId="0">
      <pane ySplit="1" topLeftCell="A2" activePane="bottomLeft" state="frozen"/>
      <selection/>
      <selection pane="bottomLeft" activeCell="B32" sqref="B32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9">
      <c r="A2" s="83" t="s">
        <v>52</v>
      </c>
    </row>
    <row r="3" ht="41.25" customHeight="1" spans="1:19">
      <c r="A3" s="77" t="str">
        <f>"2025"&amp;"年部门收入预算表"</f>
        <v>2025年部门收入预算表</v>
      </c>
    </row>
    <row r="4" ht="17.25" customHeight="1" spans="1:19">
      <c r="A4" s="80" t="str">
        <f>"单位名称："&amp;"石林彝族自治县科学技术和工业信息化局"</f>
        <v>单位名称：石林彝族自治县科学技术和工业信息化局</v>
      </c>
      <c r="S4" s="82" t="s">
        <v>1</v>
      </c>
    </row>
    <row r="5" ht="21.75" customHeight="1" spans="1:19">
      <c r="A5" s="214" t="s">
        <v>53</v>
      </c>
      <c r="B5" s="215" t="s">
        <v>54</v>
      </c>
      <c r="C5" s="215" t="s">
        <v>55</v>
      </c>
      <c r="D5" s="216" t="s">
        <v>56</v>
      </c>
      <c r="E5" s="216"/>
      <c r="F5" s="216"/>
      <c r="G5" s="216"/>
      <c r="H5" s="216"/>
      <c r="I5" s="163"/>
      <c r="J5" s="216"/>
      <c r="K5" s="216"/>
      <c r="L5" s="216"/>
      <c r="M5" s="216"/>
      <c r="N5" s="217"/>
      <c r="O5" s="216" t="s">
        <v>45</v>
      </c>
      <c r="P5" s="216"/>
      <c r="Q5" s="216"/>
      <c r="R5" s="216"/>
      <c r="S5" s="217"/>
    </row>
    <row r="6" ht="27" customHeight="1" spans="1:19">
      <c r="A6" s="218"/>
      <c r="B6" s="219"/>
      <c r="C6" s="219"/>
      <c r="D6" s="219" t="s">
        <v>57</v>
      </c>
      <c r="E6" s="219" t="s">
        <v>58</v>
      </c>
      <c r="F6" s="219" t="s">
        <v>59</v>
      </c>
      <c r="G6" s="219" t="s">
        <v>60</v>
      </c>
      <c r="H6" s="219" t="s">
        <v>61</v>
      </c>
      <c r="I6" s="220" t="s">
        <v>62</v>
      </c>
      <c r="J6" s="221"/>
      <c r="K6" s="221"/>
      <c r="L6" s="221"/>
      <c r="M6" s="221"/>
      <c r="N6" s="222"/>
      <c r="O6" s="219" t="s">
        <v>57</v>
      </c>
      <c r="P6" s="219" t="s">
        <v>58</v>
      </c>
      <c r="Q6" s="219" t="s">
        <v>59</v>
      </c>
      <c r="R6" s="219" t="s">
        <v>60</v>
      </c>
      <c r="S6" s="219" t="s">
        <v>63</v>
      </c>
    </row>
    <row r="7" ht="30" customHeight="1" spans="1:19">
      <c r="A7" s="223"/>
      <c r="B7" s="143"/>
      <c r="C7" s="149"/>
      <c r="D7" s="149"/>
      <c r="E7" s="149"/>
      <c r="F7" s="149"/>
      <c r="G7" s="149"/>
      <c r="H7" s="149"/>
      <c r="I7" s="102" t="s">
        <v>57</v>
      </c>
      <c r="J7" s="222" t="s">
        <v>64</v>
      </c>
      <c r="K7" s="222" t="s">
        <v>65</v>
      </c>
      <c r="L7" s="222" t="s">
        <v>66</v>
      </c>
      <c r="M7" s="222" t="s">
        <v>67</v>
      </c>
      <c r="N7" s="222" t="s">
        <v>68</v>
      </c>
      <c r="O7" s="224"/>
      <c r="P7" s="224"/>
      <c r="Q7" s="224"/>
      <c r="R7" s="224"/>
      <c r="S7" s="149"/>
    </row>
    <row r="8" ht="15" customHeight="1" spans="1:19">
      <c r="A8" s="225">
        <v>1</v>
      </c>
      <c r="B8" s="225">
        <v>2</v>
      </c>
      <c r="C8" s="225">
        <v>3</v>
      </c>
      <c r="D8" s="225">
        <v>4</v>
      </c>
      <c r="E8" s="225">
        <v>5</v>
      </c>
      <c r="F8" s="225">
        <v>6</v>
      </c>
      <c r="G8" s="225">
        <v>7</v>
      </c>
      <c r="H8" s="225">
        <v>8</v>
      </c>
      <c r="I8" s="102">
        <v>9</v>
      </c>
      <c r="J8" s="225">
        <v>10</v>
      </c>
      <c r="K8" s="225">
        <v>11</v>
      </c>
      <c r="L8" s="225">
        <v>12</v>
      </c>
      <c r="M8" s="225">
        <v>13</v>
      </c>
      <c r="N8" s="225">
        <v>14</v>
      </c>
      <c r="O8" s="225">
        <v>15</v>
      </c>
      <c r="P8" s="225">
        <v>16</v>
      </c>
      <c r="Q8" s="225">
        <v>17</v>
      </c>
      <c r="R8" s="225">
        <v>18</v>
      </c>
      <c r="S8" s="225">
        <v>19</v>
      </c>
    </row>
    <row r="9" ht="18" customHeight="1" spans="1:19">
      <c r="A9" s="39" t="s">
        <v>69</v>
      </c>
      <c r="B9" s="39" t="s">
        <v>70</v>
      </c>
      <c r="C9" s="139">
        <v>15233632</v>
      </c>
      <c r="D9" s="139">
        <v>15233632</v>
      </c>
      <c r="E9" s="139">
        <v>15233632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</row>
    <row r="10" ht="18" customHeight="1" spans="1:19">
      <c r="A10" s="226" t="s">
        <v>71</v>
      </c>
      <c r="B10" s="226" t="s">
        <v>70</v>
      </c>
      <c r="C10" s="139">
        <v>15233632</v>
      </c>
      <c r="D10" s="139">
        <v>15233632</v>
      </c>
      <c r="E10" s="139">
        <v>15233632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</row>
    <row r="11" ht="18" customHeight="1" spans="1:19">
      <c r="A11" s="86" t="s">
        <v>55</v>
      </c>
      <c r="B11" s="227"/>
      <c r="C11" s="139">
        <v>15233632</v>
      </c>
      <c r="D11" s="139">
        <v>15233632</v>
      </c>
      <c r="E11" s="139">
        <v>15233632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</row>
    <row r="33" customHeight="1" spans="2:2">
      <c r="B33">
        <v>15233632</v>
      </c>
    </row>
  </sheetData>
  <mergeCells count="20">
    <mergeCell ref="A2:S2"/>
    <mergeCell ref="A3:S3"/>
    <mergeCell ref="A4:B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3"/>
  <sheetViews>
    <sheetView showGridLines="0" showZeros="0" workbookViewId="0">
      <pane ySplit="1" topLeftCell="A2" activePane="bottomLeft" state="frozen"/>
      <selection/>
      <selection pane="bottomLeft" activeCell="B32" sqref="B3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5">
      <c r="A2" s="82" t="s">
        <v>72</v>
      </c>
    </row>
    <row r="3" ht="41.25" customHeight="1" spans="1:15">
      <c r="A3" s="77" t="str">
        <f>"2025"&amp;"年部门支出预算表"</f>
        <v>2025年部门支出预算表</v>
      </c>
    </row>
    <row r="4" ht="17.25" customHeight="1" spans="1:15">
      <c r="A4" s="80" t="str">
        <f>"单位名称："&amp;"石林彝族自治县科学技术和工业信息化局"</f>
        <v>单位名称：石林彝族自治县科学技术和工业信息化局</v>
      </c>
      <c r="O4" s="82" t="s">
        <v>1</v>
      </c>
    </row>
    <row r="5" ht="27" customHeight="1" spans="1:15">
      <c r="A5" s="200" t="s">
        <v>73</v>
      </c>
      <c r="B5" s="200" t="s">
        <v>74</v>
      </c>
      <c r="C5" s="200" t="s">
        <v>55</v>
      </c>
      <c r="D5" s="201" t="s">
        <v>58</v>
      </c>
      <c r="E5" s="202"/>
      <c r="F5" s="203"/>
      <c r="G5" s="204" t="s">
        <v>59</v>
      </c>
      <c r="H5" s="204" t="s">
        <v>60</v>
      </c>
      <c r="I5" s="204" t="s">
        <v>75</v>
      </c>
      <c r="J5" s="201" t="s">
        <v>62</v>
      </c>
      <c r="K5" s="202"/>
      <c r="L5" s="202"/>
      <c r="M5" s="202"/>
      <c r="N5" s="205"/>
      <c r="O5" s="206"/>
    </row>
    <row r="6" ht="42" customHeight="1" spans="1:15">
      <c r="A6" s="207"/>
      <c r="B6" s="207"/>
      <c r="C6" s="208"/>
      <c r="D6" s="209" t="s">
        <v>57</v>
      </c>
      <c r="E6" s="209" t="s">
        <v>76</v>
      </c>
      <c r="F6" s="209" t="s">
        <v>77</v>
      </c>
      <c r="G6" s="208"/>
      <c r="H6" s="208"/>
      <c r="I6" s="210"/>
      <c r="J6" s="209" t="s">
        <v>57</v>
      </c>
      <c r="K6" s="194" t="s">
        <v>78</v>
      </c>
      <c r="L6" s="194" t="s">
        <v>79</v>
      </c>
      <c r="M6" s="194" t="s">
        <v>80</v>
      </c>
      <c r="N6" s="194" t="s">
        <v>81</v>
      </c>
      <c r="O6" s="194" t="s">
        <v>82</v>
      </c>
    </row>
    <row r="7" ht="18" customHeight="1" spans="1:15">
      <c r="A7" s="89" t="s">
        <v>83</v>
      </c>
      <c r="B7" s="89" t="s">
        <v>84</v>
      </c>
      <c r="C7" s="89" t="s">
        <v>85</v>
      </c>
      <c r="D7" s="90" t="s">
        <v>86</v>
      </c>
      <c r="E7" s="90" t="s">
        <v>87</v>
      </c>
      <c r="F7" s="90" t="s">
        <v>88</v>
      </c>
      <c r="G7" s="90" t="s">
        <v>89</v>
      </c>
      <c r="H7" s="90" t="s">
        <v>90</v>
      </c>
      <c r="I7" s="90" t="s">
        <v>91</v>
      </c>
      <c r="J7" s="90" t="s">
        <v>92</v>
      </c>
      <c r="K7" s="90" t="s">
        <v>93</v>
      </c>
      <c r="L7" s="90" t="s">
        <v>94</v>
      </c>
      <c r="M7" s="90" t="s">
        <v>95</v>
      </c>
      <c r="N7" s="89" t="s">
        <v>96</v>
      </c>
      <c r="O7" s="90" t="s">
        <v>97</v>
      </c>
    </row>
    <row r="8" ht="21" customHeight="1" spans="1:15">
      <c r="A8" s="91" t="s">
        <v>98</v>
      </c>
      <c r="B8" s="91" t="s">
        <v>99</v>
      </c>
      <c r="C8" s="139">
        <v>1755425</v>
      </c>
      <c r="D8" s="139">
        <v>1755425</v>
      </c>
      <c r="E8" s="139">
        <v>1255425</v>
      </c>
      <c r="F8" s="139">
        <v>500000</v>
      </c>
      <c r="G8" s="139"/>
      <c r="H8" s="139"/>
      <c r="I8" s="139"/>
      <c r="J8" s="139"/>
      <c r="K8" s="139"/>
      <c r="L8" s="139"/>
      <c r="M8" s="139"/>
      <c r="N8" s="139"/>
      <c r="O8" s="139"/>
    </row>
    <row r="9" ht="21" customHeight="1" spans="1:15">
      <c r="A9" s="211" t="s">
        <v>100</v>
      </c>
      <c r="B9" s="211" t="s">
        <v>101</v>
      </c>
      <c r="C9" s="139">
        <v>1755425</v>
      </c>
      <c r="D9" s="139">
        <v>1755425</v>
      </c>
      <c r="E9" s="139">
        <v>1255425</v>
      </c>
      <c r="F9" s="139">
        <v>500000</v>
      </c>
      <c r="G9" s="139"/>
      <c r="H9" s="139"/>
      <c r="I9" s="139"/>
      <c r="J9" s="139"/>
      <c r="K9" s="139"/>
      <c r="L9" s="139"/>
      <c r="M9" s="139"/>
      <c r="N9" s="139"/>
      <c r="O9" s="139"/>
    </row>
    <row r="10" ht="21" customHeight="1" spans="1:15">
      <c r="A10" s="212" t="s">
        <v>102</v>
      </c>
      <c r="B10" s="212" t="s">
        <v>103</v>
      </c>
      <c r="C10" s="139">
        <v>565554</v>
      </c>
      <c r="D10" s="139">
        <v>565554</v>
      </c>
      <c r="E10" s="139">
        <v>565554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21" customHeight="1" spans="1:15">
      <c r="A11" s="212" t="s">
        <v>104</v>
      </c>
      <c r="B11" s="212" t="s">
        <v>105</v>
      </c>
      <c r="C11" s="139">
        <v>689871</v>
      </c>
      <c r="D11" s="139">
        <v>689871</v>
      </c>
      <c r="E11" s="139">
        <v>689871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21" customHeight="1" spans="1:15">
      <c r="A12" s="212" t="s">
        <v>106</v>
      </c>
      <c r="B12" s="212" t="s">
        <v>107</v>
      </c>
      <c r="C12" s="139">
        <v>500000</v>
      </c>
      <c r="D12" s="139">
        <v>500000</v>
      </c>
      <c r="E12" s="139"/>
      <c r="F12" s="139">
        <v>500000</v>
      </c>
      <c r="G12" s="139"/>
      <c r="H12" s="139"/>
      <c r="I12" s="139"/>
      <c r="J12" s="139"/>
      <c r="K12" s="139"/>
      <c r="L12" s="139"/>
      <c r="M12" s="139"/>
      <c r="N12" s="139"/>
      <c r="O12" s="139"/>
    </row>
    <row r="13" ht="21" customHeight="1" spans="1:15">
      <c r="A13" s="91" t="s">
        <v>108</v>
      </c>
      <c r="B13" s="91" t="s">
        <v>109</v>
      </c>
      <c r="C13" s="139">
        <v>10921592</v>
      </c>
      <c r="D13" s="139">
        <v>10921592</v>
      </c>
      <c r="E13" s="139">
        <v>4187788</v>
      </c>
      <c r="F13" s="139">
        <v>6733804</v>
      </c>
      <c r="G13" s="139"/>
      <c r="H13" s="139"/>
      <c r="I13" s="139"/>
      <c r="J13" s="139"/>
      <c r="K13" s="139"/>
      <c r="L13" s="139"/>
      <c r="M13" s="139"/>
      <c r="N13" s="139"/>
      <c r="O13" s="139"/>
    </row>
    <row r="14" ht="21" customHeight="1" spans="1:15">
      <c r="A14" s="211" t="s">
        <v>110</v>
      </c>
      <c r="B14" s="211" t="s">
        <v>111</v>
      </c>
      <c r="C14" s="139">
        <v>10921592</v>
      </c>
      <c r="D14" s="139">
        <v>10921592</v>
      </c>
      <c r="E14" s="139">
        <v>4187788</v>
      </c>
      <c r="F14" s="139">
        <v>6733804</v>
      </c>
      <c r="G14" s="139"/>
      <c r="H14" s="139"/>
      <c r="I14" s="139"/>
      <c r="J14" s="139"/>
      <c r="K14" s="139"/>
      <c r="L14" s="139"/>
      <c r="M14" s="139"/>
      <c r="N14" s="139"/>
      <c r="O14" s="139"/>
    </row>
    <row r="15" ht="21" customHeight="1" spans="1:15">
      <c r="A15" s="212" t="s">
        <v>112</v>
      </c>
      <c r="B15" s="212" t="s">
        <v>103</v>
      </c>
      <c r="C15" s="139">
        <v>3114251</v>
      </c>
      <c r="D15" s="139">
        <v>3114251</v>
      </c>
      <c r="E15" s="139">
        <v>3114251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21" customHeight="1" spans="1:15">
      <c r="A16" s="212" t="s">
        <v>113</v>
      </c>
      <c r="B16" s="212" t="s">
        <v>114</v>
      </c>
      <c r="C16" s="139">
        <v>7807341</v>
      </c>
      <c r="D16" s="139">
        <v>7807341</v>
      </c>
      <c r="E16" s="139">
        <v>1073537</v>
      </c>
      <c r="F16" s="139">
        <v>6733804</v>
      </c>
      <c r="G16" s="139"/>
      <c r="H16" s="139"/>
      <c r="I16" s="139"/>
      <c r="J16" s="139"/>
      <c r="K16" s="139"/>
      <c r="L16" s="139"/>
      <c r="M16" s="139"/>
      <c r="N16" s="139"/>
      <c r="O16" s="139"/>
    </row>
    <row r="17" ht="21" customHeight="1" spans="1:15">
      <c r="A17" s="91" t="s">
        <v>115</v>
      </c>
      <c r="B17" s="91" t="s">
        <v>116</v>
      </c>
      <c r="C17" s="139">
        <v>1319318</v>
      </c>
      <c r="D17" s="139">
        <v>1319318</v>
      </c>
      <c r="E17" s="139">
        <v>1319318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21" customHeight="1" spans="1:15">
      <c r="A18" s="211" t="s">
        <v>117</v>
      </c>
      <c r="B18" s="211" t="s">
        <v>118</v>
      </c>
      <c r="C18" s="139">
        <v>1255490</v>
      </c>
      <c r="D18" s="139">
        <v>1255490</v>
      </c>
      <c r="E18" s="139">
        <v>1255490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21" customHeight="1" spans="1:15">
      <c r="A19" s="212" t="s">
        <v>119</v>
      </c>
      <c r="B19" s="212" t="s">
        <v>120</v>
      </c>
      <c r="C19" s="139">
        <v>244800</v>
      </c>
      <c r="D19" s="139">
        <v>244800</v>
      </c>
      <c r="E19" s="139">
        <v>244800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21" customHeight="1" spans="1:15">
      <c r="A20" s="212" t="s">
        <v>121</v>
      </c>
      <c r="B20" s="212" t="s">
        <v>122</v>
      </c>
      <c r="C20" s="139">
        <v>763914</v>
      </c>
      <c r="D20" s="139">
        <v>763914</v>
      </c>
      <c r="E20" s="139">
        <v>763914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21" customHeight="1" spans="1:15">
      <c r="A21" s="212" t="s">
        <v>123</v>
      </c>
      <c r="B21" s="212" t="s">
        <v>124</v>
      </c>
      <c r="C21" s="139">
        <v>246776</v>
      </c>
      <c r="D21" s="139">
        <v>246776</v>
      </c>
      <c r="E21" s="139">
        <v>246776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21" customHeight="1" spans="1:15">
      <c r="A22" s="211" t="s">
        <v>125</v>
      </c>
      <c r="B22" s="211" t="s">
        <v>126</v>
      </c>
      <c r="C22" s="139">
        <v>63828</v>
      </c>
      <c r="D22" s="139">
        <v>63828</v>
      </c>
      <c r="E22" s="139">
        <v>63828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21" customHeight="1" spans="1:15">
      <c r="A23" s="212" t="s">
        <v>127</v>
      </c>
      <c r="B23" s="212" t="s">
        <v>128</v>
      </c>
      <c r="C23" s="139">
        <v>63828</v>
      </c>
      <c r="D23" s="139">
        <v>63828</v>
      </c>
      <c r="E23" s="139">
        <v>63828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21" customHeight="1" spans="1:15">
      <c r="A24" s="91" t="s">
        <v>129</v>
      </c>
      <c r="B24" s="91" t="s">
        <v>130</v>
      </c>
      <c r="C24" s="139">
        <v>632983</v>
      </c>
      <c r="D24" s="139">
        <v>632983</v>
      </c>
      <c r="E24" s="139">
        <v>632983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21" customHeight="1" spans="1:15">
      <c r="A25" s="211" t="s">
        <v>131</v>
      </c>
      <c r="B25" s="211" t="s">
        <v>132</v>
      </c>
      <c r="C25" s="139">
        <v>632983</v>
      </c>
      <c r="D25" s="139">
        <v>632983</v>
      </c>
      <c r="E25" s="139">
        <v>632983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21" customHeight="1" spans="1:15">
      <c r="A26" s="212" t="s">
        <v>133</v>
      </c>
      <c r="B26" s="212" t="s">
        <v>134</v>
      </c>
      <c r="C26" s="139">
        <v>193867</v>
      </c>
      <c r="D26" s="139">
        <v>193867</v>
      </c>
      <c r="E26" s="139">
        <v>193867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ht="21" customHeight="1" spans="1:15">
      <c r="A27" s="212" t="s">
        <v>135</v>
      </c>
      <c r="B27" s="212" t="s">
        <v>136</v>
      </c>
      <c r="C27" s="139">
        <v>126435</v>
      </c>
      <c r="D27" s="139">
        <v>126435</v>
      </c>
      <c r="E27" s="139">
        <v>126435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</row>
    <row r="28" ht="21" customHeight="1" spans="1:15">
      <c r="A28" s="212" t="s">
        <v>137</v>
      </c>
      <c r="B28" s="212" t="s">
        <v>138</v>
      </c>
      <c r="C28" s="139">
        <v>274708</v>
      </c>
      <c r="D28" s="139">
        <v>274708</v>
      </c>
      <c r="E28" s="139">
        <v>274708</v>
      </c>
      <c r="F28" s="139"/>
      <c r="G28" s="139"/>
      <c r="H28" s="139"/>
      <c r="I28" s="139"/>
      <c r="J28" s="139"/>
      <c r="K28" s="139"/>
      <c r="L28" s="139"/>
      <c r="M28" s="139"/>
      <c r="N28" s="139"/>
      <c r="O28" s="139"/>
    </row>
    <row r="29" ht="21" customHeight="1" spans="1:15">
      <c r="A29" s="212" t="s">
        <v>139</v>
      </c>
      <c r="B29" s="212" t="s">
        <v>140</v>
      </c>
      <c r="C29" s="139">
        <v>37973</v>
      </c>
      <c r="D29" s="139">
        <v>37973</v>
      </c>
      <c r="E29" s="139">
        <v>37973</v>
      </c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ht="21" customHeight="1" spans="1:15">
      <c r="A30" s="91" t="s">
        <v>141</v>
      </c>
      <c r="B30" s="91" t="s">
        <v>142</v>
      </c>
      <c r="C30" s="139">
        <v>604314</v>
      </c>
      <c r="D30" s="139">
        <v>604314</v>
      </c>
      <c r="E30" s="139">
        <v>604314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</row>
    <row r="31" ht="21" customHeight="1" spans="1:15">
      <c r="A31" s="211" t="s">
        <v>143</v>
      </c>
      <c r="B31" s="211" t="s">
        <v>144</v>
      </c>
      <c r="C31" s="139">
        <v>604314</v>
      </c>
      <c r="D31" s="139">
        <v>604314</v>
      </c>
      <c r="E31" s="139">
        <v>604314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</row>
    <row r="32" ht="21" customHeight="1" spans="1:15">
      <c r="A32" s="212" t="s">
        <v>145</v>
      </c>
      <c r="B32" s="212" t="s">
        <v>146</v>
      </c>
      <c r="C32" s="139">
        <v>604314</v>
      </c>
      <c r="D32" s="139">
        <v>604314</v>
      </c>
      <c r="E32" s="139">
        <v>604314</v>
      </c>
      <c r="F32" s="139"/>
      <c r="G32" s="139"/>
      <c r="H32" s="139"/>
      <c r="I32" s="139"/>
      <c r="J32" s="139"/>
      <c r="K32" s="139"/>
      <c r="L32" s="139"/>
      <c r="M32" s="139"/>
      <c r="N32" s="139"/>
      <c r="O32" s="139"/>
    </row>
    <row r="33" ht="21" customHeight="1" spans="1:15">
      <c r="A33" s="213" t="s">
        <v>55</v>
      </c>
      <c r="B33" s="72"/>
      <c r="C33" s="139">
        <v>15233632</v>
      </c>
      <c r="D33" s="139">
        <v>15233632</v>
      </c>
      <c r="E33" s="139">
        <v>7999828</v>
      </c>
      <c r="F33" s="139">
        <v>7233804</v>
      </c>
      <c r="G33" s="139"/>
      <c r="H33" s="139"/>
      <c r="I33" s="139"/>
      <c r="J33" s="139"/>
      <c r="K33" s="139"/>
      <c r="L33" s="139"/>
      <c r="M33" s="139"/>
      <c r="N33" s="139"/>
      <c r="O33" s="139"/>
    </row>
  </sheetData>
  <mergeCells count="12">
    <mergeCell ref="A2:O2"/>
    <mergeCell ref="A3:O3"/>
    <mergeCell ref="A4:B4"/>
    <mergeCell ref="D5:F5"/>
    <mergeCell ref="J5:O5"/>
    <mergeCell ref="A33:B33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B32" sqref="B32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78"/>
      <c r="B2" s="82"/>
      <c r="C2" s="82"/>
      <c r="D2" s="82" t="s">
        <v>147</v>
      </c>
    </row>
    <row r="3" ht="41.25" customHeight="1" spans="1:4">
      <c r="A3" s="77" t="str">
        <f>"2025"&amp;"年部门财政拨款收支预算总表"</f>
        <v>2025年部门财政拨款收支预算总表</v>
      </c>
    </row>
    <row r="4" ht="17.25" customHeight="1" spans="1:4">
      <c r="A4" s="80" t="str">
        <f>"单位名称："&amp;"石林彝族自治县科学技术和工业信息化局"</f>
        <v>单位名称：石林彝族自治县科学技术和工业信息化局</v>
      </c>
      <c r="B4" s="193"/>
      <c r="D4" s="82" t="s">
        <v>1</v>
      </c>
    </row>
    <row r="5" ht="17.25" customHeight="1" spans="1:4">
      <c r="A5" s="194" t="s">
        <v>2</v>
      </c>
      <c r="B5" s="195"/>
      <c r="C5" s="194" t="s">
        <v>3</v>
      </c>
      <c r="D5" s="195"/>
    </row>
    <row r="6" ht="18.75" customHeight="1" spans="1:4">
      <c r="A6" s="194" t="s">
        <v>4</v>
      </c>
      <c r="B6" s="194" t="s">
        <v>5</v>
      </c>
      <c r="C6" s="194" t="s">
        <v>6</v>
      </c>
      <c r="D6" s="194" t="s">
        <v>5</v>
      </c>
    </row>
    <row r="7" ht="16.5" customHeight="1" spans="1:4">
      <c r="A7" s="196" t="s">
        <v>148</v>
      </c>
      <c r="B7" s="139">
        <v>15233632</v>
      </c>
      <c r="C7" s="196" t="s">
        <v>149</v>
      </c>
      <c r="D7" s="139">
        <v>15233632</v>
      </c>
    </row>
    <row r="8" ht="16.5" customHeight="1" spans="1:4">
      <c r="A8" s="196" t="s">
        <v>150</v>
      </c>
      <c r="B8" s="139">
        <v>15233632</v>
      </c>
      <c r="C8" s="196" t="s">
        <v>151</v>
      </c>
      <c r="D8" s="139">
        <v>1755425</v>
      </c>
    </row>
    <row r="9" ht="16.5" customHeight="1" spans="1:4">
      <c r="A9" s="196" t="s">
        <v>152</v>
      </c>
      <c r="B9" s="139"/>
      <c r="C9" s="196" t="s">
        <v>153</v>
      </c>
      <c r="D9" s="139"/>
    </row>
    <row r="10" ht="16.5" customHeight="1" spans="1:4">
      <c r="A10" s="196" t="s">
        <v>154</v>
      </c>
      <c r="B10" s="139"/>
      <c r="C10" s="196" t="s">
        <v>155</v>
      </c>
      <c r="D10" s="139"/>
    </row>
    <row r="11" ht="16.5" customHeight="1" spans="1:4">
      <c r="A11" s="196" t="s">
        <v>156</v>
      </c>
      <c r="B11" s="139"/>
      <c r="C11" s="196" t="s">
        <v>157</v>
      </c>
      <c r="D11" s="139"/>
    </row>
    <row r="12" ht="16.5" customHeight="1" spans="1:4">
      <c r="A12" s="196" t="s">
        <v>150</v>
      </c>
      <c r="B12" s="139"/>
      <c r="C12" s="196" t="s">
        <v>158</v>
      </c>
      <c r="D12" s="139"/>
    </row>
    <row r="13" ht="16.5" customHeight="1" spans="1:4">
      <c r="A13" s="27" t="s">
        <v>152</v>
      </c>
      <c r="B13" s="139"/>
      <c r="C13" s="101" t="s">
        <v>159</v>
      </c>
      <c r="D13" s="139">
        <v>10921592</v>
      </c>
    </row>
    <row r="14" ht="16.5" customHeight="1" spans="1:4">
      <c r="A14" s="27" t="s">
        <v>154</v>
      </c>
      <c r="B14" s="139"/>
      <c r="C14" s="101" t="s">
        <v>160</v>
      </c>
      <c r="D14" s="139"/>
    </row>
    <row r="15" ht="16.5" customHeight="1" spans="1:4">
      <c r="A15" s="197"/>
      <c r="B15" s="139"/>
      <c r="C15" s="101" t="s">
        <v>161</v>
      </c>
      <c r="D15" s="139">
        <v>1319318</v>
      </c>
    </row>
    <row r="16" ht="16.5" customHeight="1" spans="1:4">
      <c r="A16" s="197"/>
      <c r="B16" s="139"/>
      <c r="C16" s="101" t="s">
        <v>162</v>
      </c>
      <c r="D16" s="139">
        <v>632983</v>
      </c>
    </row>
    <row r="17" ht="16.5" customHeight="1" spans="1:4">
      <c r="A17" s="197"/>
      <c r="B17" s="139"/>
      <c r="C17" s="101" t="s">
        <v>163</v>
      </c>
      <c r="D17" s="139"/>
    </row>
    <row r="18" ht="16.5" customHeight="1" spans="1:4">
      <c r="A18" s="197"/>
      <c r="B18" s="139"/>
      <c r="C18" s="101" t="s">
        <v>164</v>
      </c>
      <c r="D18" s="139"/>
    </row>
    <row r="19" ht="16.5" customHeight="1" spans="1:4">
      <c r="A19" s="197"/>
      <c r="B19" s="139"/>
      <c r="C19" s="101" t="s">
        <v>165</v>
      </c>
      <c r="D19" s="139"/>
    </row>
    <row r="20" ht="16.5" customHeight="1" spans="1:4">
      <c r="A20" s="197"/>
      <c r="B20" s="139"/>
      <c r="C20" s="101" t="s">
        <v>166</v>
      </c>
      <c r="D20" s="139"/>
    </row>
    <row r="21" ht="16.5" customHeight="1" spans="1:4">
      <c r="A21" s="197"/>
      <c r="B21" s="139"/>
      <c r="C21" s="101" t="s">
        <v>167</v>
      </c>
      <c r="D21" s="139"/>
    </row>
    <row r="22" ht="16.5" customHeight="1" spans="1:4">
      <c r="A22" s="197"/>
      <c r="B22" s="139"/>
      <c r="C22" s="101" t="s">
        <v>168</v>
      </c>
      <c r="D22" s="139"/>
    </row>
    <row r="23" ht="16.5" customHeight="1" spans="1:4">
      <c r="A23" s="197"/>
      <c r="B23" s="139"/>
      <c r="C23" s="101" t="s">
        <v>169</v>
      </c>
      <c r="D23" s="139"/>
    </row>
    <row r="24" ht="16.5" customHeight="1" spans="1:4">
      <c r="A24" s="197"/>
      <c r="B24" s="139"/>
      <c r="C24" s="101" t="s">
        <v>170</v>
      </c>
      <c r="D24" s="139"/>
    </row>
    <row r="25" ht="16.5" customHeight="1" spans="1:4">
      <c r="A25" s="197"/>
      <c r="B25" s="139"/>
      <c r="C25" s="101" t="s">
        <v>171</v>
      </c>
      <c r="D25" s="139"/>
    </row>
    <row r="26" ht="16.5" customHeight="1" spans="1:4">
      <c r="A26" s="197"/>
      <c r="B26" s="139"/>
      <c r="C26" s="101" t="s">
        <v>172</v>
      </c>
      <c r="D26" s="139">
        <v>604314</v>
      </c>
    </row>
    <row r="27" ht="16.5" customHeight="1" spans="1:4">
      <c r="A27" s="197"/>
      <c r="B27" s="139"/>
      <c r="C27" s="101" t="s">
        <v>173</v>
      </c>
      <c r="D27" s="139"/>
    </row>
    <row r="28" ht="16.5" customHeight="1" spans="1:4">
      <c r="A28" s="197"/>
      <c r="B28" s="139"/>
      <c r="C28" s="101" t="s">
        <v>174</v>
      </c>
      <c r="D28" s="139"/>
    </row>
    <row r="29" ht="16.5" customHeight="1" spans="1:4">
      <c r="A29" s="197"/>
      <c r="B29" s="139"/>
      <c r="C29" s="101" t="s">
        <v>175</v>
      </c>
      <c r="D29" s="139"/>
    </row>
    <row r="30" ht="16.5" customHeight="1" spans="1:4">
      <c r="A30" s="197"/>
      <c r="B30" s="139"/>
      <c r="C30" s="101" t="s">
        <v>176</v>
      </c>
      <c r="D30" s="139"/>
    </row>
    <row r="31" ht="16.5" customHeight="1" spans="1:4">
      <c r="A31" s="197"/>
      <c r="B31" s="139"/>
      <c r="C31" s="101" t="s">
        <v>177</v>
      </c>
      <c r="D31" s="139"/>
    </row>
    <row r="32" ht="16.5" customHeight="1" spans="1:4">
      <c r="A32" s="197"/>
      <c r="B32" s="139"/>
      <c r="C32" s="27" t="s">
        <v>178</v>
      </c>
      <c r="D32" s="139"/>
    </row>
    <row r="33" ht="16.5" customHeight="1" spans="1:4">
      <c r="A33" s="197"/>
      <c r="B33" s="139">
        <v>15233632</v>
      </c>
      <c r="C33" s="27" t="s">
        <v>179</v>
      </c>
      <c r="D33" s="139"/>
    </row>
    <row r="34" ht="16.5" customHeight="1" spans="1:4">
      <c r="A34" s="197"/>
      <c r="B34" s="139"/>
      <c r="C34" s="23" t="s">
        <v>180</v>
      </c>
      <c r="D34" s="139"/>
    </row>
    <row r="35" ht="15" customHeight="1" spans="1:4">
      <c r="A35" s="198" t="s">
        <v>50</v>
      </c>
      <c r="B35" s="199">
        <v>15233632</v>
      </c>
      <c r="C35" s="198" t="s">
        <v>51</v>
      </c>
      <c r="D35" s="199">
        <v>15233632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3"/>
  <sheetViews>
    <sheetView showZeros="0" workbookViewId="0">
      <pane ySplit="1" topLeftCell="A2" activePane="bottomLeft" state="frozen"/>
      <selection/>
      <selection pane="bottomLeft" activeCell="B32" sqref="B3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1:7">
      <c r="D2" s="168"/>
      <c r="F2" s="104"/>
      <c r="G2" s="169" t="s">
        <v>181</v>
      </c>
    </row>
    <row r="3" ht="41.25" customHeight="1" spans="1:7">
      <c r="A3" s="157" t="str">
        <f>"2025"&amp;"年一般公共预算支出预算表（按功能科目分类）"</f>
        <v>2025年一般公共预算支出预算表（按功能科目分类）</v>
      </c>
      <c r="B3" s="157"/>
      <c r="C3" s="157"/>
      <c r="D3" s="157"/>
      <c r="E3" s="157"/>
      <c r="F3" s="157"/>
      <c r="G3" s="157"/>
    </row>
    <row r="4" ht="18" customHeight="1" spans="1:7">
      <c r="A4" s="44" t="str">
        <f>"单位名称："&amp;"石林彝族自治县科学技术和工业信息化局"</f>
        <v>单位名称：石林彝族自治县科学技术和工业信息化局</v>
      </c>
      <c r="F4" s="154"/>
      <c r="G4" s="169" t="s">
        <v>1</v>
      </c>
    </row>
    <row r="5" ht="20.25" customHeight="1" spans="1:7">
      <c r="A5" s="188" t="s">
        <v>182</v>
      </c>
      <c r="B5" s="189"/>
      <c r="C5" s="158" t="s">
        <v>55</v>
      </c>
      <c r="D5" s="177" t="s">
        <v>76</v>
      </c>
      <c r="E5" s="15"/>
      <c r="F5" s="16"/>
      <c r="G5" s="171" t="s">
        <v>77</v>
      </c>
    </row>
    <row r="6" ht="20.25" customHeight="1" spans="1:7">
      <c r="A6" s="190" t="s">
        <v>73</v>
      </c>
      <c r="B6" s="190" t="s">
        <v>74</v>
      </c>
      <c r="C6" s="55"/>
      <c r="D6" s="18" t="s">
        <v>57</v>
      </c>
      <c r="E6" s="18" t="s">
        <v>183</v>
      </c>
      <c r="F6" s="18" t="s">
        <v>184</v>
      </c>
      <c r="G6" s="173"/>
    </row>
    <row r="7" ht="15" customHeight="1" spans="1:7">
      <c r="A7" s="26" t="s">
        <v>83</v>
      </c>
      <c r="B7" s="26" t="s">
        <v>84</v>
      </c>
      <c r="C7" s="26" t="s">
        <v>85</v>
      </c>
      <c r="D7" s="26" t="s">
        <v>86</v>
      </c>
      <c r="E7" s="26" t="s">
        <v>87</v>
      </c>
      <c r="F7" s="26" t="s">
        <v>88</v>
      </c>
      <c r="G7" s="26" t="s">
        <v>89</v>
      </c>
    </row>
    <row r="8" ht="18" customHeight="1" spans="1:7">
      <c r="A8" s="23" t="s">
        <v>98</v>
      </c>
      <c r="B8" s="23" t="s">
        <v>99</v>
      </c>
      <c r="C8" s="139">
        <v>1755425</v>
      </c>
      <c r="D8" s="139">
        <v>1255425</v>
      </c>
      <c r="E8" s="139">
        <v>1152645</v>
      </c>
      <c r="F8" s="139">
        <v>102780</v>
      </c>
      <c r="G8" s="139">
        <v>500000</v>
      </c>
    </row>
    <row r="9" ht="18" customHeight="1" spans="1:7">
      <c r="A9" s="166" t="s">
        <v>100</v>
      </c>
      <c r="B9" s="166" t="s">
        <v>101</v>
      </c>
      <c r="C9" s="139">
        <v>1755425</v>
      </c>
      <c r="D9" s="139">
        <v>1255425</v>
      </c>
      <c r="E9" s="139">
        <v>1152645</v>
      </c>
      <c r="F9" s="139">
        <v>102780</v>
      </c>
      <c r="G9" s="139">
        <v>500000</v>
      </c>
    </row>
    <row r="10" ht="18" customHeight="1" spans="1:7">
      <c r="A10" s="167" t="s">
        <v>102</v>
      </c>
      <c r="B10" s="167" t="s">
        <v>103</v>
      </c>
      <c r="C10" s="139">
        <v>565554</v>
      </c>
      <c r="D10" s="139">
        <v>565554</v>
      </c>
      <c r="E10" s="139">
        <v>507534</v>
      </c>
      <c r="F10" s="139">
        <v>58020</v>
      </c>
      <c r="G10" s="139"/>
    </row>
    <row r="11" ht="18" customHeight="1" spans="1:7">
      <c r="A11" s="167" t="s">
        <v>104</v>
      </c>
      <c r="B11" s="167" t="s">
        <v>105</v>
      </c>
      <c r="C11" s="139">
        <v>689871</v>
      </c>
      <c r="D11" s="139">
        <v>689871</v>
      </c>
      <c r="E11" s="139">
        <v>645111</v>
      </c>
      <c r="F11" s="139">
        <v>44760</v>
      </c>
      <c r="G11" s="139"/>
    </row>
    <row r="12" ht="18" customHeight="1" spans="1:7">
      <c r="A12" s="167" t="s">
        <v>106</v>
      </c>
      <c r="B12" s="167" t="s">
        <v>107</v>
      </c>
      <c r="C12" s="139">
        <v>500000</v>
      </c>
      <c r="D12" s="139"/>
      <c r="E12" s="139"/>
      <c r="F12" s="139"/>
      <c r="G12" s="139">
        <v>500000</v>
      </c>
    </row>
    <row r="13" ht="18" customHeight="1" spans="1:7">
      <c r="A13" s="23" t="s">
        <v>108</v>
      </c>
      <c r="B13" s="23" t="s">
        <v>109</v>
      </c>
      <c r="C13" s="139">
        <v>10921592</v>
      </c>
      <c r="D13" s="139">
        <v>4187788</v>
      </c>
      <c r="E13" s="139">
        <v>3706408</v>
      </c>
      <c r="F13" s="139">
        <v>481380</v>
      </c>
      <c r="G13" s="139">
        <v>6733804</v>
      </c>
    </row>
    <row r="14" ht="18" customHeight="1" spans="1:7">
      <c r="A14" s="166" t="s">
        <v>110</v>
      </c>
      <c r="B14" s="166" t="s">
        <v>111</v>
      </c>
      <c r="C14" s="139">
        <v>10921592</v>
      </c>
      <c r="D14" s="139">
        <v>4187788</v>
      </c>
      <c r="E14" s="139">
        <v>3706408</v>
      </c>
      <c r="F14" s="139">
        <v>481380</v>
      </c>
      <c r="G14" s="139">
        <v>6733804</v>
      </c>
    </row>
    <row r="15" ht="18" customHeight="1" spans="1:7">
      <c r="A15" s="167" t="s">
        <v>112</v>
      </c>
      <c r="B15" s="167" t="s">
        <v>103</v>
      </c>
      <c r="C15" s="139">
        <v>3114251</v>
      </c>
      <c r="D15" s="139">
        <v>3114251</v>
      </c>
      <c r="E15" s="139">
        <v>2700011</v>
      </c>
      <c r="F15" s="139">
        <v>414240</v>
      </c>
      <c r="G15" s="139"/>
    </row>
    <row r="16" ht="18" customHeight="1" spans="1:7">
      <c r="A16" s="167" t="s">
        <v>113</v>
      </c>
      <c r="B16" s="167" t="s">
        <v>114</v>
      </c>
      <c r="C16" s="139">
        <v>7807341</v>
      </c>
      <c r="D16" s="139">
        <v>1073537</v>
      </c>
      <c r="E16" s="139">
        <v>1006397</v>
      </c>
      <c r="F16" s="139">
        <v>67140</v>
      </c>
      <c r="G16" s="139">
        <v>6733804</v>
      </c>
    </row>
    <row r="17" ht="18" customHeight="1" spans="1:7">
      <c r="A17" s="23" t="s">
        <v>115</v>
      </c>
      <c r="B17" s="23" t="s">
        <v>116</v>
      </c>
      <c r="C17" s="139">
        <v>1319318</v>
      </c>
      <c r="D17" s="139">
        <v>1319318</v>
      </c>
      <c r="E17" s="139">
        <v>1319318</v>
      </c>
      <c r="F17" s="139"/>
      <c r="G17" s="139"/>
    </row>
    <row r="18" ht="18" customHeight="1" spans="1:7">
      <c r="A18" s="166" t="s">
        <v>117</v>
      </c>
      <c r="B18" s="166" t="s">
        <v>118</v>
      </c>
      <c r="C18" s="139">
        <v>1255490</v>
      </c>
      <c r="D18" s="139">
        <v>1255490</v>
      </c>
      <c r="E18" s="139">
        <v>1255490</v>
      </c>
      <c r="F18" s="139"/>
      <c r="G18" s="139"/>
    </row>
    <row r="19" ht="18" customHeight="1" spans="1:7">
      <c r="A19" s="167" t="s">
        <v>119</v>
      </c>
      <c r="B19" s="167" t="s">
        <v>120</v>
      </c>
      <c r="C19" s="139">
        <v>244800</v>
      </c>
      <c r="D19" s="139">
        <v>244800</v>
      </c>
      <c r="E19" s="139">
        <v>244800</v>
      </c>
      <c r="F19" s="139"/>
      <c r="G19" s="139"/>
    </row>
    <row r="20" ht="18" customHeight="1" spans="1:7">
      <c r="A20" s="167" t="s">
        <v>121</v>
      </c>
      <c r="B20" s="167" t="s">
        <v>122</v>
      </c>
      <c r="C20" s="139">
        <v>763914</v>
      </c>
      <c r="D20" s="139">
        <v>763914</v>
      </c>
      <c r="E20" s="139">
        <v>763914</v>
      </c>
      <c r="F20" s="139"/>
      <c r="G20" s="139"/>
    </row>
    <row r="21" ht="18" customHeight="1" spans="1:7">
      <c r="A21" s="167" t="s">
        <v>123</v>
      </c>
      <c r="B21" s="167" t="s">
        <v>124</v>
      </c>
      <c r="C21" s="139">
        <v>246776</v>
      </c>
      <c r="D21" s="139">
        <v>246776</v>
      </c>
      <c r="E21" s="139">
        <v>246776</v>
      </c>
      <c r="F21" s="139"/>
      <c r="G21" s="139"/>
    </row>
    <row r="22" ht="18" customHeight="1" spans="1:7">
      <c r="A22" s="166" t="s">
        <v>125</v>
      </c>
      <c r="B22" s="166" t="s">
        <v>126</v>
      </c>
      <c r="C22" s="139">
        <v>63828</v>
      </c>
      <c r="D22" s="139">
        <v>63828</v>
      </c>
      <c r="E22" s="139">
        <v>63828</v>
      </c>
      <c r="F22" s="139"/>
      <c r="G22" s="139"/>
    </row>
    <row r="23" ht="18" customHeight="1" spans="1:7">
      <c r="A23" s="167" t="s">
        <v>127</v>
      </c>
      <c r="B23" s="167" t="s">
        <v>128</v>
      </c>
      <c r="C23" s="139">
        <v>63828</v>
      </c>
      <c r="D23" s="139">
        <v>63828</v>
      </c>
      <c r="E23" s="139">
        <v>63828</v>
      </c>
      <c r="F23" s="139"/>
      <c r="G23" s="139"/>
    </row>
    <row r="24" ht="18" customHeight="1" spans="1:7">
      <c r="A24" s="23" t="s">
        <v>129</v>
      </c>
      <c r="B24" s="23" t="s">
        <v>130</v>
      </c>
      <c r="C24" s="139">
        <v>632983</v>
      </c>
      <c r="D24" s="139">
        <v>632983</v>
      </c>
      <c r="E24" s="139">
        <v>632983</v>
      </c>
      <c r="F24" s="139"/>
      <c r="G24" s="139"/>
    </row>
    <row r="25" ht="18" customHeight="1" spans="1:7">
      <c r="A25" s="166" t="s">
        <v>131</v>
      </c>
      <c r="B25" s="166" t="s">
        <v>132</v>
      </c>
      <c r="C25" s="139">
        <v>632983</v>
      </c>
      <c r="D25" s="139">
        <v>632983</v>
      </c>
      <c r="E25" s="139">
        <v>632983</v>
      </c>
      <c r="F25" s="139"/>
      <c r="G25" s="139"/>
    </row>
    <row r="26" ht="18" customHeight="1" spans="1:7">
      <c r="A26" s="167" t="s">
        <v>133</v>
      </c>
      <c r="B26" s="167" t="s">
        <v>134</v>
      </c>
      <c r="C26" s="139">
        <v>193867</v>
      </c>
      <c r="D26" s="139">
        <v>193867</v>
      </c>
      <c r="E26" s="139">
        <v>193867</v>
      </c>
      <c r="F26" s="139"/>
      <c r="G26" s="139"/>
    </row>
    <row r="27" ht="18" customHeight="1" spans="1:7">
      <c r="A27" s="167" t="s">
        <v>135</v>
      </c>
      <c r="B27" s="167" t="s">
        <v>136</v>
      </c>
      <c r="C27" s="139">
        <v>126435</v>
      </c>
      <c r="D27" s="139">
        <v>126435</v>
      </c>
      <c r="E27" s="139">
        <v>126435</v>
      </c>
      <c r="F27" s="139"/>
      <c r="G27" s="139"/>
    </row>
    <row r="28" ht="18" customHeight="1" spans="1:7">
      <c r="A28" s="167" t="s">
        <v>137</v>
      </c>
      <c r="B28" s="167" t="s">
        <v>138</v>
      </c>
      <c r="C28" s="139">
        <v>274708</v>
      </c>
      <c r="D28" s="139">
        <v>274708</v>
      </c>
      <c r="E28" s="139">
        <v>274708</v>
      </c>
      <c r="F28" s="139"/>
      <c r="G28" s="139"/>
    </row>
    <row r="29" ht="18" customHeight="1" spans="1:7">
      <c r="A29" s="167" t="s">
        <v>139</v>
      </c>
      <c r="B29" s="167" t="s">
        <v>140</v>
      </c>
      <c r="C29" s="139">
        <v>37973</v>
      </c>
      <c r="D29" s="139">
        <v>37973</v>
      </c>
      <c r="E29" s="139">
        <v>37973</v>
      </c>
      <c r="F29" s="139"/>
      <c r="G29" s="139"/>
    </row>
    <row r="30" ht="18" customHeight="1" spans="1:7">
      <c r="A30" s="23" t="s">
        <v>141</v>
      </c>
      <c r="B30" s="23" t="s">
        <v>142</v>
      </c>
      <c r="C30" s="139">
        <v>604314</v>
      </c>
      <c r="D30" s="139">
        <v>604314</v>
      </c>
      <c r="E30" s="139">
        <v>604314</v>
      </c>
      <c r="F30" s="139"/>
      <c r="G30" s="139"/>
    </row>
    <row r="31" ht="18" customHeight="1" spans="1:7">
      <c r="A31" s="166" t="s">
        <v>143</v>
      </c>
      <c r="B31" s="166" t="s">
        <v>144</v>
      </c>
      <c r="C31" s="139">
        <v>604314</v>
      </c>
      <c r="D31" s="139">
        <v>604314</v>
      </c>
      <c r="E31" s="139">
        <v>604314</v>
      </c>
      <c r="F31" s="139"/>
      <c r="G31" s="139"/>
    </row>
    <row r="32" ht="18" customHeight="1" spans="1:7">
      <c r="A32" s="167" t="s">
        <v>145</v>
      </c>
      <c r="B32" s="167" t="s">
        <v>146</v>
      </c>
      <c r="C32" s="139">
        <v>604314</v>
      </c>
      <c r="D32" s="139">
        <v>604314</v>
      </c>
      <c r="E32" s="139">
        <v>604314</v>
      </c>
      <c r="F32" s="139"/>
      <c r="G32" s="139"/>
    </row>
    <row r="33" ht="18" customHeight="1" spans="1:7">
      <c r="A33" s="191" t="s">
        <v>185</v>
      </c>
      <c r="B33" s="192"/>
      <c r="C33" s="139">
        <v>15233632</v>
      </c>
      <c r="D33" s="139">
        <v>7999828</v>
      </c>
      <c r="E33" s="139">
        <v>7415668</v>
      </c>
      <c r="F33" s="139">
        <v>584160</v>
      </c>
      <c r="G33" s="139">
        <v>7233804</v>
      </c>
    </row>
  </sheetData>
  <mergeCells count="6">
    <mergeCell ref="A3:G3"/>
    <mergeCell ref="A5:B5"/>
    <mergeCell ref="D5:F5"/>
    <mergeCell ref="A33:B33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3"/>
  <sheetViews>
    <sheetView showZeros="0" workbookViewId="0">
      <pane ySplit="1" topLeftCell="A2" activePane="bottomLeft" state="frozen"/>
      <selection/>
      <selection pane="bottomLeft" activeCell="D12" sqref="D12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79"/>
      <c r="B2" s="79"/>
      <c r="C2" s="79"/>
      <c r="D2" s="79"/>
      <c r="E2" s="78"/>
      <c r="F2" s="184" t="s">
        <v>186</v>
      </c>
    </row>
    <row r="3" ht="41.25" customHeight="1" spans="1:6">
      <c r="A3" s="185" t="str">
        <f>"2025"&amp;"年一般公共预算“三公”经费支出预算表"</f>
        <v>2025年一般公共预算“三公”经费支出预算表</v>
      </c>
      <c r="B3" s="79"/>
      <c r="C3" s="79"/>
      <c r="D3" s="79"/>
      <c r="E3" s="78"/>
      <c r="F3" s="79"/>
    </row>
    <row r="4" customHeight="1" spans="1:6">
      <c r="A4" s="144" t="str">
        <f>"单位名称："&amp;"石林彝族自治县科学技术和工业信息化局"</f>
        <v>单位名称：石林彝族自治县科学技术和工业信息化局</v>
      </c>
      <c r="B4" s="186"/>
      <c r="D4" s="79"/>
      <c r="E4" s="78"/>
      <c r="F4" s="83" t="s">
        <v>1</v>
      </c>
    </row>
    <row r="5" ht="27" customHeight="1" spans="1:6">
      <c r="A5" s="84" t="s">
        <v>187</v>
      </c>
      <c r="B5" s="84" t="s">
        <v>188</v>
      </c>
      <c r="C5" s="86" t="s">
        <v>189</v>
      </c>
      <c r="D5" s="84"/>
      <c r="E5" s="85"/>
      <c r="F5" s="84" t="s">
        <v>190</v>
      </c>
    </row>
    <row r="6" ht="28.5" customHeight="1" spans="1:6">
      <c r="A6" s="187"/>
      <c r="B6" s="88"/>
      <c r="C6" s="85" t="s">
        <v>57</v>
      </c>
      <c r="D6" s="85" t="s">
        <v>191</v>
      </c>
      <c r="E6" s="85" t="s">
        <v>192</v>
      </c>
      <c r="F6" s="87"/>
    </row>
    <row r="7" ht="17.25" customHeight="1" spans="1:6">
      <c r="A7" s="90" t="s">
        <v>83</v>
      </c>
      <c r="B7" s="90" t="s">
        <v>84</v>
      </c>
      <c r="C7" s="90" t="s">
        <v>85</v>
      </c>
      <c r="D7" s="90" t="s">
        <v>86</v>
      </c>
      <c r="E7" s="90" t="s">
        <v>87</v>
      </c>
      <c r="F7" s="90" t="s">
        <v>88</v>
      </c>
    </row>
    <row r="8" ht="17.25" customHeight="1" spans="1:6">
      <c r="A8" s="139">
        <v>35200</v>
      </c>
      <c r="B8" s="139"/>
      <c r="C8" s="139">
        <v>20000</v>
      </c>
      <c r="D8" s="139"/>
      <c r="E8" s="139">
        <v>20000</v>
      </c>
      <c r="F8" s="139">
        <v>15200</v>
      </c>
    </row>
    <row r="33" customHeight="1" spans="2:2">
      <c r="B33">
        <v>15233632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3"/>
  <sheetViews>
    <sheetView showZeros="0" topLeftCell="G1" workbookViewId="0">
      <pane ySplit="1" topLeftCell="A2" activePane="bottomLeft" state="frozen"/>
      <selection/>
      <selection pane="bottomLeft" activeCell="B32" sqref="B32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1:24">
      <c r="B2" s="168"/>
      <c r="C2" s="174"/>
      <c r="E2" s="175"/>
      <c r="F2" s="175"/>
      <c r="G2" s="175"/>
      <c r="H2" s="175"/>
      <c r="I2" s="111"/>
      <c r="J2" s="111"/>
      <c r="K2" s="111"/>
      <c r="L2" s="111"/>
      <c r="M2" s="111"/>
      <c r="N2" s="111"/>
      <c r="R2" s="111"/>
      <c r="V2" s="174"/>
      <c r="X2" s="42" t="s">
        <v>193</v>
      </c>
    </row>
    <row r="3" ht="45.75" customHeight="1" spans="1:24">
      <c r="A3" s="99" t="str">
        <f>"2025"&amp;"年部门基本支出预算表"</f>
        <v>2025年部门基本支出预算表</v>
      </c>
      <c r="B3" s="43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43"/>
      <c r="P3" s="43"/>
      <c r="Q3" s="43"/>
      <c r="R3" s="99"/>
      <c r="S3" s="99"/>
      <c r="T3" s="99"/>
      <c r="U3" s="99"/>
      <c r="V3" s="99"/>
      <c r="W3" s="99"/>
      <c r="X3" s="99"/>
    </row>
    <row r="4" ht="18.75" customHeight="1" spans="1:24">
      <c r="A4" s="44" t="str">
        <f>"单位名称："&amp;"石林彝族自治县科学技术和工业信息化局"</f>
        <v>单位名称：石林彝族自治县科学技术和工业信息化局</v>
      </c>
      <c r="B4" s="45"/>
      <c r="C4" s="176"/>
      <c r="D4" s="176"/>
      <c r="E4" s="176"/>
      <c r="F4" s="176"/>
      <c r="G4" s="176"/>
      <c r="H4" s="176"/>
      <c r="I4" s="120"/>
      <c r="J4" s="120"/>
      <c r="K4" s="120"/>
      <c r="L4" s="120"/>
      <c r="M4" s="120"/>
      <c r="N4" s="120"/>
      <c r="O4" s="46"/>
      <c r="P4" s="46"/>
      <c r="Q4" s="46"/>
      <c r="R4" s="120"/>
      <c r="V4" s="174"/>
      <c r="X4" s="42" t="s">
        <v>1</v>
      </c>
    </row>
    <row r="5" ht="18" customHeight="1" spans="1:24">
      <c r="A5" s="48" t="s">
        <v>194</v>
      </c>
      <c r="B5" s="48" t="s">
        <v>195</v>
      </c>
      <c r="C5" s="48" t="s">
        <v>196</v>
      </c>
      <c r="D5" s="48" t="s">
        <v>197</v>
      </c>
      <c r="E5" s="48" t="s">
        <v>198</v>
      </c>
      <c r="F5" s="48" t="s">
        <v>199</v>
      </c>
      <c r="G5" s="48" t="s">
        <v>200</v>
      </c>
      <c r="H5" s="48" t="s">
        <v>201</v>
      </c>
      <c r="I5" s="177" t="s">
        <v>202</v>
      </c>
      <c r="J5" s="125" t="s">
        <v>202</v>
      </c>
      <c r="K5" s="125"/>
      <c r="L5" s="125"/>
      <c r="M5" s="125"/>
      <c r="N5" s="125"/>
      <c r="O5" s="15"/>
      <c r="P5" s="15"/>
      <c r="Q5" s="15"/>
      <c r="R5" s="124" t="s">
        <v>61</v>
      </c>
      <c r="S5" s="125" t="s">
        <v>62</v>
      </c>
      <c r="T5" s="125"/>
      <c r="U5" s="125"/>
      <c r="V5" s="125"/>
      <c r="W5" s="125"/>
      <c r="X5" s="126"/>
    </row>
    <row r="6" ht="18" customHeight="1" spans="1:24">
      <c r="A6" s="50"/>
      <c r="B6" s="65"/>
      <c r="C6" s="160"/>
      <c r="D6" s="50"/>
      <c r="E6" s="50"/>
      <c r="F6" s="50"/>
      <c r="G6" s="50"/>
      <c r="H6" s="50"/>
      <c r="I6" s="158" t="s">
        <v>203</v>
      </c>
      <c r="J6" s="177" t="s">
        <v>58</v>
      </c>
      <c r="K6" s="125"/>
      <c r="L6" s="125"/>
      <c r="M6" s="125"/>
      <c r="N6" s="126"/>
      <c r="O6" s="14" t="s">
        <v>204</v>
      </c>
      <c r="P6" s="15"/>
      <c r="Q6" s="16"/>
      <c r="R6" s="48" t="s">
        <v>61</v>
      </c>
      <c r="S6" s="177" t="s">
        <v>62</v>
      </c>
      <c r="T6" s="124" t="s">
        <v>64</v>
      </c>
      <c r="U6" s="125" t="s">
        <v>62</v>
      </c>
      <c r="V6" s="124" t="s">
        <v>66</v>
      </c>
      <c r="W6" s="124" t="s">
        <v>67</v>
      </c>
      <c r="X6" s="178" t="s">
        <v>68</v>
      </c>
    </row>
    <row r="7" ht="19.5" customHeight="1" spans="1:24">
      <c r="A7" s="65"/>
      <c r="B7" s="65"/>
      <c r="C7" s="65"/>
      <c r="D7" s="65"/>
      <c r="E7" s="65"/>
      <c r="F7" s="65"/>
      <c r="G7" s="65"/>
      <c r="H7" s="65"/>
      <c r="I7" s="65"/>
      <c r="J7" s="179" t="s">
        <v>205</v>
      </c>
      <c r="K7" s="48" t="s">
        <v>206</v>
      </c>
      <c r="L7" s="48" t="s">
        <v>207</v>
      </c>
      <c r="M7" s="48" t="s">
        <v>208</v>
      </c>
      <c r="N7" s="48" t="s">
        <v>209</v>
      </c>
      <c r="O7" s="48" t="s">
        <v>58</v>
      </c>
      <c r="P7" s="48" t="s">
        <v>59</v>
      </c>
      <c r="Q7" s="48" t="s">
        <v>60</v>
      </c>
      <c r="R7" s="65"/>
      <c r="S7" s="48" t="s">
        <v>57</v>
      </c>
      <c r="T7" s="48" t="s">
        <v>64</v>
      </c>
      <c r="U7" s="48" t="s">
        <v>210</v>
      </c>
      <c r="V7" s="48" t="s">
        <v>66</v>
      </c>
      <c r="W7" s="48" t="s">
        <v>67</v>
      </c>
      <c r="X7" s="48" t="s">
        <v>68</v>
      </c>
    </row>
    <row r="8" ht="37.5" customHeight="1" spans="1:24">
      <c r="A8" s="180"/>
      <c r="B8" s="55"/>
      <c r="C8" s="180"/>
      <c r="D8" s="180"/>
      <c r="E8" s="180"/>
      <c r="F8" s="180"/>
      <c r="G8" s="180"/>
      <c r="H8" s="180"/>
      <c r="I8" s="180"/>
      <c r="J8" s="181" t="s">
        <v>57</v>
      </c>
      <c r="K8" s="53" t="s">
        <v>211</v>
      </c>
      <c r="L8" s="53" t="s">
        <v>207</v>
      </c>
      <c r="M8" s="53" t="s">
        <v>208</v>
      </c>
      <c r="N8" s="53" t="s">
        <v>209</v>
      </c>
      <c r="O8" s="53" t="s">
        <v>207</v>
      </c>
      <c r="P8" s="53" t="s">
        <v>208</v>
      </c>
      <c r="Q8" s="53" t="s">
        <v>209</v>
      </c>
      <c r="R8" s="53" t="s">
        <v>61</v>
      </c>
      <c r="S8" s="53" t="s">
        <v>57</v>
      </c>
      <c r="T8" s="53" t="s">
        <v>64</v>
      </c>
      <c r="U8" s="53" t="s">
        <v>210</v>
      </c>
      <c r="V8" s="53" t="s">
        <v>66</v>
      </c>
      <c r="W8" s="53" t="s">
        <v>67</v>
      </c>
      <c r="X8" s="53" t="s">
        <v>68</v>
      </c>
    </row>
    <row r="9" customHeight="1" spans="1:24">
      <c r="A9" s="66">
        <v>1</v>
      </c>
      <c r="B9" s="66">
        <v>2</v>
      </c>
      <c r="C9" s="66">
        <v>3</v>
      </c>
      <c r="D9" s="66">
        <v>4</v>
      </c>
      <c r="E9" s="66">
        <v>5</v>
      </c>
      <c r="F9" s="66">
        <v>6</v>
      </c>
      <c r="G9" s="66">
        <v>7</v>
      </c>
      <c r="H9" s="66">
        <v>8</v>
      </c>
      <c r="I9" s="66">
        <v>9</v>
      </c>
      <c r="J9" s="66">
        <v>10</v>
      </c>
      <c r="K9" s="66">
        <v>11</v>
      </c>
      <c r="L9" s="66">
        <v>12</v>
      </c>
      <c r="M9" s="66">
        <v>13</v>
      </c>
      <c r="N9" s="66">
        <v>14</v>
      </c>
      <c r="O9" s="66">
        <v>15</v>
      </c>
      <c r="P9" s="66">
        <v>16</v>
      </c>
      <c r="Q9" s="66">
        <v>17</v>
      </c>
      <c r="R9" s="66">
        <v>18</v>
      </c>
      <c r="S9" s="66">
        <v>19</v>
      </c>
      <c r="T9" s="66">
        <v>20</v>
      </c>
      <c r="U9" s="66">
        <v>21</v>
      </c>
      <c r="V9" s="66">
        <v>22</v>
      </c>
      <c r="W9" s="66">
        <v>23</v>
      </c>
      <c r="X9" s="66">
        <v>24</v>
      </c>
    </row>
    <row r="10" ht="20.25" customHeight="1" spans="1:24">
      <c r="A10" s="27" t="s">
        <v>70</v>
      </c>
      <c r="B10" s="27" t="s">
        <v>70</v>
      </c>
      <c r="C10" s="27" t="s">
        <v>212</v>
      </c>
      <c r="D10" s="27" t="s">
        <v>213</v>
      </c>
      <c r="E10" s="27" t="s">
        <v>102</v>
      </c>
      <c r="F10" s="27" t="s">
        <v>103</v>
      </c>
      <c r="G10" s="27" t="s">
        <v>214</v>
      </c>
      <c r="H10" s="27" t="s">
        <v>215</v>
      </c>
      <c r="I10" s="139">
        <v>141624</v>
      </c>
      <c r="J10" s="139">
        <v>141624</v>
      </c>
      <c r="K10" s="139"/>
      <c r="L10" s="139"/>
      <c r="M10" s="139">
        <v>141624</v>
      </c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</row>
    <row r="11" ht="20.25" customHeight="1" spans="1:24">
      <c r="A11" s="27" t="s">
        <v>70</v>
      </c>
      <c r="B11" s="27" t="s">
        <v>70</v>
      </c>
      <c r="C11" s="27" t="s">
        <v>212</v>
      </c>
      <c r="D11" s="27" t="s">
        <v>213</v>
      </c>
      <c r="E11" s="27" t="s">
        <v>112</v>
      </c>
      <c r="F11" s="27" t="s">
        <v>103</v>
      </c>
      <c r="G11" s="27" t="s">
        <v>214</v>
      </c>
      <c r="H11" s="27" t="s">
        <v>215</v>
      </c>
      <c r="I11" s="139">
        <v>944688</v>
      </c>
      <c r="J11" s="139">
        <v>944688</v>
      </c>
      <c r="K11" s="59"/>
      <c r="L11" s="59"/>
      <c r="M11" s="139">
        <v>944688</v>
      </c>
      <c r="N11" s="59"/>
      <c r="O11" s="139"/>
      <c r="P11" s="139"/>
      <c r="Q11" s="139"/>
      <c r="R11" s="139"/>
      <c r="S11" s="139"/>
      <c r="T11" s="139"/>
      <c r="U11" s="139"/>
      <c r="V11" s="139"/>
      <c r="W11" s="139"/>
      <c r="X11" s="139"/>
    </row>
    <row r="12" ht="20.25" customHeight="1" spans="1:24">
      <c r="A12" s="27" t="s">
        <v>70</v>
      </c>
      <c r="B12" s="27" t="s">
        <v>70</v>
      </c>
      <c r="C12" s="27" t="s">
        <v>212</v>
      </c>
      <c r="D12" s="27" t="s">
        <v>213</v>
      </c>
      <c r="E12" s="27" t="s">
        <v>102</v>
      </c>
      <c r="F12" s="27" t="s">
        <v>103</v>
      </c>
      <c r="G12" s="27" t="s">
        <v>216</v>
      </c>
      <c r="H12" s="27" t="s">
        <v>217</v>
      </c>
      <c r="I12" s="139">
        <v>206172</v>
      </c>
      <c r="J12" s="139">
        <v>206172</v>
      </c>
      <c r="K12" s="59"/>
      <c r="L12" s="59"/>
      <c r="M12" s="139">
        <v>206172</v>
      </c>
      <c r="N12" s="59"/>
      <c r="O12" s="139"/>
      <c r="P12" s="139"/>
      <c r="Q12" s="139"/>
      <c r="R12" s="139"/>
      <c r="S12" s="139"/>
      <c r="T12" s="139"/>
      <c r="U12" s="139"/>
      <c r="V12" s="139"/>
      <c r="W12" s="139"/>
      <c r="X12" s="139"/>
    </row>
    <row r="13" ht="20.25" customHeight="1" spans="1:24">
      <c r="A13" s="27" t="s">
        <v>70</v>
      </c>
      <c r="B13" s="27" t="s">
        <v>70</v>
      </c>
      <c r="C13" s="27" t="s">
        <v>212</v>
      </c>
      <c r="D13" s="27" t="s">
        <v>213</v>
      </c>
      <c r="E13" s="27" t="s">
        <v>112</v>
      </c>
      <c r="F13" s="27" t="s">
        <v>103</v>
      </c>
      <c r="G13" s="27" t="s">
        <v>216</v>
      </c>
      <c r="H13" s="27" t="s">
        <v>217</v>
      </c>
      <c r="I13" s="139">
        <v>1336632</v>
      </c>
      <c r="J13" s="139">
        <v>1336632</v>
      </c>
      <c r="K13" s="59"/>
      <c r="L13" s="59"/>
      <c r="M13" s="139">
        <v>1336632</v>
      </c>
      <c r="N13" s="59"/>
      <c r="O13" s="139"/>
      <c r="P13" s="139"/>
      <c r="Q13" s="139"/>
      <c r="R13" s="139"/>
      <c r="S13" s="139"/>
      <c r="T13" s="139"/>
      <c r="U13" s="139"/>
      <c r="V13" s="139"/>
      <c r="W13" s="139"/>
      <c r="X13" s="139"/>
    </row>
    <row r="14" ht="20.25" customHeight="1" spans="1:24">
      <c r="A14" s="27" t="s">
        <v>70</v>
      </c>
      <c r="B14" s="27" t="s">
        <v>70</v>
      </c>
      <c r="C14" s="27" t="s">
        <v>212</v>
      </c>
      <c r="D14" s="27" t="s">
        <v>213</v>
      </c>
      <c r="E14" s="27" t="s">
        <v>102</v>
      </c>
      <c r="F14" s="27" t="s">
        <v>103</v>
      </c>
      <c r="G14" s="27" t="s">
        <v>218</v>
      </c>
      <c r="H14" s="27" t="s">
        <v>219</v>
      </c>
      <c r="I14" s="139">
        <v>11802</v>
      </c>
      <c r="J14" s="139">
        <v>11802</v>
      </c>
      <c r="K14" s="59"/>
      <c r="L14" s="59"/>
      <c r="M14" s="139">
        <v>11802</v>
      </c>
      <c r="N14" s="59"/>
      <c r="O14" s="139"/>
      <c r="P14" s="139"/>
      <c r="Q14" s="139"/>
      <c r="R14" s="139"/>
      <c r="S14" s="139"/>
      <c r="T14" s="139"/>
      <c r="U14" s="139"/>
      <c r="V14" s="139"/>
      <c r="W14" s="139"/>
      <c r="X14" s="139"/>
    </row>
    <row r="15" ht="20.25" customHeight="1" spans="1:24">
      <c r="A15" s="27" t="s">
        <v>70</v>
      </c>
      <c r="B15" s="27" t="s">
        <v>70</v>
      </c>
      <c r="C15" s="27" t="s">
        <v>212</v>
      </c>
      <c r="D15" s="27" t="s">
        <v>213</v>
      </c>
      <c r="E15" s="27" t="s">
        <v>112</v>
      </c>
      <c r="F15" s="27" t="s">
        <v>103</v>
      </c>
      <c r="G15" s="27" t="s">
        <v>218</v>
      </c>
      <c r="H15" s="27" t="s">
        <v>219</v>
      </c>
      <c r="I15" s="139">
        <v>6000</v>
      </c>
      <c r="J15" s="139">
        <v>6000</v>
      </c>
      <c r="K15" s="59"/>
      <c r="L15" s="59"/>
      <c r="M15" s="139">
        <v>6000</v>
      </c>
      <c r="N15" s="59"/>
      <c r="O15" s="139"/>
      <c r="P15" s="139"/>
      <c r="Q15" s="139"/>
      <c r="R15" s="139"/>
      <c r="S15" s="139"/>
      <c r="T15" s="139"/>
      <c r="U15" s="139"/>
      <c r="V15" s="139"/>
      <c r="W15" s="139"/>
      <c r="X15" s="139"/>
    </row>
    <row r="16" ht="20.25" customHeight="1" spans="1:24">
      <c r="A16" s="27" t="s">
        <v>70</v>
      </c>
      <c r="B16" s="27" t="s">
        <v>70</v>
      </c>
      <c r="C16" s="27" t="s">
        <v>212</v>
      </c>
      <c r="D16" s="27" t="s">
        <v>213</v>
      </c>
      <c r="E16" s="27" t="s">
        <v>112</v>
      </c>
      <c r="F16" s="27" t="s">
        <v>103</v>
      </c>
      <c r="G16" s="27" t="s">
        <v>218</v>
      </c>
      <c r="H16" s="27" t="s">
        <v>219</v>
      </c>
      <c r="I16" s="139">
        <v>78724</v>
      </c>
      <c r="J16" s="139">
        <v>78724</v>
      </c>
      <c r="K16" s="59"/>
      <c r="L16" s="59"/>
      <c r="M16" s="139">
        <v>78724</v>
      </c>
      <c r="N16" s="59"/>
      <c r="O16" s="139"/>
      <c r="P16" s="139"/>
      <c r="Q16" s="139"/>
      <c r="R16" s="139"/>
      <c r="S16" s="139"/>
      <c r="T16" s="139"/>
      <c r="U16" s="139"/>
      <c r="V16" s="139"/>
      <c r="W16" s="139"/>
      <c r="X16" s="139"/>
    </row>
    <row r="17" ht="20.25" customHeight="1" spans="1:24">
      <c r="A17" s="27" t="s">
        <v>70</v>
      </c>
      <c r="B17" s="27" t="s">
        <v>70</v>
      </c>
      <c r="C17" s="27" t="s">
        <v>220</v>
      </c>
      <c r="D17" s="27" t="s">
        <v>221</v>
      </c>
      <c r="E17" s="27" t="s">
        <v>104</v>
      </c>
      <c r="F17" s="27" t="s">
        <v>105</v>
      </c>
      <c r="G17" s="27" t="s">
        <v>214</v>
      </c>
      <c r="H17" s="27" t="s">
        <v>215</v>
      </c>
      <c r="I17" s="139">
        <v>253260</v>
      </c>
      <c r="J17" s="139">
        <v>253260</v>
      </c>
      <c r="K17" s="59"/>
      <c r="L17" s="59"/>
      <c r="M17" s="139">
        <v>253260</v>
      </c>
      <c r="N17" s="59"/>
      <c r="O17" s="139"/>
      <c r="P17" s="139"/>
      <c r="Q17" s="139"/>
      <c r="R17" s="139"/>
      <c r="S17" s="139"/>
      <c r="T17" s="139"/>
      <c r="U17" s="139"/>
      <c r="V17" s="139"/>
      <c r="W17" s="139"/>
      <c r="X17" s="139"/>
    </row>
    <row r="18" ht="20.25" customHeight="1" spans="1:24">
      <c r="A18" s="27" t="s">
        <v>70</v>
      </c>
      <c r="B18" s="27" t="s">
        <v>70</v>
      </c>
      <c r="C18" s="27" t="s">
        <v>220</v>
      </c>
      <c r="D18" s="27" t="s">
        <v>221</v>
      </c>
      <c r="E18" s="27" t="s">
        <v>113</v>
      </c>
      <c r="F18" s="27" t="s">
        <v>114</v>
      </c>
      <c r="G18" s="27" t="s">
        <v>214</v>
      </c>
      <c r="H18" s="27" t="s">
        <v>215</v>
      </c>
      <c r="I18" s="139">
        <v>408264</v>
      </c>
      <c r="J18" s="139">
        <v>408264</v>
      </c>
      <c r="K18" s="59"/>
      <c r="L18" s="59"/>
      <c r="M18" s="139">
        <v>408264</v>
      </c>
      <c r="N18" s="59"/>
      <c r="O18" s="139"/>
      <c r="P18" s="139"/>
      <c r="Q18" s="139"/>
      <c r="R18" s="139"/>
      <c r="S18" s="139"/>
      <c r="T18" s="139"/>
      <c r="U18" s="139"/>
      <c r="V18" s="139"/>
      <c r="W18" s="139"/>
      <c r="X18" s="139"/>
    </row>
    <row r="19" ht="20.25" customHeight="1" spans="1:24">
      <c r="A19" s="27" t="s">
        <v>70</v>
      </c>
      <c r="B19" s="27" t="s">
        <v>70</v>
      </c>
      <c r="C19" s="27" t="s">
        <v>220</v>
      </c>
      <c r="D19" s="27" t="s">
        <v>221</v>
      </c>
      <c r="E19" s="27" t="s">
        <v>104</v>
      </c>
      <c r="F19" s="27" t="s">
        <v>105</v>
      </c>
      <c r="G19" s="27" t="s">
        <v>216</v>
      </c>
      <c r="H19" s="27" t="s">
        <v>217</v>
      </c>
      <c r="I19" s="139">
        <v>142380</v>
      </c>
      <c r="J19" s="139">
        <v>142380</v>
      </c>
      <c r="K19" s="59"/>
      <c r="L19" s="59"/>
      <c r="M19" s="139">
        <v>142380</v>
      </c>
      <c r="N19" s="59"/>
      <c r="O19" s="139"/>
      <c r="P19" s="139"/>
      <c r="Q19" s="139"/>
      <c r="R19" s="139"/>
      <c r="S19" s="139"/>
      <c r="T19" s="139"/>
      <c r="U19" s="139"/>
      <c r="V19" s="139"/>
      <c r="W19" s="139"/>
      <c r="X19" s="139"/>
    </row>
    <row r="20" ht="20.25" customHeight="1" spans="1:24">
      <c r="A20" s="27" t="s">
        <v>70</v>
      </c>
      <c r="B20" s="27" t="s">
        <v>70</v>
      </c>
      <c r="C20" s="27" t="s">
        <v>220</v>
      </c>
      <c r="D20" s="27" t="s">
        <v>221</v>
      </c>
      <c r="E20" s="27" t="s">
        <v>113</v>
      </c>
      <c r="F20" s="27" t="s">
        <v>114</v>
      </c>
      <c r="G20" s="27" t="s">
        <v>216</v>
      </c>
      <c r="H20" s="27" t="s">
        <v>217</v>
      </c>
      <c r="I20" s="139">
        <v>216048</v>
      </c>
      <c r="J20" s="139">
        <v>216048</v>
      </c>
      <c r="K20" s="59"/>
      <c r="L20" s="59"/>
      <c r="M20" s="139">
        <v>216048</v>
      </c>
      <c r="N20" s="59"/>
      <c r="O20" s="139"/>
      <c r="P20" s="139"/>
      <c r="Q20" s="139"/>
      <c r="R20" s="139"/>
      <c r="S20" s="139"/>
      <c r="T20" s="139"/>
      <c r="U20" s="139"/>
      <c r="V20" s="139"/>
      <c r="W20" s="139"/>
      <c r="X20" s="139"/>
    </row>
    <row r="21" ht="20.25" customHeight="1" spans="1:24">
      <c r="A21" s="27" t="s">
        <v>70</v>
      </c>
      <c r="B21" s="27" t="s">
        <v>70</v>
      </c>
      <c r="C21" s="27" t="s">
        <v>220</v>
      </c>
      <c r="D21" s="27" t="s">
        <v>221</v>
      </c>
      <c r="E21" s="27" t="s">
        <v>104</v>
      </c>
      <c r="F21" s="27" t="s">
        <v>105</v>
      </c>
      <c r="G21" s="27" t="s">
        <v>218</v>
      </c>
      <c r="H21" s="27" t="s">
        <v>219</v>
      </c>
      <c r="I21" s="139">
        <v>21105</v>
      </c>
      <c r="J21" s="139">
        <v>21105</v>
      </c>
      <c r="K21" s="59"/>
      <c r="L21" s="59"/>
      <c r="M21" s="139">
        <v>21105</v>
      </c>
      <c r="N21" s="59"/>
      <c r="O21" s="139"/>
      <c r="P21" s="139"/>
      <c r="Q21" s="139"/>
      <c r="R21" s="139"/>
      <c r="S21" s="139"/>
      <c r="T21" s="139"/>
      <c r="U21" s="139"/>
      <c r="V21" s="139"/>
      <c r="W21" s="139"/>
      <c r="X21" s="139"/>
    </row>
    <row r="22" ht="20.25" customHeight="1" spans="1:24">
      <c r="A22" s="27" t="s">
        <v>70</v>
      </c>
      <c r="B22" s="27" t="s">
        <v>70</v>
      </c>
      <c r="C22" s="27" t="s">
        <v>220</v>
      </c>
      <c r="D22" s="27" t="s">
        <v>221</v>
      </c>
      <c r="E22" s="27" t="s">
        <v>113</v>
      </c>
      <c r="F22" s="27" t="s">
        <v>114</v>
      </c>
      <c r="G22" s="27" t="s">
        <v>218</v>
      </c>
      <c r="H22" s="27" t="s">
        <v>219</v>
      </c>
      <c r="I22" s="139">
        <v>6000</v>
      </c>
      <c r="J22" s="139">
        <v>6000</v>
      </c>
      <c r="K22" s="59"/>
      <c r="L22" s="59"/>
      <c r="M22" s="139">
        <v>6000</v>
      </c>
      <c r="N22" s="59"/>
      <c r="O22" s="139"/>
      <c r="P22" s="139"/>
      <c r="Q22" s="139"/>
      <c r="R22" s="139"/>
      <c r="S22" s="139"/>
      <c r="T22" s="139"/>
      <c r="U22" s="139"/>
      <c r="V22" s="139"/>
      <c r="W22" s="139"/>
      <c r="X22" s="139"/>
    </row>
    <row r="23" ht="20.25" customHeight="1" spans="1:24">
      <c r="A23" s="27" t="s">
        <v>70</v>
      </c>
      <c r="B23" s="27" t="s">
        <v>70</v>
      </c>
      <c r="C23" s="27" t="s">
        <v>220</v>
      </c>
      <c r="D23" s="27" t="s">
        <v>221</v>
      </c>
      <c r="E23" s="27" t="s">
        <v>113</v>
      </c>
      <c r="F23" s="27" t="s">
        <v>114</v>
      </c>
      <c r="G23" s="27" t="s">
        <v>218</v>
      </c>
      <c r="H23" s="27" t="s">
        <v>219</v>
      </c>
      <c r="I23" s="139">
        <v>34022</v>
      </c>
      <c r="J23" s="139">
        <v>34022</v>
      </c>
      <c r="K23" s="59"/>
      <c r="L23" s="59"/>
      <c r="M23" s="139">
        <v>34022</v>
      </c>
      <c r="N23" s="59"/>
      <c r="O23" s="139"/>
      <c r="P23" s="139"/>
      <c r="Q23" s="139"/>
      <c r="R23" s="139"/>
      <c r="S23" s="139"/>
      <c r="T23" s="139"/>
      <c r="U23" s="139"/>
      <c r="V23" s="139"/>
      <c r="W23" s="139"/>
      <c r="X23" s="139"/>
    </row>
    <row r="24" ht="20.25" customHeight="1" spans="1:24">
      <c r="A24" s="27" t="s">
        <v>70</v>
      </c>
      <c r="B24" s="27" t="s">
        <v>70</v>
      </c>
      <c r="C24" s="27" t="s">
        <v>220</v>
      </c>
      <c r="D24" s="27" t="s">
        <v>221</v>
      </c>
      <c r="E24" s="27" t="s">
        <v>104</v>
      </c>
      <c r="F24" s="27" t="s">
        <v>105</v>
      </c>
      <c r="G24" s="27" t="s">
        <v>222</v>
      </c>
      <c r="H24" s="27" t="s">
        <v>223</v>
      </c>
      <c r="I24" s="139">
        <v>61344</v>
      </c>
      <c r="J24" s="139">
        <v>61344</v>
      </c>
      <c r="K24" s="59"/>
      <c r="L24" s="59"/>
      <c r="M24" s="139">
        <v>61344</v>
      </c>
      <c r="N24" s="59"/>
      <c r="O24" s="139"/>
      <c r="P24" s="139"/>
      <c r="Q24" s="139"/>
      <c r="R24" s="139"/>
      <c r="S24" s="139"/>
      <c r="T24" s="139"/>
      <c r="U24" s="139"/>
      <c r="V24" s="139"/>
      <c r="W24" s="139"/>
      <c r="X24" s="139"/>
    </row>
    <row r="25" ht="20.25" customHeight="1" spans="1:24">
      <c r="A25" s="27" t="s">
        <v>70</v>
      </c>
      <c r="B25" s="27" t="s">
        <v>70</v>
      </c>
      <c r="C25" s="27" t="s">
        <v>220</v>
      </c>
      <c r="D25" s="27" t="s">
        <v>221</v>
      </c>
      <c r="E25" s="27" t="s">
        <v>104</v>
      </c>
      <c r="F25" s="27" t="s">
        <v>105</v>
      </c>
      <c r="G25" s="27" t="s">
        <v>222</v>
      </c>
      <c r="H25" s="27" t="s">
        <v>223</v>
      </c>
      <c r="I25" s="139">
        <v>112260</v>
      </c>
      <c r="J25" s="139">
        <v>112260</v>
      </c>
      <c r="K25" s="59"/>
      <c r="L25" s="59"/>
      <c r="M25" s="139">
        <v>112260</v>
      </c>
      <c r="N25" s="59"/>
      <c r="O25" s="139"/>
      <c r="P25" s="139"/>
      <c r="Q25" s="139"/>
      <c r="R25" s="139"/>
      <c r="S25" s="139"/>
      <c r="T25" s="139"/>
      <c r="U25" s="139"/>
      <c r="V25" s="139"/>
      <c r="W25" s="139"/>
      <c r="X25" s="139"/>
    </row>
    <row r="26" ht="20.25" customHeight="1" spans="1:24">
      <c r="A26" s="27" t="s">
        <v>70</v>
      </c>
      <c r="B26" s="27" t="s">
        <v>70</v>
      </c>
      <c r="C26" s="27" t="s">
        <v>220</v>
      </c>
      <c r="D26" s="27" t="s">
        <v>221</v>
      </c>
      <c r="E26" s="27" t="s">
        <v>104</v>
      </c>
      <c r="F26" s="27" t="s">
        <v>105</v>
      </c>
      <c r="G26" s="27" t="s">
        <v>222</v>
      </c>
      <c r="H26" s="27" t="s">
        <v>223</v>
      </c>
      <c r="I26" s="139">
        <v>50400</v>
      </c>
      <c r="J26" s="139">
        <v>50400</v>
      </c>
      <c r="K26" s="59"/>
      <c r="L26" s="59"/>
      <c r="M26" s="139">
        <v>50400</v>
      </c>
      <c r="N26" s="59"/>
      <c r="O26" s="139"/>
      <c r="P26" s="139"/>
      <c r="Q26" s="139"/>
      <c r="R26" s="139"/>
      <c r="S26" s="139"/>
      <c r="T26" s="139"/>
      <c r="U26" s="139"/>
      <c r="V26" s="139"/>
      <c r="W26" s="139"/>
      <c r="X26" s="139"/>
    </row>
    <row r="27" ht="20.25" customHeight="1" spans="1:24">
      <c r="A27" s="27" t="s">
        <v>70</v>
      </c>
      <c r="B27" s="27" t="s">
        <v>70</v>
      </c>
      <c r="C27" s="27" t="s">
        <v>220</v>
      </c>
      <c r="D27" s="27" t="s">
        <v>221</v>
      </c>
      <c r="E27" s="27" t="s">
        <v>113</v>
      </c>
      <c r="F27" s="27" t="s">
        <v>114</v>
      </c>
      <c r="G27" s="27" t="s">
        <v>222</v>
      </c>
      <c r="H27" s="27" t="s">
        <v>223</v>
      </c>
      <c r="I27" s="139">
        <v>91320</v>
      </c>
      <c r="J27" s="139">
        <v>91320</v>
      </c>
      <c r="K27" s="59"/>
      <c r="L27" s="59"/>
      <c r="M27" s="139">
        <v>91320</v>
      </c>
      <c r="N27" s="59"/>
      <c r="O27" s="139"/>
      <c r="P27" s="139"/>
      <c r="Q27" s="139"/>
      <c r="R27" s="139"/>
      <c r="S27" s="139"/>
      <c r="T27" s="139"/>
      <c r="U27" s="139"/>
      <c r="V27" s="139"/>
      <c r="W27" s="139"/>
      <c r="X27" s="139"/>
    </row>
    <row r="28" ht="20.25" customHeight="1" spans="1:24">
      <c r="A28" s="27" t="s">
        <v>70</v>
      </c>
      <c r="B28" s="27" t="s">
        <v>70</v>
      </c>
      <c r="C28" s="27" t="s">
        <v>220</v>
      </c>
      <c r="D28" s="27" t="s">
        <v>221</v>
      </c>
      <c r="E28" s="27" t="s">
        <v>113</v>
      </c>
      <c r="F28" s="27" t="s">
        <v>114</v>
      </c>
      <c r="G28" s="27" t="s">
        <v>222</v>
      </c>
      <c r="H28" s="27" t="s">
        <v>223</v>
      </c>
      <c r="I28" s="139">
        <v>168600</v>
      </c>
      <c r="J28" s="139">
        <v>168600</v>
      </c>
      <c r="K28" s="59"/>
      <c r="L28" s="59"/>
      <c r="M28" s="139">
        <v>168600</v>
      </c>
      <c r="N28" s="59"/>
      <c r="O28" s="139"/>
      <c r="P28" s="139"/>
      <c r="Q28" s="139"/>
      <c r="R28" s="139"/>
      <c r="S28" s="139"/>
      <c r="T28" s="139"/>
      <c r="U28" s="139"/>
      <c r="V28" s="139"/>
      <c r="W28" s="139"/>
      <c r="X28" s="139"/>
    </row>
    <row r="29" ht="20.25" customHeight="1" spans="1:24">
      <c r="A29" s="27" t="s">
        <v>70</v>
      </c>
      <c r="B29" s="27" t="s">
        <v>70</v>
      </c>
      <c r="C29" s="27" t="s">
        <v>220</v>
      </c>
      <c r="D29" s="27" t="s">
        <v>221</v>
      </c>
      <c r="E29" s="27" t="s">
        <v>113</v>
      </c>
      <c r="F29" s="27" t="s">
        <v>114</v>
      </c>
      <c r="G29" s="27" t="s">
        <v>222</v>
      </c>
      <c r="H29" s="27" t="s">
        <v>223</v>
      </c>
      <c r="I29" s="139">
        <v>75600</v>
      </c>
      <c r="J29" s="139">
        <v>75600</v>
      </c>
      <c r="K29" s="59"/>
      <c r="L29" s="59"/>
      <c r="M29" s="139">
        <v>75600</v>
      </c>
      <c r="N29" s="59"/>
      <c r="O29" s="139"/>
      <c r="P29" s="139"/>
      <c r="Q29" s="139"/>
      <c r="R29" s="139"/>
      <c r="S29" s="139"/>
      <c r="T29" s="139"/>
      <c r="U29" s="139"/>
      <c r="V29" s="139"/>
      <c r="W29" s="139"/>
      <c r="X29" s="139"/>
    </row>
    <row r="30" ht="20.25" customHeight="1" spans="1:24">
      <c r="A30" s="27" t="s">
        <v>70</v>
      </c>
      <c r="B30" s="27" t="s">
        <v>70</v>
      </c>
      <c r="C30" s="27" t="s">
        <v>224</v>
      </c>
      <c r="D30" s="27" t="s">
        <v>225</v>
      </c>
      <c r="E30" s="27" t="s">
        <v>121</v>
      </c>
      <c r="F30" s="27" t="s">
        <v>122</v>
      </c>
      <c r="G30" s="27" t="s">
        <v>226</v>
      </c>
      <c r="H30" s="27" t="s">
        <v>227</v>
      </c>
      <c r="I30" s="139">
        <v>462369</v>
      </c>
      <c r="J30" s="139">
        <v>462369</v>
      </c>
      <c r="K30" s="59"/>
      <c r="L30" s="59"/>
      <c r="M30" s="139">
        <v>462369</v>
      </c>
      <c r="N30" s="59"/>
      <c r="O30" s="139"/>
      <c r="P30" s="139"/>
      <c r="Q30" s="139"/>
      <c r="R30" s="139"/>
      <c r="S30" s="139"/>
      <c r="T30" s="139"/>
      <c r="U30" s="139"/>
      <c r="V30" s="139"/>
      <c r="W30" s="139"/>
      <c r="X30" s="139"/>
    </row>
    <row r="31" ht="20.25" customHeight="1" spans="1:24">
      <c r="A31" s="27" t="s">
        <v>70</v>
      </c>
      <c r="B31" s="27" t="s">
        <v>70</v>
      </c>
      <c r="C31" s="27" t="s">
        <v>224</v>
      </c>
      <c r="D31" s="27" t="s">
        <v>225</v>
      </c>
      <c r="E31" s="27" t="s">
        <v>121</v>
      </c>
      <c r="F31" s="27" t="s">
        <v>122</v>
      </c>
      <c r="G31" s="27" t="s">
        <v>226</v>
      </c>
      <c r="H31" s="27" t="s">
        <v>227</v>
      </c>
      <c r="I31" s="139">
        <v>301545</v>
      </c>
      <c r="J31" s="139">
        <v>301545</v>
      </c>
      <c r="K31" s="59"/>
      <c r="L31" s="59"/>
      <c r="M31" s="139">
        <v>301545</v>
      </c>
      <c r="N31" s="59"/>
      <c r="O31" s="139"/>
      <c r="P31" s="139"/>
      <c r="Q31" s="139"/>
      <c r="R31" s="139"/>
      <c r="S31" s="139"/>
      <c r="T31" s="139"/>
      <c r="U31" s="139"/>
      <c r="V31" s="139"/>
      <c r="W31" s="139"/>
      <c r="X31" s="139"/>
    </row>
    <row r="32" ht="20.25" customHeight="1" spans="1:24">
      <c r="A32" s="27" t="s">
        <v>70</v>
      </c>
      <c r="B32" s="27" t="s">
        <v>70</v>
      </c>
      <c r="C32" s="27" t="s">
        <v>224</v>
      </c>
      <c r="D32" s="27" t="s">
        <v>225</v>
      </c>
      <c r="E32" s="27" t="s">
        <v>123</v>
      </c>
      <c r="F32" s="27" t="s">
        <v>124</v>
      </c>
      <c r="G32" s="27" t="s">
        <v>228</v>
      </c>
      <c r="H32" s="27" t="s">
        <v>229</v>
      </c>
      <c r="I32" s="139">
        <v>246776</v>
      </c>
      <c r="J32" s="139">
        <v>246776</v>
      </c>
      <c r="K32" s="59"/>
      <c r="L32" s="59"/>
      <c r="M32" s="139">
        <v>246776</v>
      </c>
      <c r="N32" s="59"/>
      <c r="O32" s="139"/>
      <c r="P32" s="139"/>
      <c r="Q32" s="139"/>
      <c r="R32" s="139"/>
      <c r="S32" s="139"/>
      <c r="T32" s="139"/>
      <c r="U32" s="139"/>
      <c r="V32" s="139"/>
      <c r="W32" s="139"/>
      <c r="X32" s="139"/>
    </row>
    <row r="33" ht="20.25" customHeight="1" spans="1:24">
      <c r="A33" s="27" t="s">
        <v>70</v>
      </c>
      <c r="B33" s="27">
        <v>15233632</v>
      </c>
      <c r="C33" s="27" t="s">
        <v>224</v>
      </c>
      <c r="D33" s="27" t="s">
        <v>225</v>
      </c>
      <c r="E33" s="27" t="s">
        <v>133</v>
      </c>
      <c r="F33" s="27" t="s">
        <v>134</v>
      </c>
      <c r="G33" s="27" t="s">
        <v>230</v>
      </c>
      <c r="H33" s="27" t="s">
        <v>231</v>
      </c>
      <c r="I33" s="139">
        <v>193867</v>
      </c>
      <c r="J33" s="139">
        <v>193867</v>
      </c>
      <c r="K33" s="59"/>
      <c r="L33" s="59"/>
      <c r="M33" s="139">
        <v>193867</v>
      </c>
      <c r="N33" s="59"/>
      <c r="O33" s="139"/>
      <c r="P33" s="139"/>
      <c r="Q33" s="139"/>
      <c r="R33" s="139"/>
      <c r="S33" s="139"/>
      <c r="T33" s="139"/>
      <c r="U33" s="139"/>
      <c r="V33" s="139"/>
      <c r="W33" s="139"/>
      <c r="X33" s="139"/>
    </row>
    <row r="34" ht="20.25" customHeight="1" spans="1:24">
      <c r="A34" s="27" t="s">
        <v>70</v>
      </c>
      <c r="B34" s="27" t="s">
        <v>70</v>
      </c>
      <c r="C34" s="27" t="s">
        <v>224</v>
      </c>
      <c r="D34" s="27" t="s">
        <v>225</v>
      </c>
      <c r="E34" s="27" t="s">
        <v>135</v>
      </c>
      <c r="F34" s="27" t="s">
        <v>136</v>
      </c>
      <c r="G34" s="27" t="s">
        <v>230</v>
      </c>
      <c r="H34" s="27" t="s">
        <v>231</v>
      </c>
      <c r="I34" s="139">
        <v>126435</v>
      </c>
      <c r="J34" s="139">
        <v>126435</v>
      </c>
      <c r="K34" s="59"/>
      <c r="L34" s="59"/>
      <c r="M34" s="139">
        <v>126435</v>
      </c>
      <c r="N34" s="59"/>
      <c r="O34" s="139"/>
      <c r="P34" s="139"/>
      <c r="Q34" s="139"/>
      <c r="R34" s="139"/>
      <c r="S34" s="139"/>
      <c r="T34" s="139"/>
      <c r="U34" s="139"/>
      <c r="V34" s="139"/>
      <c r="W34" s="139"/>
      <c r="X34" s="139"/>
    </row>
    <row r="35" ht="20.25" customHeight="1" spans="1:24">
      <c r="A35" s="27" t="s">
        <v>70</v>
      </c>
      <c r="B35" s="27" t="s">
        <v>70</v>
      </c>
      <c r="C35" s="27" t="s">
        <v>224</v>
      </c>
      <c r="D35" s="27" t="s">
        <v>225</v>
      </c>
      <c r="E35" s="27" t="s">
        <v>137</v>
      </c>
      <c r="F35" s="27" t="s">
        <v>138</v>
      </c>
      <c r="G35" s="27" t="s">
        <v>232</v>
      </c>
      <c r="H35" s="27" t="s">
        <v>233</v>
      </c>
      <c r="I35" s="139">
        <v>122705</v>
      </c>
      <c r="J35" s="139">
        <v>122705</v>
      </c>
      <c r="K35" s="59"/>
      <c r="L35" s="59"/>
      <c r="M35" s="139">
        <v>122705</v>
      </c>
      <c r="N35" s="59"/>
      <c r="O35" s="139"/>
      <c r="P35" s="139"/>
      <c r="Q35" s="139"/>
      <c r="R35" s="139"/>
      <c r="S35" s="139"/>
      <c r="T35" s="139"/>
      <c r="U35" s="139"/>
      <c r="V35" s="139"/>
      <c r="W35" s="139"/>
      <c r="X35" s="139"/>
    </row>
    <row r="36" ht="20.25" customHeight="1" spans="1:24">
      <c r="A36" s="27" t="s">
        <v>70</v>
      </c>
      <c r="B36" s="27" t="s">
        <v>70</v>
      </c>
      <c r="C36" s="27" t="s">
        <v>224</v>
      </c>
      <c r="D36" s="27" t="s">
        <v>225</v>
      </c>
      <c r="E36" s="27" t="s">
        <v>137</v>
      </c>
      <c r="F36" s="27" t="s">
        <v>138</v>
      </c>
      <c r="G36" s="27" t="s">
        <v>232</v>
      </c>
      <c r="H36" s="27" t="s">
        <v>233</v>
      </c>
      <c r="I36" s="139">
        <v>80025</v>
      </c>
      <c r="J36" s="139">
        <v>80025</v>
      </c>
      <c r="K36" s="59"/>
      <c r="L36" s="59"/>
      <c r="M36" s="139">
        <v>80025</v>
      </c>
      <c r="N36" s="59"/>
      <c r="O36" s="139"/>
      <c r="P36" s="139"/>
      <c r="Q36" s="139"/>
      <c r="R36" s="139"/>
      <c r="S36" s="139"/>
      <c r="T36" s="139"/>
      <c r="U36" s="139"/>
      <c r="V36" s="139"/>
      <c r="W36" s="139"/>
      <c r="X36" s="139"/>
    </row>
    <row r="37" ht="20.25" customHeight="1" spans="1:24">
      <c r="A37" s="27" t="s">
        <v>70</v>
      </c>
      <c r="B37" s="27" t="s">
        <v>70</v>
      </c>
      <c r="C37" s="27" t="s">
        <v>224</v>
      </c>
      <c r="D37" s="27" t="s">
        <v>225</v>
      </c>
      <c r="E37" s="27" t="s">
        <v>137</v>
      </c>
      <c r="F37" s="27" t="s">
        <v>138</v>
      </c>
      <c r="G37" s="27" t="s">
        <v>232</v>
      </c>
      <c r="H37" s="27" t="s">
        <v>233</v>
      </c>
      <c r="I37" s="139">
        <v>71978</v>
      </c>
      <c r="J37" s="139">
        <v>71978</v>
      </c>
      <c r="K37" s="59"/>
      <c r="L37" s="59"/>
      <c r="M37" s="139">
        <v>71978</v>
      </c>
      <c r="N37" s="59"/>
      <c r="O37" s="139"/>
      <c r="P37" s="139"/>
      <c r="Q37" s="139"/>
      <c r="R37" s="139"/>
      <c r="S37" s="139"/>
      <c r="T37" s="139"/>
      <c r="U37" s="139"/>
      <c r="V37" s="139"/>
      <c r="W37" s="139"/>
      <c r="X37" s="139"/>
    </row>
    <row r="38" ht="20.25" customHeight="1" spans="1:24">
      <c r="A38" s="27" t="s">
        <v>70</v>
      </c>
      <c r="B38" s="27" t="s">
        <v>70</v>
      </c>
      <c r="C38" s="27" t="s">
        <v>224</v>
      </c>
      <c r="D38" s="27" t="s">
        <v>225</v>
      </c>
      <c r="E38" s="27" t="s">
        <v>104</v>
      </c>
      <c r="F38" s="27" t="s">
        <v>105</v>
      </c>
      <c r="G38" s="27" t="s">
        <v>234</v>
      </c>
      <c r="H38" s="27" t="s">
        <v>235</v>
      </c>
      <c r="I38" s="139">
        <v>4362</v>
      </c>
      <c r="J38" s="139">
        <v>4362</v>
      </c>
      <c r="K38" s="59"/>
      <c r="L38" s="59"/>
      <c r="M38" s="139">
        <v>4362</v>
      </c>
      <c r="N38" s="59"/>
      <c r="O38" s="139"/>
      <c r="P38" s="139"/>
      <c r="Q38" s="139"/>
      <c r="R38" s="139"/>
      <c r="S38" s="139"/>
      <c r="T38" s="139"/>
      <c r="U38" s="139"/>
      <c r="V38" s="139"/>
      <c r="W38" s="139"/>
      <c r="X38" s="139"/>
    </row>
    <row r="39" ht="20.25" customHeight="1" spans="1:24">
      <c r="A39" s="27" t="s">
        <v>70</v>
      </c>
      <c r="B39" s="27" t="s">
        <v>70</v>
      </c>
      <c r="C39" s="27" t="s">
        <v>224</v>
      </c>
      <c r="D39" s="27" t="s">
        <v>225</v>
      </c>
      <c r="E39" s="27" t="s">
        <v>112</v>
      </c>
      <c r="F39" s="27" t="s">
        <v>103</v>
      </c>
      <c r="G39" s="27" t="s">
        <v>234</v>
      </c>
      <c r="H39" s="27" t="s">
        <v>235</v>
      </c>
      <c r="I39" s="139">
        <v>727</v>
      </c>
      <c r="J39" s="139">
        <v>727</v>
      </c>
      <c r="K39" s="59"/>
      <c r="L39" s="59"/>
      <c r="M39" s="139">
        <v>727</v>
      </c>
      <c r="N39" s="59"/>
      <c r="O39" s="139"/>
      <c r="P39" s="139"/>
      <c r="Q39" s="139"/>
      <c r="R39" s="139"/>
      <c r="S39" s="139"/>
      <c r="T39" s="139"/>
      <c r="U39" s="139"/>
      <c r="V39" s="139"/>
      <c r="W39" s="139"/>
      <c r="X39" s="139"/>
    </row>
    <row r="40" ht="20.25" customHeight="1" spans="1:24">
      <c r="A40" s="27" t="s">
        <v>70</v>
      </c>
      <c r="B40" s="27" t="s">
        <v>70</v>
      </c>
      <c r="C40" s="27" t="s">
        <v>224</v>
      </c>
      <c r="D40" s="27" t="s">
        <v>225</v>
      </c>
      <c r="E40" s="27" t="s">
        <v>113</v>
      </c>
      <c r="F40" s="27" t="s">
        <v>114</v>
      </c>
      <c r="G40" s="27" t="s">
        <v>234</v>
      </c>
      <c r="H40" s="27" t="s">
        <v>235</v>
      </c>
      <c r="I40" s="139">
        <v>6543</v>
      </c>
      <c r="J40" s="139">
        <v>6543</v>
      </c>
      <c r="K40" s="59"/>
      <c r="L40" s="59"/>
      <c r="M40" s="139">
        <v>6543</v>
      </c>
      <c r="N40" s="59"/>
      <c r="O40" s="139"/>
      <c r="P40" s="139"/>
      <c r="Q40" s="139"/>
      <c r="R40" s="139"/>
      <c r="S40" s="139"/>
      <c r="T40" s="139"/>
      <c r="U40" s="139"/>
      <c r="V40" s="139"/>
      <c r="W40" s="139"/>
      <c r="X40" s="139"/>
    </row>
    <row r="41" ht="20.25" customHeight="1" spans="1:24">
      <c r="A41" s="27" t="s">
        <v>70</v>
      </c>
      <c r="B41" s="27" t="s">
        <v>70</v>
      </c>
      <c r="C41" s="27" t="s">
        <v>224</v>
      </c>
      <c r="D41" s="27" t="s">
        <v>225</v>
      </c>
      <c r="E41" s="27" t="s">
        <v>139</v>
      </c>
      <c r="F41" s="27" t="s">
        <v>140</v>
      </c>
      <c r="G41" s="27" t="s">
        <v>234</v>
      </c>
      <c r="H41" s="27" t="s">
        <v>235</v>
      </c>
      <c r="I41" s="139">
        <v>5773</v>
      </c>
      <c r="J41" s="139">
        <v>5773</v>
      </c>
      <c r="K41" s="59"/>
      <c r="L41" s="59"/>
      <c r="M41" s="139">
        <v>5773</v>
      </c>
      <c r="N41" s="59"/>
      <c r="O41" s="139"/>
      <c r="P41" s="139"/>
      <c r="Q41" s="139"/>
      <c r="R41" s="139"/>
      <c r="S41" s="139"/>
      <c r="T41" s="139"/>
      <c r="U41" s="139"/>
      <c r="V41" s="139"/>
      <c r="W41" s="139"/>
      <c r="X41" s="139"/>
    </row>
    <row r="42" ht="20.25" customHeight="1" spans="1:24">
      <c r="A42" s="27" t="s">
        <v>70</v>
      </c>
      <c r="B42" s="27" t="s">
        <v>70</v>
      </c>
      <c r="C42" s="27" t="s">
        <v>224</v>
      </c>
      <c r="D42" s="27" t="s">
        <v>225</v>
      </c>
      <c r="E42" s="27" t="s">
        <v>139</v>
      </c>
      <c r="F42" s="27" t="s">
        <v>140</v>
      </c>
      <c r="G42" s="27" t="s">
        <v>234</v>
      </c>
      <c r="H42" s="27" t="s">
        <v>235</v>
      </c>
      <c r="I42" s="139">
        <v>7755</v>
      </c>
      <c r="J42" s="139">
        <v>7755</v>
      </c>
      <c r="K42" s="59"/>
      <c r="L42" s="59"/>
      <c r="M42" s="139">
        <v>7755</v>
      </c>
      <c r="N42" s="59"/>
      <c r="O42" s="139"/>
      <c r="P42" s="139"/>
      <c r="Q42" s="139"/>
      <c r="R42" s="139"/>
      <c r="S42" s="139"/>
      <c r="T42" s="139"/>
      <c r="U42" s="139"/>
      <c r="V42" s="139"/>
      <c r="W42" s="139"/>
      <c r="X42" s="139"/>
    </row>
    <row r="43" ht="20.25" customHeight="1" spans="1:24">
      <c r="A43" s="27" t="s">
        <v>70</v>
      </c>
      <c r="B43" s="27" t="s">
        <v>70</v>
      </c>
      <c r="C43" s="27" t="s">
        <v>224</v>
      </c>
      <c r="D43" s="27" t="s">
        <v>225</v>
      </c>
      <c r="E43" s="27" t="s">
        <v>139</v>
      </c>
      <c r="F43" s="27" t="s">
        <v>140</v>
      </c>
      <c r="G43" s="27" t="s">
        <v>234</v>
      </c>
      <c r="H43" s="27" t="s">
        <v>235</v>
      </c>
      <c r="I43" s="139">
        <v>8789</v>
      </c>
      <c r="J43" s="139">
        <v>8789</v>
      </c>
      <c r="K43" s="59"/>
      <c r="L43" s="59"/>
      <c r="M43" s="139">
        <v>8789</v>
      </c>
      <c r="N43" s="59"/>
      <c r="O43" s="139"/>
      <c r="P43" s="139"/>
      <c r="Q43" s="139"/>
      <c r="R43" s="139"/>
      <c r="S43" s="139"/>
      <c r="T43" s="139"/>
      <c r="U43" s="139"/>
      <c r="V43" s="139"/>
      <c r="W43" s="139"/>
      <c r="X43" s="139"/>
    </row>
    <row r="44" ht="20.25" customHeight="1" spans="1:24">
      <c r="A44" s="27" t="s">
        <v>70</v>
      </c>
      <c r="B44" s="27" t="s">
        <v>70</v>
      </c>
      <c r="C44" s="27" t="s">
        <v>224</v>
      </c>
      <c r="D44" s="27" t="s">
        <v>225</v>
      </c>
      <c r="E44" s="27" t="s">
        <v>139</v>
      </c>
      <c r="F44" s="27" t="s">
        <v>140</v>
      </c>
      <c r="G44" s="27" t="s">
        <v>234</v>
      </c>
      <c r="H44" s="27" t="s">
        <v>235</v>
      </c>
      <c r="I44" s="139">
        <v>11891</v>
      </c>
      <c r="J44" s="139">
        <v>11891</v>
      </c>
      <c r="K44" s="59"/>
      <c r="L44" s="59"/>
      <c r="M44" s="139">
        <v>11891</v>
      </c>
      <c r="N44" s="59"/>
      <c r="O44" s="139"/>
      <c r="P44" s="139"/>
      <c r="Q44" s="139"/>
      <c r="R44" s="139"/>
      <c r="S44" s="139"/>
      <c r="T44" s="139"/>
      <c r="U44" s="139"/>
      <c r="V44" s="139"/>
      <c r="W44" s="139"/>
      <c r="X44" s="139"/>
    </row>
    <row r="45" ht="20.25" customHeight="1" spans="1:24">
      <c r="A45" s="27" t="s">
        <v>70</v>
      </c>
      <c r="B45" s="27" t="s">
        <v>70</v>
      </c>
      <c r="C45" s="27" t="s">
        <v>224</v>
      </c>
      <c r="D45" s="27" t="s">
        <v>225</v>
      </c>
      <c r="E45" s="27" t="s">
        <v>139</v>
      </c>
      <c r="F45" s="27" t="s">
        <v>140</v>
      </c>
      <c r="G45" s="27" t="s">
        <v>234</v>
      </c>
      <c r="H45" s="27" t="s">
        <v>235</v>
      </c>
      <c r="I45" s="139">
        <v>3765</v>
      </c>
      <c r="J45" s="139">
        <v>3765</v>
      </c>
      <c r="K45" s="59"/>
      <c r="L45" s="59"/>
      <c r="M45" s="139">
        <v>3765</v>
      </c>
      <c r="N45" s="59"/>
      <c r="O45" s="139"/>
      <c r="P45" s="139"/>
      <c r="Q45" s="139"/>
      <c r="R45" s="139"/>
      <c r="S45" s="139"/>
      <c r="T45" s="139"/>
      <c r="U45" s="139"/>
      <c r="V45" s="139"/>
      <c r="W45" s="139"/>
      <c r="X45" s="139"/>
    </row>
    <row r="46" ht="20.25" customHeight="1" spans="1:24">
      <c r="A46" s="27" t="s">
        <v>70</v>
      </c>
      <c r="B46" s="27" t="s">
        <v>70</v>
      </c>
      <c r="C46" s="27" t="s">
        <v>236</v>
      </c>
      <c r="D46" s="27" t="s">
        <v>146</v>
      </c>
      <c r="E46" s="27" t="s">
        <v>145</v>
      </c>
      <c r="F46" s="27" t="s">
        <v>146</v>
      </c>
      <c r="G46" s="27" t="s">
        <v>237</v>
      </c>
      <c r="H46" s="27" t="s">
        <v>146</v>
      </c>
      <c r="I46" s="139">
        <v>238545</v>
      </c>
      <c r="J46" s="139">
        <v>238545</v>
      </c>
      <c r="K46" s="59"/>
      <c r="L46" s="59"/>
      <c r="M46" s="139">
        <v>238545</v>
      </c>
      <c r="N46" s="59"/>
      <c r="O46" s="139"/>
      <c r="P46" s="139"/>
      <c r="Q46" s="139"/>
      <c r="R46" s="139"/>
      <c r="S46" s="139"/>
      <c r="T46" s="139"/>
      <c r="U46" s="139"/>
      <c r="V46" s="139"/>
      <c r="W46" s="139"/>
      <c r="X46" s="139"/>
    </row>
    <row r="47" ht="20.25" customHeight="1" spans="1:24">
      <c r="A47" s="27" t="s">
        <v>70</v>
      </c>
      <c r="B47" s="27" t="s">
        <v>70</v>
      </c>
      <c r="C47" s="27" t="s">
        <v>236</v>
      </c>
      <c r="D47" s="27" t="s">
        <v>146</v>
      </c>
      <c r="E47" s="27" t="s">
        <v>145</v>
      </c>
      <c r="F47" s="27" t="s">
        <v>146</v>
      </c>
      <c r="G47" s="27" t="s">
        <v>237</v>
      </c>
      <c r="H47" s="27" t="s">
        <v>146</v>
      </c>
      <c r="I47" s="139">
        <v>365769</v>
      </c>
      <c r="J47" s="139">
        <v>365769</v>
      </c>
      <c r="K47" s="59"/>
      <c r="L47" s="59"/>
      <c r="M47" s="139">
        <v>365769</v>
      </c>
      <c r="N47" s="59"/>
      <c r="O47" s="139"/>
      <c r="P47" s="139"/>
      <c r="Q47" s="139"/>
      <c r="R47" s="139"/>
      <c r="S47" s="139"/>
      <c r="T47" s="139"/>
      <c r="U47" s="139"/>
      <c r="V47" s="139"/>
      <c r="W47" s="139"/>
      <c r="X47" s="139"/>
    </row>
    <row r="48" ht="20.25" customHeight="1" spans="1:24">
      <c r="A48" s="27" t="s">
        <v>70</v>
      </c>
      <c r="B48" s="27" t="s">
        <v>70</v>
      </c>
      <c r="C48" s="27" t="s">
        <v>238</v>
      </c>
      <c r="D48" s="27" t="s">
        <v>239</v>
      </c>
      <c r="E48" s="27" t="s">
        <v>112</v>
      </c>
      <c r="F48" s="27" t="s">
        <v>103</v>
      </c>
      <c r="G48" s="27" t="s">
        <v>240</v>
      </c>
      <c r="H48" s="27" t="s">
        <v>241</v>
      </c>
      <c r="I48" s="139">
        <v>20000</v>
      </c>
      <c r="J48" s="139">
        <v>20000</v>
      </c>
      <c r="K48" s="59"/>
      <c r="L48" s="59"/>
      <c r="M48" s="139">
        <v>20000</v>
      </c>
      <c r="N48" s="59"/>
      <c r="O48" s="139"/>
      <c r="P48" s="139"/>
      <c r="Q48" s="139"/>
      <c r="R48" s="139"/>
      <c r="S48" s="139"/>
      <c r="T48" s="139"/>
      <c r="U48" s="139"/>
      <c r="V48" s="139"/>
      <c r="W48" s="139"/>
      <c r="X48" s="139"/>
    </row>
    <row r="49" ht="20.25" customHeight="1" spans="1:24">
      <c r="A49" s="27" t="s">
        <v>70</v>
      </c>
      <c r="B49" s="27" t="s">
        <v>70</v>
      </c>
      <c r="C49" s="27" t="s">
        <v>242</v>
      </c>
      <c r="D49" s="27" t="s">
        <v>190</v>
      </c>
      <c r="E49" s="27" t="s">
        <v>102</v>
      </c>
      <c r="F49" s="27" t="s">
        <v>103</v>
      </c>
      <c r="G49" s="27" t="s">
        <v>243</v>
      </c>
      <c r="H49" s="27" t="s">
        <v>190</v>
      </c>
      <c r="I49" s="139">
        <v>1200</v>
      </c>
      <c r="J49" s="139">
        <v>1200</v>
      </c>
      <c r="K49" s="59"/>
      <c r="L49" s="59"/>
      <c r="M49" s="139">
        <v>1200</v>
      </c>
      <c r="N49" s="59"/>
      <c r="O49" s="139"/>
      <c r="P49" s="139"/>
      <c r="Q49" s="139"/>
      <c r="R49" s="139"/>
      <c r="S49" s="139"/>
      <c r="T49" s="139"/>
      <c r="U49" s="139"/>
      <c r="V49" s="139"/>
      <c r="W49" s="139"/>
      <c r="X49" s="139"/>
    </row>
    <row r="50" ht="20.25" customHeight="1" spans="1:24">
      <c r="A50" s="27" t="s">
        <v>70</v>
      </c>
      <c r="B50" s="27" t="s">
        <v>70</v>
      </c>
      <c r="C50" s="27" t="s">
        <v>242</v>
      </c>
      <c r="D50" s="27" t="s">
        <v>190</v>
      </c>
      <c r="E50" s="27" t="s">
        <v>104</v>
      </c>
      <c r="F50" s="27" t="s">
        <v>105</v>
      </c>
      <c r="G50" s="27" t="s">
        <v>243</v>
      </c>
      <c r="H50" s="27" t="s">
        <v>190</v>
      </c>
      <c r="I50" s="139">
        <v>2400</v>
      </c>
      <c r="J50" s="139">
        <v>2400</v>
      </c>
      <c r="K50" s="59"/>
      <c r="L50" s="59"/>
      <c r="M50" s="139">
        <v>2400</v>
      </c>
      <c r="N50" s="59"/>
      <c r="O50" s="139"/>
      <c r="P50" s="139"/>
      <c r="Q50" s="139"/>
      <c r="R50" s="139"/>
      <c r="S50" s="139"/>
      <c r="T50" s="139"/>
      <c r="U50" s="139"/>
      <c r="V50" s="139"/>
      <c r="W50" s="139"/>
      <c r="X50" s="139"/>
    </row>
    <row r="51" ht="20.25" customHeight="1" spans="1:24">
      <c r="A51" s="27" t="s">
        <v>70</v>
      </c>
      <c r="B51" s="27" t="s">
        <v>70</v>
      </c>
      <c r="C51" s="27" t="s">
        <v>242</v>
      </c>
      <c r="D51" s="27" t="s">
        <v>190</v>
      </c>
      <c r="E51" s="27" t="s">
        <v>112</v>
      </c>
      <c r="F51" s="27" t="s">
        <v>103</v>
      </c>
      <c r="G51" s="27" t="s">
        <v>243</v>
      </c>
      <c r="H51" s="27" t="s">
        <v>190</v>
      </c>
      <c r="I51" s="139">
        <v>8000</v>
      </c>
      <c r="J51" s="139">
        <v>8000</v>
      </c>
      <c r="K51" s="59"/>
      <c r="L51" s="59"/>
      <c r="M51" s="139">
        <v>8000</v>
      </c>
      <c r="N51" s="59"/>
      <c r="O51" s="139"/>
      <c r="P51" s="139"/>
      <c r="Q51" s="139"/>
      <c r="R51" s="139"/>
      <c r="S51" s="139"/>
      <c r="T51" s="139"/>
      <c r="U51" s="139"/>
      <c r="V51" s="139"/>
      <c r="W51" s="139"/>
      <c r="X51" s="139"/>
    </row>
    <row r="52" ht="20.25" customHeight="1" spans="1:24">
      <c r="A52" s="27" t="s">
        <v>70</v>
      </c>
      <c r="B52" s="27" t="s">
        <v>70</v>
      </c>
      <c r="C52" s="27" t="s">
        <v>242</v>
      </c>
      <c r="D52" s="27" t="s">
        <v>190</v>
      </c>
      <c r="E52" s="27" t="s">
        <v>113</v>
      </c>
      <c r="F52" s="27" t="s">
        <v>114</v>
      </c>
      <c r="G52" s="27" t="s">
        <v>243</v>
      </c>
      <c r="H52" s="27" t="s">
        <v>190</v>
      </c>
      <c r="I52" s="139">
        <v>3600</v>
      </c>
      <c r="J52" s="139">
        <v>3600</v>
      </c>
      <c r="K52" s="59"/>
      <c r="L52" s="59"/>
      <c r="M52" s="139">
        <v>3600</v>
      </c>
      <c r="N52" s="59"/>
      <c r="O52" s="139"/>
      <c r="P52" s="139"/>
      <c r="Q52" s="139"/>
      <c r="R52" s="139"/>
      <c r="S52" s="139"/>
      <c r="T52" s="139"/>
      <c r="U52" s="139"/>
      <c r="V52" s="139"/>
      <c r="W52" s="139"/>
      <c r="X52" s="139"/>
    </row>
    <row r="53" ht="20.25" customHeight="1" spans="1:24">
      <c r="A53" s="27" t="s">
        <v>70</v>
      </c>
      <c r="B53" s="27" t="s">
        <v>70</v>
      </c>
      <c r="C53" s="27" t="s">
        <v>244</v>
      </c>
      <c r="D53" s="27" t="s">
        <v>245</v>
      </c>
      <c r="E53" s="27" t="s">
        <v>102</v>
      </c>
      <c r="F53" s="27" t="s">
        <v>103</v>
      </c>
      <c r="G53" s="27" t="s">
        <v>246</v>
      </c>
      <c r="H53" s="27" t="s">
        <v>247</v>
      </c>
      <c r="I53" s="139">
        <v>32400</v>
      </c>
      <c r="J53" s="139">
        <v>32400</v>
      </c>
      <c r="K53" s="59"/>
      <c r="L53" s="59"/>
      <c r="M53" s="139">
        <v>32400</v>
      </c>
      <c r="N53" s="59"/>
      <c r="O53" s="139"/>
      <c r="P53" s="139"/>
      <c r="Q53" s="139"/>
      <c r="R53" s="139"/>
      <c r="S53" s="139"/>
      <c r="T53" s="139"/>
      <c r="U53" s="139"/>
      <c r="V53" s="139"/>
      <c r="W53" s="139"/>
      <c r="X53" s="139"/>
    </row>
    <row r="54" ht="20.25" customHeight="1" spans="1:24">
      <c r="A54" s="27" t="s">
        <v>70</v>
      </c>
      <c r="B54" s="27" t="s">
        <v>70</v>
      </c>
      <c r="C54" s="27" t="s">
        <v>244</v>
      </c>
      <c r="D54" s="27" t="s">
        <v>245</v>
      </c>
      <c r="E54" s="27" t="s">
        <v>112</v>
      </c>
      <c r="F54" s="27" t="s">
        <v>103</v>
      </c>
      <c r="G54" s="27" t="s">
        <v>246</v>
      </c>
      <c r="H54" s="27" t="s">
        <v>247</v>
      </c>
      <c r="I54" s="139">
        <v>195000</v>
      </c>
      <c r="J54" s="139">
        <v>195000</v>
      </c>
      <c r="K54" s="59"/>
      <c r="L54" s="59"/>
      <c r="M54" s="139">
        <v>195000</v>
      </c>
      <c r="N54" s="59"/>
      <c r="O54" s="139"/>
      <c r="P54" s="139"/>
      <c r="Q54" s="139"/>
      <c r="R54" s="139"/>
      <c r="S54" s="139"/>
      <c r="T54" s="139"/>
      <c r="U54" s="139"/>
      <c r="V54" s="139"/>
      <c r="W54" s="139"/>
      <c r="X54" s="139"/>
    </row>
    <row r="55" ht="20.25" customHeight="1" spans="1:24">
      <c r="A55" s="27" t="s">
        <v>70</v>
      </c>
      <c r="B55" s="27" t="s">
        <v>70</v>
      </c>
      <c r="C55" s="27" t="s">
        <v>248</v>
      </c>
      <c r="D55" s="27" t="s">
        <v>249</v>
      </c>
      <c r="E55" s="27" t="s">
        <v>102</v>
      </c>
      <c r="F55" s="27" t="s">
        <v>103</v>
      </c>
      <c r="G55" s="27" t="s">
        <v>250</v>
      </c>
      <c r="H55" s="27" t="s">
        <v>249</v>
      </c>
      <c r="I55" s="139">
        <v>3480</v>
      </c>
      <c r="J55" s="139">
        <v>3480</v>
      </c>
      <c r="K55" s="59"/>
      <c r="L55" s="59"/>
      <c r="M55" s="139">
        <v>3480</v>
      </c>
      <c r="N55" s="59"/>
      <c r="O55" s="139"/>
      <c r="P55" s="139"/>
      <c r="Q55" s="139"/>
      <c r="R55" s="139"/>
      <c r="S55" s="139"/>
      <c r="T55" s="139"/>
      <c r="U55" s="139"/>
      <c r="V55" s="139"/>
      <c r="W55" s="139"/>
      <c r="X55" s="139"/>
    </row>
    <row r="56" ht="20.25" customHeight="1" spans="1:24">
      <c r="A56" s="27" t="s">
        <v>70</v>
      </c>
      <c r="B56" s="27" t="s">
        <v>70</v>
      </c>
      <c r="C56" s="27" t="s">
        <v>248</v>
      </c>
      <c r="D56" s="27" t="s">
        <v>249</v>
      </c>
      <c r="E56" s="27" t="s">
        <v>104</v>
      </c>
      <c r="F56" s="27" t="s">
        <v>105</v>
      </c>
      <c r="G56" s="27" t="s">
        <v>250</v>
      </c>
      <c r="H56" s="27" t="s">
        <v>249</v>
      </c>
      <c r="I56" s="139">
        <v>6960</v>
      </c>
      <c r="J56" s="139">
        <v>6960</v>
      </c>
      <c r="K56" s="59"/>
      <c r="L56" s="59"/>
      <c r="M56" s="139">
        <v>6960</v>
      </c>
      <c r="N56" s="59"/>
      <c r="O56" s="139"/>
      <c r="P56" s="139"/>
      <c r="Q56" s="139"/>
      <c r="R56" s="139"/>
      <c r="S56" s="139"/>
      <c r="T56" s="139"/>
      <c r="U56" s="139"/>
      <c r="V56" s="139"/>
      <c r="W56" s="139"/>
      <c r="X56" s="139"/>
    </row>
    <row r="57" ht="20.25" customHeight="1" spans="1:24">
      <c r="A57" s="27" t="s">
        <v>70</v>
      </c>
      <c r="B57" s="27" t="s">
        <v>70</v>
      </c>
      <c r="C57" s="27" t="s">
        <v>248</v>
      </c>
      <c r="D57" s="27" t="s">
        <v>249</v>
      </c>
      <c r="E57" s="27" t="s">
        <v>112</v>
      </c>
      <c r="F57" s="27" t="s">
        <v>103</v>
      </c>
      <c r="G57" s="27" t="s">
        <v>250</v>
      </c>
      <c r="H57" s="27" t="s">
        <v>249</v>
      </c>
      <c r="I57" s="139">
        <v>23200</v>
      </c>
      <c r="J57" s="139">
        <v>23200</v>
      </c>
      <c r="K57" s="59"/>
      <c r="L57" s="59"/>
      <c r="M57" s="139">
        <v>23200</v>
      </c>
      <c r="N57" s="59"/>
      <c r="O57" s="139"/>
      <c r="P57" s="139"/>
      <c r="Q57" s="139"/>
      <c r="R57" s="139"/>
      <c r="S57" s="139"/>
      <c r="T57" s="139"/>
      <c r="U57" s="139"/>
      <c r="V57" s="139"/>
      <c r="W57" s="139"/>
      <c r="X57" s="139"/>
    </row>
    <row r="58" ht="20.25" customHeight="1" spans="1:24">
      <c r="A58" s="27" t="s">
        <v>70</v>
      </c>
      <c r="B58" s="27" t="s">
        <v>70</v>
      </c>
      <c r="C58" s="27" t="s">
        <v>248</v>
      </c>
      <c r="D58" s="27" t="s">
        <v>249</v>
      </c>
      <c r="E58" s="27" t="s">
        <v>113</v>
      </c>
      <c r="F58" s="27" t="s">
        <v>114</v>
      </c>
      <c r="G58" s="27" t="s">
        <v>250</v>
      </c>
      <c r="H58" s="27" t="s">
        <v>249</v>
      </c>
      <c r="I58" s="139">
        <v>10440</v>
      </c>
      <c r="J58" s="139">
        <v>10440</v>
      </c>
      <c r="K58" s="59"/>
      <c r="L58" s="59"/>
      <c r="M58" s="139">
        <v>10440</v>
      </c>
      <c r="N58" s="59"/>
      <c r="O58" s="139"/>
      <c r="P58" s="139"/>
      <c r="Q58" s="139"/>
      <c r="R58" s="139"/>
      <c r="S58" s="139"/>
      <c r="T58" s="139"/>
      <c r="U58" s="139"/>
      <c r="V58" s="139"/>
      <c r="W58" s="139"/>
      <c r="X58" s="139"/>
    </row>
    <row r="59" ht="20.25" customHeight="1" spans="1:24">
      <c r="A59" s="27" t="s">
        <v>70</v>
      </c>
      <c r="B59" s="27" t="s">
        <v>70</v>
      </c>
      <c r="C59" s="27" t="s">
        <v>251</v>
      </c>
      <c r="D59" s="27" t="s">
        <v>252</v>
      </c>
      <c r="E59" s="27" t="s">
        <v>102</v>
      </c>
      <c r="F59" s="27" t="s">
        <v>103</v>
      </c>
      <c r="G59" s="27" t="s">
        <v>253</v>
      </c>
      <c r="H59" s="27" t="s">
        <v>254</v>
      </c>
      <c r="I59" s="139">
        <v>4500</v>
      </c>
      <c r="J59" s="139">
        <v>4500</v>
      </c>
      <c r="K59" s="59"/>
      <c r="L59" s="59"/>
      <c r="M59" s="139">
        <v>4500</v>
      </c>
      <c r="N59" s="59"/>
      <c r="O59" s="139"/>
      <c r="P59" s="139"/>
      <c r="Q59" s="139"/>
      <c r="R59" s="139"/>
      <c r="S59" s="139"/>
      <c r="T59" s="139"/>
      <c r="U59" s="139"/>
      <c r="V59" s="139"/>
      <c r="W59" s="139"/>
      <c r="X59" s="139"/>
    </row>
    <row r="60" ht="20.25" customHeight="1" spans="1:24">
      <c r="A60" s="27" t="s">
        <v>70</v>
      </c>
      <c r="B60" s="27" t="s">
        <v>70</v>
      </c>
      <c r="C60" s="27" t="s">
        <v>251</v>
      </c>
      <c r="D60" s="27" t="s">
        <v>252</v>
      </c>
      <c r="E60" s="27" t="s">
        <v>104</v>
      </c>
      <c r="F60" s="27" t="s">
        <v>105</v>
      </c>
      <c r="G60" s="27" t="s">
        <v>253</v>
      </c>
      <c r="H60" s="27" t="s">
        <v>254</v>
      </c>
      <c r="I60" s="139">
        <v>9000</v>
      </c>
      <c r="J60" s="139">
        <v>9000</v>
      </c>
      <c r="K60" s="59"/>
      <c r="L60" s="59"/>
      <c r="M60" s="139">
        <v>9000</v>
      </c>
      <c r="N60" s="59"/>
      <c r="O60" s="139"/>
      <c r="P60" s="139"/>
      <c r="Q60" s="139"/>
      <c r="R60" s="139"/>
      <c r="S60" s="139"/>
      <c r="T60" s="139"/>
      <c r="U60" s="139"/>
      <c r="V60" s="139"/>
      <c r="W60" s="139"/>
      <c r="X60" s="139"/>
    </row>
    <row r="61" ht="20.25" customHeight="1" spans="1:24">
      <c r="A61" s="27" t="s">
        <v>70</v>
      </c>
      <c r="B61" s="27" t="s">
        <v>70</v>
      </c>
      <c r="C61" s="27" t="s">
        <v>251</v>
      </c>
      <c r="D61" s="27" t="s">
        <v>252</v>
      </c>
      <c r="E61" s="27" t="s">
        <v>112</v>
      </c>
      <c r="F61" s="27" t="s">
        <v>103</v>
      </c>
      <c r="G61" s="27" t="s">
        <v>253</v>
      </c>
      <c r="H61" s="27" t="s">
        <v>254</v>
      </c>
      <c r="I61" s="139">
        <v>30000</v>
      </c>
      <c r="J61" s="139">
        <v>30000</v>
      </c>
      <c r="K61" s="59"/>
      <c r="L61" s="59"/>
      <c r="M61" s="139">
        <v>30000</v>
      </c>
      <c r="N61" s="59"/>
      <c r="O61" s="139"/>
      <c r="P61" s="139"/>
      <c r="Q61" s="139"/>
      <c r="R61" s="139"/>
      <c r="S61" s="139"/>
      <c r="T61" s="139"/>
      <c r="U61" s="139"/>
      <c r="V61" s="139"/>
      <c r="W61" s="139"/>
      <c r="X61" s="139"/>
    </row>
    <row r="62" ht="20.25" customHeight="1" spans="1:24">
      <c r="A62" s="27" t="s">
        <v>70</v>
      </c>
      <c r="B62" s="27" t="s">
        <v>70</v>
      </c>
      <c r="C62" s="27" t="s">
        <v>251</v>
      </c>
      <c r="D62" s="27" t="s">
        <v>252</v>
      </c>
      <c r="E62" s="27" t="s">
        <v>113</v>
      </c>
      <c r="F62" s="27" t="s">
        <v>114</v>
      </c>
      <c r="G62" s="27" t="s">
        <v>253</v>
      </c>
      <c r="H62" s="27" t="s">
        <v>254</v>
      </c>
      <c r="I62" s="139">
        <v>13500</v>
      </c>
      <c r="J62" s="139">
        <v>13500</v>
      </c>
      <c r="K62" s="59"/>
      <c r="L62" s="59"/>
      <c r="M62" s="139">
        <v>13500</v>
      </c>
      <c r="N62" s="59"/>
      <c r="O62" s="139"/>
      <c r="P62" s="139"/>
      <c r="Q62" s="139"/>
      <c r="R62" s="139"/>
      <c r="S62" s="139"/>
      <c r="T62" s="139"/>
      <c r="U62" s="139"/>
      <c r="V62" s="139"/>
      <c r="W62" s="139"/>
      <c r="X62" s="139"/>
    </row>
    <row r="63" ht="20.25" customHeight="1" spans="1:24">
      <c r="A63" s="27" t="s">
        <v>70</v>
      </c>
      <c r="B63" s="27" t="s">
        <v>70</v>
      </c>
      <c r="C63" s="27" t="s">
        <v>251</v>
      </c>
      <c r="D63" s="27" t="s">
        <v>252</v>
      </c>
      <c r="E63" s="27" t="s">
        <v>102</v>
      </c>
      <c r="F63" s="27" t="s">
        <v>103</v>
      </c>
      <c r="G63" s="27" t="s">
        <v>255</v>
      </c>
      <c r="H63" s="27" t="s">
        <v>256</v>
      </c>
      <c r="I63" s="139">
        <v>600</v>
      </c>
      <c r="J63" s="139">
        <v>600</v>
      </c>
      <c r="K63" s="59"/>
      <c r="L63" s="59"/>
      <c r="M63" s="139">
        <v>600</v>
      </c>
      <c r="N63" s="59"/>
      <c r="O63" s="139"/>
      <c r="P63" s="139"/>
      <c r="Q63" s="139"/>
      <c r="R63" s="139"/>
      <c r="S63" s="139"/>
      <c r="T63" s="139"/>
      <c r="U63" s="139"/>
      <c r="V63" s="139"/>
      <c r="W63" s="139"/>
      <c r="X63" s="139"/>
    </row>
    <row r="64" ht="20.25" customHeight="1" spans="1:24">
      <c r="A64" s="27" t="s">
        <v>70</v>
      </c>
      <c r="B64" s="27" t="s">
        <v>70</v>
      </c>
      <c r="C64" s="27" t="s">
        <v>251</v>
      </c>
      <c r="D64" s="27" t="s">
        <v>252</v>
      </c>
      <c r="E64" s="27" t="s">
        <v>104</v>
      </c>
      <c r="F64" s="27" t="s">
        <v>105</v>
      </c>
      <c r="G64" s="27" t="s">
        <v>255</v>
      </c>
      <c r="H64" s="27" t="s">
        <v>256</v>
      </c>
      <c r="I64" s="139">
        <v>1200</v>
      </c>
      <c r="J64" s="139">
        <v>1200</v>
      </c>
      <c r="K64" s="59"/>
      <c r="L64" s="59"/>
      <c r="M64" s="139">
        <v>1200</v>
      </c>
      <c r="N64" s="59"/>
      <c r="O64" s="139"/>
      <c r="P64" s="139"/>
      <c r="Q64" s="139"/>
      <c r="R64" s="139"/>
      <c r="S64" s="139"/>
      <c r="T64" s="139"/>
      <c r="U64" s="139"/>
      <c r="V64" s="139"/>
      <c r="W64" s="139"/>
      <c r="X64" s="139"/>
    </row>
    <row r="65" ht="20.25" customHeight="1" spans="1:24">
      <c r="A65" s="27" t="s">
        <v>70</v>
      </c>
      <c r="B65" s="27" t="s">
        <v>70</v>
      </c>
      <c r="C65" s="27" t="s">
        <v>251</v>
      </c>
      <c r="D65" s="27" t="s">
        <v>252</v>
      </c>
      <c r="E65" s="27" t="s">
        <v>112</v>
      </c>
      <c r="F65" s="27" t="s">
        <v>103</v>
      </c>
      <c r="G65" s="27" t="s">
        <v>255</v>
      </c>
      <c r="H65" s="27" t="s">
        <v>256</v>
      </c>
      <c r="I65" s="139">
        <v>4000</v>
      </c>
      <c r="J65" s="139">
        <v>4000</v>
      </c>
      <c r="K65" s="59"/>
      <c r="L65" s="59"/>
      <c r="M65" s="139">
        <v>4000</v>
      </c>
      <c r="N65" s="59"/>
      <c r="O65" s="139"/>
      <c r="P65" s="139"/>
      <c r="Q65" s="139"/>
      <c r="R65" s="139"/>
      <c r="S65" s="139"/>
      <c r="T65" s="139"/>
      <c r="U65" s="139"/>
      <c r="V65" s="139"/>
      <c r="W65" s="139"/>
      <c r="X65" s="139"/>
    </row>
    <row r="66" ht="20.25" customHeight="1" spans="1:24">
      <c r="A66" s="27" t="s">
        <v>70</v>
      </c>
      <c r="B66" s="27" t="s">
        <v>70</v>
      </c>
      <c r="C66" s="27" t="s">
        <v>251</v>
      </c>
      <c r="D66" s="27" t="s">
        <v>252</v>
      </c>
      <c r="E66" s="27" t="s">
        <v>113</v>
      </c>
      <c r="F66" s="27" t="s">
        <v>114</v>
      </c>
      <c r="G66" s="27" t="s">
        <v>255</v>
      </c>
      <c r="H66" s="27" t="s">
        <v>256</v>
      </c>
      <c r="I66" s="139">
        <v>1800</v>
      </c>
      <c r="J66" s="139">
        <v>1800</v>
      </c>
      <c r="K66" s="59"/>
      <c r="L66" s="59"/>
      <c r="M66" s="139">
        <v>1800</v>
      </c>
      <c r="N66" s="59"/>
      <c r="O66" s="139"/>
      <c r="P66" s="139"/>
      <c r="Q66" s="139"/>
      <c r="R66" s="139"/>
      <c r="S66" s="139"/>
      <c r="T66" s="139"/>
      <c r="U66" s="139"/>
      <c r="V66" s="139"/>
      <c r="W66" s="139"/>
      <c r="X66" s="139"/>
    </row>
    <row r="67" ht="20.25" customHeight="1" spans="1:24">
      <c r="A67" s="27" t="s">
        <v>70</v>
      </c>
      <c r="B67" s="27" t="s">
        <v>70</v>
      </c>
      <c r="C67" s="27" t="s">
        <v>251</v>
      </c>
      <c r="D67" s="27" t="s">
        <v>252</v>
      </c>
      <c r="E67" s="27" t="s">
        <v>102</v>
      </c>
      <c r="F67" s="27" t="s">
        <v>103</v>
      </c>
      <c r="G67" s="27" t="s">
        <v>257</v>
      </c>
      <c r="H67" s="27" t="s">
        <v>258</v>
      </c>
      <c r="I67" s="139">
        <v>900</v>
      </c>
      <c r="J67" s="139">
        <v>900</v>
      </c>
      <c r="K67" s="59"/>
      <c r="L67" s="59"/>
      <c r="M67" s="139">
        <v>900</v>
      </c>
      <c r="N67" s="59"/>
      <c r="O67" s="139"/>
      <c r="P67" s="139"/>
      <c r="Q67" s="139"/>
      <c r="R67" s="139"/>
      <c r="S67" s="139"/>
      <c r="T67" s="139"/>
      <c r="U67" s="139"/>
      <c r="V67" s="139"/>
      <c r="W67" s="139"/>
      <c r="X67" s="139"/>
    </row>
    <row r="68" ht="20.25" customHeight="1" spans="1:24">
      <c r="A68" s="27" t="s">
        <v>70</v>
      </c>
      <c r="B68" s="27" t="s">
        <v>70</v>
      </c>
      <c r="C68" s="27" t="s">
        <v>251</v>
      </c>
      <c r="D68" s="27" t="s">
        <v>252</v>
      </c>
      <c r="E68" s="27" t="s">
        <v>104</v>
      </c>
      <c r="F68" s="27" t="s">
        <v>105</v>
      </c>
      <c r="G68" s="27" t="s">
        <v>257</v>
      </c>
      <c r="H68" s="27" t="s">
        <v>258</v>
      </c>
      <c r="I68" s="139">
        <v>1800</v>
      </c>
      <c r="J68" s="139">
        <v>1800</v>
      </c>
      <c r="K68" s="59"/>
      <c r="L68" s="59"/>
      <c r="M68" s="139">
        <v>1800</v>
      </c>
      <c r="N68" s="59"/>
      <c r="O68" s="139"/>
      <c r="P68" s="139"/>
      <c r="Q68" s="139"/>
      <c r="R68" s="139"/>
      <c r="S68" s="139"/>
      <c r="T68" s="139"/>
      <c r="U68" s="139"/>
      <c r="V68" s="139"/>
      <c r="W68" s="139"/>
      <c r="X68" s="139"/>
    </row>
    <row r="69" ht="20.25" customHeight="1" spans="1:24">
      <c r="A69" s="27" t="s">
        <v>70</v>
      </c>
      <c r="B69" s="27" t="s">
        <v>70</v>
      </c>
      <c r="C69" s="27" t="s">
        <v>251</v>
      </c>
      <c r="D69" s="27" t="s">
        <v>252</v>
      </c>
      <c r="E69" s="27" t="s">
        <v>112</v>
      </c>
      <c r="F69" s="27" t="s">
        <v>103</v>
      </c>
      <c r="G69" s="27" t="s">
        <v>257</v>
      </c>
      <c r="H69" s="27" t="s">
        <v>258</v>
      </c>
      <c r="I69" s="139">
        <v>6000</v>
      </c>
      <c r="J69" s="139">
        <v>6000</v>
      </c>
      <c r="K69" s="59"/>
      <c r="L69" s="59"/>
      <c r="M69" s="139">
        <v>6000</v>
      </c>
      <c r="N69" s="59"/>
      <c r="O69" s="139"/>
      <c r="P69" s="139"/>
      <c r="Q69" s="139"/>
      <c r="R69" s="139"/>
      <c r="S69" s="139"/>
      <c r="T69" s="139"/>
      <c r="U69" s="139"/>
      <c r="V69" s="139"/>
      <c r="W69" s="139"/>
      <c r="X69" s="139"/>
    </row>
    <row r="70" ht="20.25" customHeight="1" spans="1:24">
      <c r="A70" s="27" t="s">
        <v>70</v>
      </c>
      <c r="B70" s="27" t="s">
        <v>70</v>
      </c>
      <c r="C70" s="27" t="s">
        <v>251</v>
      </c>
      <c r="D70" s="27" t="s">
        <v>252</v>
      </c>
      <c r="E70" s="27" t="s">
        <v>113</v>
      </c>
      <c r="F70" s="27" t="s">
        <v>114</v>
      </c>
      <c r="G70" s="27" t="s">
        <v>257</v>
      </c>
      <c r="H70" s="27" t="s">
        <v>258</v>
      </c>
      <c r="I70" s="139">
        <v>2700</v>
      </c>
      <c r="J70" s="139">
        <v>2700</v>
      </c>
      <c r="K70" s="59"/>
      <c r="L70" s="59"/>
      <c r="M70" s="139">
        <v>2700</v>
      </c>
      <c r="N70" s="59"/>
      <c r="O70" s="139"/>
      <c r="P70" s="139"/>
      <c r="Q70" s="139"/>
      <c r="R70" s="139"/>
      <c r="S70" s="139"/>
      <c r="T70" s="139"/>
      <c r="U70" s="139"/>
      <c r="V70" s="139"/>
      <c r="W70" s="139"/>
      <c r="X70" s="139"/>
    </row>
    <row r="71" ht="20.25" customHeight="1" spans="1:24">
      <c r="A71" s="27" t="s">
        <v>70</v>
      </c>
      <c r="B71" s="27" t="s">
        <v>70</v>
      </c>
      <c r="C71" s="27" t="s">
        <v>251</v>
      </c>
      <c r="D71" s="27" t="s">
        <v>252</v>
      </c>
      <c r="E71" s="27" t="s">
        <v>102</v>
      </c>
      <c r="F71" s="27" t="s">
        <v>103</v>
      </c>
      <c r="G71" s="27" t="s">
        <v>259</v>
      </c>
      <c r="H71" s="27" t="s">
        <v>260</v>
      </c>
      <c r="I71" s="139">
        <v>600</v>
      </c>
      <c r="J71" s="139">
        <v>600</v>
      </c>
      <c r="K71" s="59"/>
      <c r="L71" s="59"/>
      <c r="M71" s="139">
        <v>600</v>
      </c>
      <c r="N71" s="59"/>
      <c r="O71" s="139"/>
      <c r="P71" s="139"/>
      <c r="Q71" s="139"/>
      <c r="R71" s="139"/>
      <c r="S71" s="139"/>
      <c r="T71" s="139"/>
      <c r="U71" s="139"/>
      <c r="V71" s="139"/>
      <c r="W71" s="139"/>
      <c r="X71" s="139"/>
    </row>
    <row r="72" ht="20.25" customHeight="1" spans="1:24">
      <c r="A72" s="27" t="s">
        <v>70</v>
      </c>
      <c r="B72" s="27" t="s">
        <v>70</v>
      </c>
      <c r="C72" s="27" t="s">
        <v>251</v>
      </c>
      <c r="D72" s="27" t="s">
        <v>252</v>
      </c>
      <c r="E72" s="27" t="s">
        <v>104</v>
      </c>
      <c r="F72" s="27" t="s">
        <v>105</v>
      </c>
      <c r="G72" s="27" t="s">
        <v>259</v>
      </c>
      <c r="H72" s="27" t="s">
        <v>260</v>
      </c>
      <c r="I72" s="139">
        <v>1200</v>
      </c>
      <c r="J72" s="139">
        <v>1200</v>
      </c>
      <c r="K72" s="59"/>
      <c r="L72" s="59"/>
      <c r="M72" s="139">
        <v>1200</v>
      </c>
      <c r="N72" s="59"/>
      <c r="O72" s="139"/>
      <c r="P72" s="139"/>
      <c r="Q72" s="139"/>
      <c r="R72" s="139"/>
      <c r="S72" s="139"/>
      <c r="T72" s="139"/>
      <c r="U72" s="139"/>
      <c r="V72" s="139"/>
      <c r="W72" s="139"/>
      <c r="X72" s="139"/>
    </row>
    <row r="73" ht="20.25" customHeight="1" spans="1:24">
      <c r="A73" s="27" t="s">
        <v>70</v>
      </c>
      <c r="B73" s="27" t="s">
        <v>70</v>
      </c>
      <c r="C73" s="27" t="s">
        <v>251</v>
      </c>
      <c r="D73" s="27" t="s">
        <v>252</v>
      </c>
      <c r="E73" s="27" t="s">
        <v>112</v>
      </c>
      <c r="F73" s="27" t="s">
        <v>103</v>
      </c>
      <c r="G73" s="27" t="s">
        <v>259</v>
      </c>
      <c r="H73" s="27" t="s">
        <v>260</v>
      </c>
      <c r="I73" s="139">
        <v>4000</v>
      </c>
      <c r="J73" s="139">
        <v>4000</v>
      </c>
      <c r="K73" s="59"/>
      <c r="L73" s="59"/>
      <c r="M73" s="139">
        <v>4000</v>
      </c>
      <c r="N73" s="59"/>
      <c r="O73" s="139"/>
      <c r="P73" s="139"/>
      <c r="Q73" s="139"/>
      <c r="R73" s="139"/>
      <c r="S73" s="139"/>
      <c r="T73" s="139"/>
      <c r="U73" s="139"/>
      <c r="V73" s="139"/>
      <c r="W73" s="139"/>
      <c r="X73" s="139"/>
    </row>
    <row r="74" ht="20.25" customHeight="1" spans="1:24">
      <c r="A74" s="27" t="s">
        <v>70</v>
      </c>
      <c r="B74" s="27" t="s">
        <v>70</v>
      </c>
      <c r="C74" s="27" t="s">
        <v>251</v>
      </c>
      <c r="D74" s="27" t="s">
        <v>252</v>
      </c>
      <c r="E74" s="27" t="s">
        <v>113</v>
      </c>
      <c r="F74" s="27" t="s">
        <v>114</v>
      </c>
      <c r="G74" s="27" t="s">
        <v>259</v>
      </c>
      <c r="H74" s="27" t="s">
        <v>260</v>
      </c>
      <c r="I74" s="139">
        <v>1800</v>
      </c>
      <c r="J74" s="139">
        <v>1800</v>
      </c>
      <c r="K74" s="59"/>
      <c r="L74" s="59"/>
      <c r="M74" s="139">
        <v>1800</v>
      </c>
      <c r="N74" s="59"/>
      <c r="O74" s="139"/>
      <c r="P74" s="139"/>
      <c r="Q74" s="139"/>
      <c r="R74" s="139"/>
      <c r="S74" s="139"/>
      <c r="T74" s="139"/>
      <c r="U74" s="139"/>
      <c r="V74" s="139"/>
      <c r="W74" s="139"/>
      <c r="X74" s="139"/>
    </row>
    <row r="75" ht="20.25" customHeight="1" spans="1:24">
      <c r="A75" s="27" t="s">
        <v>70</v>
      </c>
      <c r="B75" s="27" t="s">
        <v>70</v>
      </c>
      <c r="C75" s="27" t="s">
        <v>251</v>
      </c>
      <c r="D75" s="27" t="s">
        <v>252</v>
      </c>
      <c r="E75" s="27" t="s">
        <v>102</v>
      </c>
      <c r="F75" s="27" t="s">
        <v>103</v>
      </c>
      <c r="G75" s="27" t="s">
        <v>261</v>
      </c>
      <c r="H75" s="27" t="s">
        <v>262</v>
      </c>
      <c r="I75" s="139">
        <v>2100</v>
      </c>
      <c r="J75" s="139">
        <v>2100</v>
      </c>
      <c r="K75" s="59"/>
      <c r="L75" s="59"/>
      <c r="M75" s="139">
        <v>2100</v>
      </c>
      <c r="N75" s="59"/>
      <c r="O75" s="139"/>
      <c r="P75" s="139"/>
      <c r="Q75" s="139"/>
      <c r="R75" s="139"/>
      <c r="S75" s="139"/>
      <c r="T75" s="139"/>
      <c r="U75" s="139"/>
      <c r="V75" s="139"/>
      <c r="W75" s="139"/>
      <c r="X75" s="139"/>
    </row>
    <row r="76" ht="20.25" customHeight="1" spans="1:24">
      <c r="A76" s="27" t="s">
        <v>70</v>
      </c>
      <c r="B76" s="27" t="s">
        <v>70</v>
      </c>
      <c r="C76" s="27" t="s">
        <v>251</v>
      </c>
      <c r="D76" s="27" t="s">
        <v>252</v>
      </c>
      <c r="E76" s="27" t="s">
        <v>104</v>
      </c>
      <c r="F76" s="27" t="s">
        <v>105</v>
      </c>
      <c r="G76" s="27" t="s">
        <v>261</v>
      </c>
      <c r="H76" s="27" t="s">
        <v>262</v>
      </c>
      <c r="I76" s="139">
        <v>4200</v>
      </c>
      <c r="J76" s="139">
        <v>4200</v>
      </c>
      <c r="K76" s="59"/>
      <c r="L76" s="59"/>
      <c r="M76" s="139">
        <v>4200</v>
      </c>
      <c r="N76" s="59"/>
      <c r="O76" s="139"/>
      <c r="P76" s="139"/>
      <c r="Q76" s="139"/>
      <c r="R76" s="139"/>
      <c r="S76" s="139"/>
      <c r="T76" s="139"/>
      <c r="U76" s="139"/>
      <c r="V76" s="139"/>
      <c r="W76" s="139"/>
      <c r="X76" s="139"/>
    </row>
    <row r="77" ht="20.25" customHeight="1" spans="1:24">
      <c r="A77" s="27" t="s">
        <v>70</v>
      </c>
      <c r="B77" s="27" t="s">
        <v>70</v>
      </c>
      <c r="C77" s="27" t="s">
        <v>251</v>
      </c>
      <c r="D77" s="27" t="s">
        <v>252</v>
      </c>
      <c r="E77" s="27" t="s">
        <v>112</v>
      </c>
      <c r="F77" s="27" t="s">
        <v>103</v>
      </c>
      <c r="G77" s="27" t="s">
        <v>261</v>
      </c>
      <c r="H77" s="27" t="s">
        <v>262</v>
      </c>
      <c r="I77" s="139">
        <v>14000</v>
      </c>
      <c r="J77" s="139">
        <v>14000</v>
      </c>
      <c r="K77" s="59"/>
      <c r="L77" s="59"/>
      <c r="M77" s="139">
        <v>14000</v>
      </c>
      <c r="N77" s="59"/>
      <c r="O77" s="139"/>
      <c r="P77" s="139"/>
      <c r="Q77" s="139"/>
      <c r="R77" s="139"/>
      <c r="S77" s="139"/>
      <c r="T77" s="139"/>
      <c r="U77" s="139"/>
      <c r="V77" s="139"/>
      <c r="W77" s="139"/>
      <c r="X77" s="139"/>
    </row>
    <row r="78" ht="20.25" customHeight="1" spans="1:24">
      <c r="A78" s="27" t="s">
        <v>70</v>
      </c>
      <c r="B78" s="27" t="s">
        <v>70</v>
      </c>
      <c r="C78" s="27" t="s">
        <v>251</v>
      </c>
      <c r="D78" s="27" t="s">
        <v>252</v>
      </c>
      <c r="E78" s="27" t="s">
        <v>113</v>
      </c>
      <c r="F78" s="27" t="s">
        <v>114</v>
      </c>
      <c r="G78" s="27" t="s">
        <v>261</v>
      </c>
      <c r="H78" s="27" t="s">
        <v>262</v>
      </c>
      <c r="I78" s="139">
        <v>6300</v>
      </c>
      <c r="J78" s="139">
        <v>6300</v>
      </c>
      <c r="K78" s="59"/>
      <c r="L78" s="59"/>
      <c r="M78" s="139">
        <v>6300</v>
      </c>
      <c r="N78" s="59"/>
      <c r="O78" s="139"/>
      <c r="P78" s="139"/>
      <c r="Q78" s="139"/>
      <c r="R78" s="139"/>
      <c r="S78" s="139"/>
      <c r="T78" s="139"/>
      <c r="U78" s="139"/>
      <c r="V78" s="139"/>
      <c r="W78" s="139"/>
      <c r="X78" s="139"/>
    </row>
    <row r="79" ht="20.25" customHeight="1" spans="1:24">
      <c r="A79" s="27" t="s">
        <v>70</v>
      </c>
      <c r="B79" s="27" t="s">
        <v>70</v>
      </c>
      <c r="C79" s="27" t="s">
        <v>251</v>
      </c>
      <c r="D79" s="27" t="s">
        <v>252</v>
      </c>
      <c r="E79" s="27" t="s">
        <v>102</v>
      </c>
      <c r="F79" s="27" t="s">
        <v>103</v>
      </c>
      <c r="G79" s="27" t="s">
        <v>263</v>
      </c>
      <c r="H79" s="27" t="s">
        <v>264</v>
      </c>
      <c r="I79" s="139">
        <v>9000</v>
      </c>
      <c r="J79" s="139">
        <v>9000</v>
      </c>
      <c r="K79" s="59"/>
      <c r="L79" s="59"/>
      <c r="M79" s="139">
        <v>9000</v>
      </c>
      <c r="N79" s="59"/>
      <c r="O79" s="139"/>
      <c r="P79" s="139"/>
      <c r="Q79" s="139"/>
      <c r="R79" s="139"/>
      <c r="S79" s="139"/>
      <c r="T79" s="139"/>
      <c r="U79" s="139"/>
      <c r="V79" s="139"/>
      <c r="W79" s="139"/>
      <c r="X79" s="139"/>
    </row>
    <row r="80" ht="20.25" customHeight="1" spans="1:24">
      <c r="A80" s="27" t="s">
        <v>70</v>
      </c>
      <c r="B80" s="27" t="s">
        <v>70</v>
      </c>
      <c r="C80" s="27" t="s">
        <v>251</v>
      </c>
      <c r="D80" s="27" t="s">
        <v>252</v>
      </c>
      <c r="E80" s="27" t="s">
        <v>104</v>
      </c>
      <c r="F80" s="27" t="s">
        <v>105</v>
      </c>
      <c r="G80" s="27" t="s">
        <v>263</v>
      </c>
      <c r="H80" s="27" t="s">
        <v>264</v>
      </c>
      <c r="I80" s="139">
        <v>18000</v>
      </c>
      <c r="J80" s="139">
        <v>18000</v>
      </c>
      <c r="K80" s="59"/>
      <c r="L80" s="59"/>
      <c r="M80" s="139">
        <v>18000</v>
      </c>
      <c r="N80" s="59"/>
      <c r="O80" s="139"/>
      <c r="P80" s="139"/>
      <c r="Q80" s="139"/>
      <c r="R80" s="139"/>
      <c r="S80" s="139"/>
      <c r="T80" s="139"/>
      <c r="U80" s="139"/>
      <c r="V80" s="139"/>
      <c r="W80" s="139"/>
      <c r="X80" s="139"/>
    </row>
    <row r="81" ht="20.25" customHeight="1" spans="1:24">
      <c r="A81" s="27" t="s">
        <v>70</v>
      </c>
      <c r="B81" s="27" t="s">
        <v>70</v>
      </c>
      <c r="C81" s="27" t="s">
        <v>251</v>
      </c>
      <c r="D81" s="27" t="s">
        <v>252</v>
      </c>
      <c r="E81" s="27" t="s">
        <v>112</v>
      </c>
      <c r="F81" s="27" t="s">
        <v>103</v>
      </c>
      <c r="G81" s="27" t="s">
        <v>263</v>
      </c>
      <c r="H81" s="27" t="s">
        <v>264</v>
      </c>
      <c r="I81" s="139">
        <v>60000</v>
      </c>
      <c r="J81" s="139">
        <v>60000</v>
      </c>
      <c r="K81" s="59"/>
      <c r="L81" s="59"/>
      <c r="M81" s="139">
        <v>60000</v>
      </c>
      <c r="N81" s="59"/>
      <c r="O81" s="139"/>
      <c r="P81" s="139"/>
      <c r="Q81" s="139"/>
      <c r="R81" s="139"/>
      <c r="S81" s="139"/>
      <c r="T81" s="139"/>
      <c r="U81" s="139"/>
      <c r="V81" s="139"/>
      <c r="W81" s="139"/>
      <c r="X81" s="139"/>
    </row>
    <row r="82" ht="20.25" customHeight="1" spans="1:24">
      <c r="A82" s="27" t="s">
        <v>70</v>
      </c>
      <c r="B82" s="27" t="s">
        <v>70</v>
      </c>
      <c r="C82" s="27" t="s">
        <v>251</v>
      </c>
      <c r="D82" s="27" t="s">
        <v>252</v>
      </c>
      <c r="E82" s="27" t="s">
        <v>113</v>
      </c>
      <c r="F82" s="27" t="s">
        <v>114</v>
      </c>
      <c r="G82" s="27" t="s">
        <v>263</v>
      </c>
      <c r="H82" s="27" t="s">
        <v>264</v>
      </c>
      <c r="I82" s="139">
        <v>27000</v>
      </c>
      <c r="J82" s="139">
        <v>27000</v>
      </c>
      <c r="K82" s="59"/>
      <c r="L82" s="59"/>
      <c r="M82" s="139">
        <v>27000</v>
      </c>
      <c r="N82" s="59"/>
      <c r="O82" s="139"/>
      <c r="P82" s="139"/>
      <c r="Q82" s="139"/>
      <c r="R82" s="139"/>
      <c r="S82" s="139"/>
      <c r="T82" s="139"/>
      <c r="U82" s="139"/>
      <c r="V82" s="139"/>
      <c r="W82" s="139"/>
      <c r="X82" s="139"/>
    </row>
    <row r="83" ht="20.25" customHeight="1" spans="1:24">
      <c r="A83" s="27" t="s">
        <v>70</v>
      </c>
      <c r="B83" s="27" t="s">
        <v>70</v>
      </c>
      <c r="C83" s="27" t="s">
        <v>251</v>
      </c>
      <c r="D83" s="27" t="s">
        <v>252</v>
      </c>
      <c r="E83" s="27" t="s">
        <v>102</v>
      </c>
      <c r="F83" s="27" t="s">
        <v>103</v>
      </c>
      <c r="G83" s="27" t="s">
        <v>246</v>
      </c>
      <c r="H83" s="27" t="s">
        <v>247</v>
      </c>
      <c r="I83" s="139">
        <v>3240</v>
      </c>
      <c r="J83" s="139">
        <v>3240</v>
      </c>
      <c r="K83" s="59"/>
      <c r="L83" s="59"/>
      <c r="M83" s="139">
        <v>3240</v>
      </c>
      <c r="N83" s="59"/>
      <c r="O83" s="139"/>
      <c r="P83" s="139"/>
      <c r="Q83" s="139"/>
      <c r="R83" s="139"/>
      <c r="S83" s="139"/>
      <c r="T83" s="139"/>
      <c r="U83" s="139"/>
      <c r="V83" s="139"/>
      <c r="W83" s="139"/>
      <c r="X83" s="139"/>
    </row>
    <row r="84" ht="20.25" customHeight="1" spans="1:24">
      <c r="A84" s="27" t="s">
        <v>70</v>
      </c>
      <c r="B84" s="27" t="s">
        <v>70</v>
      </c>
      <c r="C84" s="27" t="s">
        <v>251</v>
      </c>
      <c r="D84" s="27" t="s">
        <v>252</v>
      </c>
      <c r="E84" s="27" t="s">
        <v>112</v>
      </c>
      <c r="F84" s="27" t="s">
        <v>103</v>
      </c>
      <c r="G84" s="27" t="s">
        <v>246</v>
      </c>
      <c r="H84" s="27" t="s">
        <v>247</v>
      </c>
      <c r="I84" s="139">
        <v>19500</v>
      </c>
      <c r="J84" s="139">
        <v>19500</v>
      </c>
      <c r="K84" s="59"/>
      <c r="L84" s="59"/>
      <c r="M84" s="139">
        <v>19500</v>
      </c>
      <c r="N84" s="59"/>
      <c r="O84" s="139"/>
      <c r="P84" s="139"/>
      <c r="Q84" s="139"/>
      <c r="R84" s="139"/>
      <c r="S84" s="139"/>
      <c r="T84" s="139"/>
      <c r="U84" s="139"/>
      <c r="V84" s="139"/>
      <c r="W84" s="139"/>
      <c r="X84" s="139"/>
    </row>
    <row r="85" ht="20.25" customHeight="1" spans="1:24">
      <c r="A85" s="27" t="s">
        <v>70</v>
      </c>
      <c r="B85" s="27" t="s">
        <v>70</v>
      </c>
      <c r="C85" s="27" t="s">
        <v>251</v>
      </c>
      <c r="D85" s="27" t="s">
        <v>252</v>
      </c>
      <c r="E85" s="27" t="s">
        <v>112</v>
      </c>
      <c r="F85" s="27" t="s">
        <v>103</v>
      </c>
      <c r="G85" s="27" t="s">
        <v>265</v>
      </c>
      <c r="H85" s="27" t="s">
        <v>266</v>
      </c>
      <c r="I85" s="139">
        <v>29580</v>
      </c>
      <c r="J85" s="139">
        <v>29580</v>
      </c>
      <c r="K85" s="59"/>
      <c r="L85" s="59"/>
      <c r="M85" s="139">
        <v>29580</v>
      </c>
      <c r="N85" s="59"/>
      <c r="O85" s="139"/>
      <c r="P85" s="139"/>
      <c r="Q85" s="139"/>
      <c r="R85" s="139"/>
      <c r="S85" s="139"/>
      <c r="T85" s="139"/>
      <c r="U85" s="139"/>
      <c r="V85" s="139"/>
      <c r="W85" s="139"/>
      <c r="X85" s="139"/>
    </row>
    <row r="86" ht="20.25" customHeight="1" spans="1:24">
      <c r="A86" s="27" t="s">
        <v>70</v>
      </c>
      <c r="B86" s="27" t="s">
        <v>70</v>
      </c>
      <c r="C86" s="27" t="s">
        <v>267</v>
      </c>
      <c r="D86" s="27" t="s">
        <v>268</v>
      </c>
      <c r="E86" s="27" t="s">
        <v>102</v>
      </c>
      <c r="F86" s="27" t="s">
        <v>103</v>
      </c>
      <c r="G86" s="27" t="s">
        <v>218</v>
      </c>
      <c r="H86" s="27" t="s">
        <v>219</v>
      </c>
      <c r="I86" s="139">
        <v>53880</v>
      </c>
      <c r="J86" s="139">
        <v>53880</v>
      </c>
      <c r="K86" s="59"/>
      <c r="L86" s="59"/>
      <c r="M86" s="139">
        <v>53880</v>
      </c>
      <c r="N86" s="59"/>
      <c r="O86" s="139"/>
      <c r="P86" s="139"/>
      <c r="Q86" s="139"/>
      <c r="R86" s="139"/>
      <c r="S86" s="139"/>
      <c r="T86" s="139"/>
      <c r="U86" s="139"/>
      <c r="V86" s="139"/>
      <c r="W86" s="139"/>
      <c r="X86" s="139"/>
    </row>
    <row r="87" ht="20.25" customHeight="1" spans="1:24">
      <c r="A87" s="27" t="s">
        <v>70</v>
      </c>
      <c r="B87" s="27" t="s">
        <v>70</v>
      </c>
      <c r="C87" s="27" t="s">
        <v>267</v>
      </c>
      <c r="D87" s="27" t="s">
        <v>268</v>
      </c>
      <c r="E87" s="27" t="s">
        <v>112</v>
      </c>
      <c r="F87" s="27" t="s">
        <v>103</v>
      </c>
      <c r="G87" s="27" t="s">
        <v>218</v>
      </c>
      <c r="H87" s="27" t="s">
        <v>219</v>
      </c>
      <c r="I87" s="139">
        <v>333240</v>
      </c>
      <c r="J87" s="139">
        <v>333240</v>
      </c>
      <c r="K87" s="59"/>
      <c r="L87" s="59"/>
      <c r="M87" s="139">
        <v>333240</v>
      </c>
      <c r="N87" s="59"/>
      <c r="O87" s="139"/>
      <c r="P87" s="139"/>
      <c r="Q87" s="139"/>
      <c r="R87" s="139"/>
      <c r="S87" s="139"/>
      <c r="T87" s="139"/>
      <c r="U87" s="139"/>
      <c r="V87" s="139"/>
      <c r="W87" s="139"/>
      <c r="X87" s="139"/>
    </row>
    <row r="88" ht="20.25" customHeight="1" spans="1:24">
      <c r="A88" s="27" t="s">
        <v>70</v>
      </c>
      <c r="B88" s="27" t="s">
        <v>70</v>
      </c>
      <c r="C88" s="27" t="s">
        <v>269</v>
      </c>
      <c r="D88" s="27" t="s">
        <v>270</v>
      </c>
      <c r="E88" s="27" t="s">
        <v>127</v>
      </c>
      <c r="F88" s="27" t="s">
        <v>128</v>
      </c>
      <c r="G88" s="27" t="s">
        <v>271</v>
      </c>
      <c r="H88" s="27" t="s">
        <v>272</v>
      </c>
      <c r="I88" s="139">
        <v>63828</v>
      </c>
      <c r="J88" s="139">
        <v>63828</v>
      </c>
      <c r="K88" s="59"/>
      <c r="L88" s="59"/>
      <c r="M88" s="139">
        <v>63828</v>
      </c>
      <c r="N88" s="59"/>
      <c r="O88" s="139"/>
      <c r="P88" s="139"/>
      <c r="Q88" s="139"/>
      <c r="R88" s="139"/>
      <c r="S88" s="139"/>
      <c r="T88" s="139"/>
      <c r="U88" s="139"/>
      <c r="V88" s="139"/>
      <c r="W88" s="139"/>
      <c r="X88" s="139"/>
    </row>
    <row r="89" ht="20.25" customHeight="1" spans="1:24">
      <c r="A89" s="27" t="s">
        <v>70</v>
      </c>
      <c r="B89" s="27" t="s">
        <v>70</v>
      </c>
      <c r="C89" s="27" t="s">
        <v>273</v>
      </c>
      <c r="D89" s="27" t="s">
        <v>274</v>
      </c>
      <c r="E89" s="27" t="s">
        <v>119</v>
      </c>
      <c r="F89" s="27" t="s">
        <v>120</v>
      </c>
      <c r="G89" s="27" t="s">
        <v>271</v>
      </c>
      <c r="H89" s="27" t="s">
        <v>272</v>
      </c>
      <c r="I89" s="139">
        <v>244800</v>
      </c>
      <c r="J89" s="139">
        <v>244800</v>
      </c>
      <c r="K89" s="59"/>
      <c r="L89" s="59"/>
      <c r="M89" s="139">
        <v>244800</v>
      </c>
      <c r="N89" s="59"/>
      <c r="O89" s="139"/>
      <c r="P89" s="139"/>
      <c r="Q89" s="139"/>
      <c r="R89" s="139"/>
      <c r="S89" s="139"/>
      <c r="T89" s="139"/>
      <c r="U89" s="139"/>
      <c r="V89" s="139"/>
      <c r="W89" s="139"/>
      <c r="X89" s="139"/>
    </row>
    <row r="90" ht="20.25" customHeight="1" spans="1:24">
      <c r="A90" s="27" t="s">
        <v>70</v>
      </c>
      <c r="B90" s="27" t="s">
        <v>70</v>
      </c>
      <c r="C90" s="27" t="s">
        <v>275</v>
      </c>
      <c r="D90" s="27" t="s">
        <v>276</v>
      </c>
      <c r="E90" s="27" t="s">
        <v>102</v>
      </c>
      <c r="F90" s="27" t="s">
        <v>103</v>
      </c>
      <c r="G90" s="27" t="s">
        <v>277</v>
      </c>
      <c r="H90" s="27" t="s">
        <v>278</v>
      </c>
      <c r="I90" s="139">
        <v>29544</v>
      </c>
      <c r="J90" s="139">
        <v>29544</v>
      </c>
      <c r="K90" s="59"/>
      <c r="L90" s="59"/>
      <c r="M90" s="139">
        <v>29544</v>
      </c>
      <c r="N90" s="59"/>
      <c r="O90" s="139"/>
      <c r="P90" s="139"/>
      <c r="Q90" s="139"/>
      <c r="R90" s="139"/>
      <c r="S90" s="139"/>
      <c r="T90" s="139"/>
      <c r="U90" s="139"/>
      <c r="V90" s="139"/>
      <c r="W90" s="139"/>
      <c r="X90" s="139"/>
    </row>
    <row r="91" ht="20.25" customHeight="1" spans="1:24">
      <c r="A91" s="27" t="s">
        <v>70</v>
      </c>
      <c r="B91" s="27" t="s">
        <v>70</v>
      </c>
      <c r="C91" s="27" t="s">
        <v>275</v>
      </c>
      <c r="D91" s="27" t="s">
        <v>276</v>
      </c>
      <c r="E91" s="27" t="s">
        <v>102</v>
      </c>
      <c r="F91" s="27" t="s">
        <v>103</v>
      </c>
      <c r="G91" s="27" t="s">
        <v>277</v>
      </c>
      <c r="H91" s="27" t="s">
        <v>278</v>
      </c>
      <c r="I91" s="139">
        <v>64512</v>
      </c>
      <c r="J91" s="139">
        <v>64512</v>
      </c>
      <c r="K91" s="59"/>
      <c r="L91" s="59"/>
      <c r="M91" s="139">
        <v>64512</v>
      </c>
      <c r="N91" s="59"/>
      <c r="O91" s="139"/>
      <c r="P91" s="139"/>
      <c r="Q91" s="139"/>
      <c r="R91" s="139"/>
      <c r="S91" s="139"/>
      <c r="T91" s="139"/>
      <c r="U91" s="139"/>
      <c r="V91" s="139"/>
      <c r="W91" s="139"/>
      <c r="X91" s="139"/>
    </row>
    <row r="92" ht="20.25" customHeight="1" spans="1:24">
      <c r="A92" s="27" t="s">
        <v>70</v>
      </c>
      <c r="B92" s="27" t="s">
        <v>70</v>
      </c>
      <c r="C92" s="27" t="s">
        <v>279</v>
      </c>
      <c r="D92" s="27" t="s">
        <v>280</v>
      </c>
      <c r="E92" s="27" t="s">
        <v>112</v>
      </c>
      <c r="F92" s="27" t="s">
        <v>103</v>
      </c>
      <c r="G92" s="27" t="s">
        <v>281</v>
      </c>
      <c r="H92" s="27" t="s">
        <v>282</v>
      </c>
      <c r="I92" s="139">
        <v>960</v>
      </c>
      <c r="J92" s="139">
        <v>960</v>
      </c>
      <c r="K92" s="59"/>
      <c r="L92" s="59"/>
      <c r="M92" s="139">
        <v>960</v>
      </c>
      <c r="N92" s="59"/>
      <c r="O92" s="139"/>
      <c r="P92" s="139"/>
      <c r="Q92" s="139"/>
      <c r="R92" s="139"/>
      <c r="S92" s="139"/>
      <c r="T92" s="139"/>
      <c r="U92" s="139"/>
      <c r="V92" s="139"/>
      <c r="W92" s="139"/>
      <c r="X92" s="139"/>
    </row>
    <row r="93" ht="17.25" customHeight="1" spans="1:24">
      <c r="A93" s="70" t="s">
        <v>185</v>
      </c>
      <c r="B93" s="71"/>
      <c r="C93" s="182"/>
      <c r="D93" s="182"/>
      <c r="E93" s="182"/>
      <c r="F93" s="182"/>
      <c r="G93" s="182"/>
      <c r="H93" s="183"/>
      <c r="I93" s="139">
        <v>7999828</v>
      </c>
      <c r="J93" s="139">
        <v>7999828</v>
      </c>
      <c r="K93" s="139"/>
      <c r="L93" s="139"/>
      <c r="M93" s="139">
        <v>7999828</v>
      </c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</row>
  </sheetData>
  <mergeCells count="31">
    <mergeCell ref="A3:X3"/>
    <mergeCell ref="A4:H4"/>
    <mergeCell ref="I5:X5"/>
    <mergeCell ref="J6:N6"/>
    <mergeCell ref="O6:Q6"/>
    <mergeCell ref="S6:X6"/>
    <mergeCell ref="A93:H93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workbookViewId="0">
      <pane ySplit="1" topLeftCell="A2" activePane="bottomLeft" state="frozen"/>
      <selection/>
      <selection pane="bottomLeft" activeCell="B32" sqref="B3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B2" s="168"/>
      <c r="E2" s="41"/>
      <c r="F2" s="41"/>
      <c r="G2" s="41"/>
      <c r="H2" s="41"/>
      <c r="U2" s="168"/>
      <c r="W2" s="169" t="s">
        <v>283</v>
      </c>
    </row>
    <row r="3" ht="46.5" customHeight="1" spans="1:23">
      <c r="A3" s="43" t="str">
        <f>"2025"&amp;"年部门项目支出预算表"</f>
        <v>2025年部门项目支出预算表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ht="13.5" customHeight="1" spans="1:23">
      <c r="A4" s="44" t="str">
        <f>"单位名称："&amp;"石林彝族自治县科学技术和工业信息化局"</f>
        <v>单位名称：石林彝族自治县科学技术和工业信息化局</v>
      </c>
      <c r="B4" s="45"/>
      <c r="C4" s="45"/>
      <c r="D4" s="45"/>
      <c r="E4" s="45"/>
      <c r="F4" s="45"/>
      <c r="G4" s="45"/>
      <c r="H4" s="45"/>
      <c r="I4" s="46"/>
      <c r="J4" s="46"/>
      <c r="K4" s="46"/>
      <c r="L4" s="46"/>
      <c r="M4" s="46"/>
      <c r="N4" s="46"/>
      <c r="O4" s="46"/>
      <c r="P4" s="46"/>
      <c r="Q4" s="46"/>
      <c r="U4" s="168"/>
      <c r="W4" s="145" t="s">
        <v>1</v>
      </c>
    </row>
    <row r="5" ht="21.75" customHeight="1" spans="1:23">
      <c r="A5" s="48" t="s">
        <v>284</v>
      </c>
      <c r="B5" s="49" t="s">
        <v>196</v>
      </c>
      <c r="C5" s="48" t="s">
        <v>197</v>
      </c>
      <c r="D5" s="48" t="s">
        <v>285</v>
      </c>
      <c r="E5" s="49" t="s">
        <v>198</v>
      </c>
      <c r="F5" s="49" t="s">
        <v>199</v>
      </c>
      <c r="G5" s="49" t="s">
        <v>286</v>
      </c>
      <c r="H5" s="49" t="s">
        <v>287</v>
      </c>
      <c r="I5" s="64" t="s">
        <v>55</v>
      </c>
      <c r="J5" s="14" t="s">
        <v>288</v>
      </c>
      <c r="K5" s="15"/>
      <c r="L5" s="15"/>
      <c r="M5" s="16"/>
      <c r="N5" s="14" t="s">
        <v>204</v>
      </c>
      <c r="O5" s="15"/>
      <c r="P5" s="16"/>
      <c r="Q5" s="49" t="s">
        <v>61</v>
      </c>
      <c r="R5" s="14" t="s">
        <v>62</v>
      </c>
      <c r="S5" s="15"/>
      <c r="T5" s="15"/>
      <c r="U5" s="15"/>
      <c r="V5" s="15"/>
      <c r="W5" s="16"/>
    </row>
    <row r="6" ht="21.75" customHeight="1" spans="1:23">
      <c r="A6" s="50"/>
      <c r="B6" s="65"/>
      <c r="C6" s="50"/>
      <c r="D6" s="50"/>
      <c r="E6" s="51"/>
      <c r="F6" s="51"/>
      <c r="G6" s="51"/>
      <c r="H6" s="51"/>
      <c r="I6" s="65"/>
      <c r="J6" s="170" t="s">
        <v>58</v>
      </c>
      <c r="K6" s="171"/>
      <c r="L6" s="49" t="s">
        <v>59</v>
      </c>
      <c r="M6" s="49" t="s">
        <v>60</v>
      </c>
      <c r="N6" s="49" t="s">
        <v>58</v>
      </c>
      <c r="O6" s="49" t="s">
        <v>59</v>
      </c>
      <c r="P6" s="49" t="s">
        <v>60</v>
      </c>
      <c r="Q6" s="51"/>
      <c r="R6" s="49" t="s">
        <v>57</v>
      </c>
      <c r="S6" s="49" t="s">
        <v>64</v>
      </c>
      <c r="T6" s="49" t="s">
        <v>210</v>
      </c>
      <c r="U6" s="49" t="s">
        <v>66</v>
      </c>
      <c r="V6" s="49" t="s">
        <v>67</v>
      </c>
      <c r="W6" s="49" t="s">
        <v>68</v>
      </c>
    </row>
    <row r="7" ht="21" customHeight="1" spans="1:23">
      <c r="A7" s="65"/>
      <c r="B7" s="65"/>
      <c r="C7" s="65"/>
      <c r="D7" s="65"/>
      <c r="E7" s="65"/>
      <c r="F7" s="65"/>
      <c r="G7" s="65"/>
      <c r="H7" s="65"/>
      <c r="I7" s="65"/>
      <c r="J7" s="172" t="s">
        <v>57</v>
      </c>
      <c r="K7" s="173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ht="39.75" customHeight="1" spans="1:23">
      <c r="A8" s="53"/>
      <c r="B8" s="55"/>
      <c r="C8" s="53"/>
      <c r="D8" s="53"/>
      <c r="E8" s="54"/>
      <c r="F8" s="54"/>
      <c r="G8" s="54"/>
      <c r="H8" s="54"/>
      <c r="I8" s="55"/>
      <c r="J8" s="22" t="s">
        <v>57</v>
      </c>
      <c r="K8" s="22" t="s">
        <v>289</v>
      </c>
      <c r="L8" s="54"/>
      <c r="M8" s="54"/>
      <c r="N8" s="54"/>
      <c r="O8" s="54"/>
      <c r="P8" s="54"/>
      <c r="Q8" s="54"/>
      <c r="R8" s="54"/>
      <c r="S8" s="54"/>
      <c r="T8" s="54"/>
      <c r="U8" s="55"/>
      <c r="V8" s="54"/>
      <c r="W8" s="54"/>
    </row>
    <row r="9" ht="15" customHeight="1" spans="1:23">
      <c r="A9" s="56">
        <v>1</v>
      </c>
      <c r="B9" s="56">
        <v>2</v>
      </c>
      <c r="C9" s="56">
        <v>3</v>
      </c>
      <c r="D9" s="56">
        <v>4</v>
      </c>
      <c r="E9" s="56">
        <v>5</v>
      </c>
      <c r="F9" s="56">
        <v>6</v>
      </c>
      <c r="G9" s="56">
        <v>7</v>
      </c>
      <c r="H9" s="56">
        <v>8</v>
      </c>
      <c r="I9" s="56">
        <v>9</v>
      </c>
      <c r="J9" s="56">
        <v>10</v>
      </c>
      <c r="K9" s="56">
        <v>11</v>
      </c>
      <c r="L9" s="66">
        <v>12</v>
      </c>
      <c r="M9" s="66">
        <v>13</v>
      </c>
      <c r="N9" s="66">
        <v>14</v>
      </c>
      <c r="O9" s="66">
        <v>15</v>
      </c>
      <c r="P9" s="66">
        <v>16</v>
      </c>
      <c r="Q9" s="66">
        <v>17</v>
      </c>
      <c r="R9" s="66">
        <v>18</v>
      </c>
      <c r="S9" s="66">
        <v>19</v>
      </c>
      <c r="T9" s="66">
        <v>20</v>
      </c>
      <c r="U9" s="56">
        <v>21</v>
      </c>
      <c r="V9" s="66">
        <v>22</v>
      </c>
      <c r="W9" s="56">
        <v>23</v>
      </c>
    </row>
    <row r="10" ht="21.75" customHeight="1" spans="1:23">
      <c r="A10" s="101" t="s">
        <v>290</v>
      </c>
      <c r="B10" s="101" t="s">
        <v>291</v>
      </c>
      <c r="C10" s="101" t="s">
        <v>292</v>
      </c>
      <c r="D10" s="101" t="s">
        <v>70</v>
      </c>
      <c r="E10" s="101" t="s">
        <v>113</v>
      </c>
      <c r="F10" s="101" t="s">
        <v>114</v>
      </c>
      <c r="G10" s="101" t="s">
        <v>293</v>
      </c>
      <c r="H10" s="101" t="s">
        <v>294</v>
      </c>
      <c r="I10" s="139">
        <v>120000</v>
      </c>
      <c r="J10" s="139">
        <v>120000</v>
      </c>
      <c r="K10" s="139">
        <v>120000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21.75" customHeight="1" spans="1:23">
      <c r="A11" s="101" t="s">
        <v>290</v>
      </c>
      <c r="B11" s="101" t="s">
        <v>295</v>
      </c>
      <c r="C11" s="101" t="s">
        <v>296</v>
      </c>
      <c r="D11" s="101" t="s">
        <v>70</v>
      </c>
      <c r="E11" s="101" t="s">
        <v>113</v>
      </c>
      <c r="F11" s="101" t="s">
        <v>114</v>
      </c>
      <c r="G11" s="101" t="s">
        <v>253</v>
      </c>
      <c r="H11" s="101" t="s">
        <v>254</v>
      </c>
      <c r="I11" s="139">
        <v>200000</v>
      </c>
      <c r="J11" s="139">
        <v>200000</v>
      </c>
      <c r="K11" s="139">
        <v>200000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21.75" customHeight="1" spans="1:23">
      <c r="A12" s="101" t="s">
        <v>290</v>
      </c>
      <c r="B12" s="101" t="s">
        <v>297</v>
      </c>
      <c r="C12" s="101" t="s">
        <v>298</v>
      </c>
      <c r="D12" s="101" t="s">
        <v>70</v>
      </c>
      <c r="E12" s="101" t="s">
        <v>113</v>
      </c>
      <c r="F12" s="101" t="s">
        <v>114</v>
      </c>
      <c r="G12" s="101" t="s">
        <v>299</v>
      </c>
      <c r="H12" s="101" t="s">
        <v>300</v>
      </c>
      <c r="I12" s="139">
        <v>300000</v>
      </c>
      <c r="J12" s="139">
        <v>300000</v>
      </c>
      <c r="K12" s="139">
        <v>300000</v>
      </c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21.75" customHeight="1" spans="1:23">
      <c r="A13" s="101" t="s">
        <v>290</v>
      </c>
      <c r="B13" s="101" t="s">
        <v>301</v>
      </c>
      <c r="C13" s="101" t="s">
        <v>302</v>
      </c>
      <c r="D13" s="101" t="s">
        <v>70</v>
      </c>
      <c r="E13" s="101" t="s">
        <v>113</v>
      </c>
      <c r="F13" s="101" t="s">
        <v>114</v>
      </c>
      <c r="G13" s="101" t="s">
        <v>293</v>
      </c>
      <c r="H13" s="101" t="s">
        <v>294</v>
      </c>
      <c r="I13" s="139">
        <v>35000</v>
      </c>
      <c r="J13" s="139">
        <v>35000</v>
      </c>
      <c r="K13" s="139">
        <v>35000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21.75" customHeight="1" spans="1:23">
      <c r="A14" s="101" t="s">
        <v>290</v>
      </c>
      <c r="B14" s="101" t="s">
        <v>303</v>
      </c>
      <c r="C14" s="101" t="s">
        <v>304</v>
      </c>
      <c r="D14" s="101" t="s">
        <v>70</v>
      </c>
      <c r="E14" s="101" t="s">
        <v>113</v>
      </c>
      <c r="F14" s="101" t="s">
        <v>114</v>
      </c>
      <c r="G14" s="101" t="s">
        <v>293</v>
      </c>
      <c r="H14" s="101" t="s">
        <v>294</v>
      </c>
      <c r="I14" s="139">
        <v>39400</v>
      </c>
      <c r="J14" s="139">
        <v>39400</v>
      </c>
      <c r="K14" s="139">
        <v>39400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21.75" customHeight="1" spans="1:23">
      <c r="A15" s="101" t="s">
        <v>290</v>
      </c>
      <c r="B15" s="101" t="s">
        <v>305</v>
      </c>
      <c r="C15" s="101" t="s">
        <v>306</v>
      </c>
      <c r="D15" s="101" t="s">
        <v>70</v>
      </c>
      <c r="E15" s="101" t="s">
        <v>113</v>
      </c>
      <c r="F15" s="101" t="s">
        <v>114</v>
      </c>
      <c r="G15" s="101" t="s">
        <v>307</v>
      </c>
      <c r="H15" s="101" t="s">
        <v>308</v>
      </c>
      <c r="I15" s="139">
        <v>500000</v>
      </c>
      <c r="J15" s="139">
        <v>500000</v>
      </c>
      <c r="K15" s="139">
        <v>500000</v>
      </c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21.75" customHeight="1" spans="1:23">
      <c r="A16" s="101" t="s">
        <v>290</v>
      </c>
      <c r="B16" s="101" t="s">
        <v>309</v>
      </c>
      <c r="C16" s="101" t="s">
        <v>310</v>
      </c>
      <c r="D16" s="101" t="s">
        <v>70</v>
      </c>
      <c r="E16" s="101" t="s">
        <v>113</v>
      </c>
      <c r="F16" s="101" t="s">
        <v>114</v>
      </c>
      <c r="G16" s="101" t="s">
        <v>293</v>
      </c>
      <c r="H16" s="101" t="s">
        <v>294</v>
      </c>
      <c r="I16" s="139">
        <v>5000000</v>
      </c>
      <c r="J16" s="139">
        <v>5000000</v>
      </c>
      <c r="K16" s="139">
        <v>5000000</v>
      </c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21.75" customHeight="1" spans="1:23">
      <c r="A17" s="101" t="s">
        <v>290</v>
      </c>
      <c r="B17" s="101" t="s">
        <v>311</v>
      </c>
      <c r="C17" s="101" t="s">
        <v>312</v>
      </c>
      <c r="D17" s="101" t="s">
        <v>70</v>
      </c>
      <c r="E17" s="101" t="s">
        <v>113</v>
      </c>
      <c r="F17" s="101" t="s">
        <v>114</v>
      </c>
      <c r="G17" s="101" t="s">
        <v>293</v>
      </c>
      <c r="H17" s="101" t="s">
        <v>294</v>
      </c>
      <c r="I17" s="139">
        <v>30000</v>
      </c>
      <c r="J17" s="139">
        <v>30000</v>
      </c>
      <c r="K17" s="139">
        <v>30000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21.75" customHeight="1" spans="1:23">
      <c r="A18" s="101" t="s">
        <v>290</v>
      </c>
      <c r="B18" s="101" t="s">
        <v>313</v>
      </c>
      <c r="C18" s="101" t="s">
        <v>314</v>
      </c>
      <c r="D18" s="101" t="s">
        <v>70</v>
      </c>
      <c r="E18" s="101" t="s">
        <v>113</v>
      </c>
      <c r="F18" s="101" t="s">
        <v>114</v>
      </c>
      <c r="G18" s="101" t="s">
        <v>293</v>
      </c>
      <c r="H18" s="101" t="s">
        <v>294</v>
      </c>
      <c r="I18" s="139">
        <v>309404</v>
      </c>
      <c r="J18" s="139">
        <v>309404</v>
      </c>
      <c r="K18" s="139">
        <v>309404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21.75" customHeight="1" spans="1:23">
      <c r="A19" s="101" t="s">
        <v>290</v>
      </c>
      <c r="B19" s="101" t="s">
        <v>315</v>
      </c>
      <c r="C19" s="101" t="s">
        <v>316</v>
      </c>
      <c r="D19" s="101" t="s">
        <v>70</v>
      </c>
      <c r="E19" s="101" t="s">
        <v>113</v>
      </c>
      <c r="F19" s="101" t="s">
        <v>114</v>
      </c>
      <c r="G19" s="101" t="s">
        <v>253</v>
      </c>
      <c r="H19" s="101" t="s">
        <v>254</v>
      </c>
      <c r="I19" s="139">
        <v>200000</v>
      </c>
      <c r="J19" s="139">
        <v>200000</v>
      </c>
      <c r="K19" s="139">
        <v>200000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21.75" customHeight="1" spans="1:23">
      <c r="A20" s="101" t="s">
        <v>290</v>
      </c>
      <c r="B20" s="101" t="s">
        <v>317</v>
      </c>
      <c r="C20" s="101" t="s">
        <v>318</v>
      </c>
      <c r="D20" s="101" t="s">
        <v>70</v>
      </c>
      <c r="E20" s="101" t="s">
        <v>106</v>
      </c>
      <c r="F20" s="101" t="s">
        <v>107</v>
      </c>
      <c r="G20" s="101" t="s">
        <v>253</v>
      </c>
      <c r="H20" s="101" t="s">
        <v>254</v>
      </c>
      <c r="I20" s="139">
        <v>500000</v>
      </c>
      <c r="J20" s="139">
        <v>500000</v>
      </c>
      <c r="K20" s="139">
        <v>500000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18.75" customHeight="1" spans="1:23">
      <c r="A21" s="70" t="s">
        <v>185</v>
      </c>
      <c r="B21" s="71"/>
      <c r="C21" s="71"/>
      <c r="D21" s="71"/>
      <c r="E21" s="71"/>
      <c r="F21" s="71"/>
      <c r="G21" s="71"/>
      <c r="H21" s="72"/>
      <c r="I21" s="139">
        <v>7233804</v>
      </c>
      <c r="J21" s="139">
        <v>7233804</v>
      </c>
      <c r="K21" s="139">
        <v>7233804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33" customHeight="1" spans="2:2">
      <c r="B33">
        <v>15233632</v>
      </c>
    </row>
  </sheetData>
  <mergeCells count="28">
    <mergeCell ref="A3:W3"/>
    <mergeCell ref="A4:H4"/>
    <mergeCell ref="J5:M5"/>
    <mergeCell ref="N5:P5"/>
    <mergeCell ref="R5:W5"/>
    <mergeCell ref="A21:H2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3"/>
  <sheetViews>
    <sheetView showZeros="0" workbookViewId="0">
      <pane ySplit="1" topLeftCell="A2" activePane="bottomLeft" state="frozen"/>
      <selection/>
      <selection pane="bottomLeft" activeCell="B30" sqref="B30:B3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J2" s="42" t="s">
        <v>319</v>
      </c>
    </row>
    <row r="3" ht="39.75" customHeight="1" spans="1:10">
      <c r="A3" s="98" t="str">
        <f>"2025"&amp;"年部门项目支出绩效目标表"</f>
        <v>2025年部门项目支出绩效目标表</v>
      </c>
      <c r="B3" s="43"/>
      <c r="C3" s="43"/>
      <c r="D3" s="43"/>
      <c r="E3" s="43"/>
      <c r="F3" s="99"/>
      <c r="G3" s="43"/>
      <c r="H3" s="99"/>
      <c r="I3" s="99"/>
      <c r="J3" s="43"/>
    </row>
    <row r="4" ht="17.25" customHeight="1" spans="1:10">
      <c r="A4" s="44" t="str">
        <f>"单位名称："&amp;"石林彝族自治县科学技术和工业信息化局"</f>
        <v>单位名称：石林彝族自治县科学技术和工业信息化局</v>
      </c>
    </row>
    <row r="5" ht="44.25" customHeight="1" spans="1:10">
      <c r="A5" s="22" t="s">
        <v>197</v>
      </c>
      <c r="B5" s="22" t="s">
        <v>320</v>
      </c>
      <c r="C5" s="22" t="s">
        <v>321</v>
      </c>
      <c r="D5" s="22" t="s">
        <v>322</v>
      </c>
      <c r="E5" s="22" t="s">
        <v>323</v>
      </c>
      <c r="F5" s="100" t="s">
        <v>324</v>
      </c>
      <c r="G5" s="22" t="s">
        <v>325</v>
      </c>
      <c r="H5" s="100" t="s">
        <v>326</v>
      </c>
      <c r="I5" s="100" t="s">
        <v>327</v>
      </c>
      <c r="J5" s="22" t="s">
        <v>328</v>
      </c>
    </row>
    <row r="6" ht="18.75" customHeight="1" spans="1:10">
      <c r="A6" s="165">
        <v>1</v>
      </c>
      <c r="B6" s="165">
        <v>2</v>
      </c>
      <c r="C6" s="165">
        <v>3</v>
      </c>
      <c r="D6" s="165">
        <v>4</v>
      </c>
      <c r="E6" s="165">
        <v>5</v>
      </c>
      <c r="F6" s="66">
        <v>6</v>
      </c>
      <c r="G6" s="165">
        <v>7</v>
      </c>
      <c r="H6" s="66">
        <v>8</v>
      </c>
      <c r="I6" s="66">
        <v>9</v>
      </c>
      <c r="J6" s="165">
        <v>10</v>
      </c>
    </row>
    <row r="7" ht="42" customHeight="1" spans="1:10">
      <c r="A7" s="23" t="s">
        <v>70</v>
      </c>
      <c r="B7" s="101"/>
      <c r="C7" s="101"/>
      <c r="D7" s="101"/>
      <c r="E7" s="40"/>
      <c r="F7" s="102"/>
      <c r="G7" s="40"/>
      <c r="H7" s="102"/>
      <c r="I7" s="102"/>
      <c r="J7" s="40"/>
    </row>
    <row r="8" ht="42" customHeight="1" spans="1:10">
      <c r="A8" s="166" t="s">
        <v>70</v>
      </c>
      <c r="B8" s="39"/>
      <c r="C8" s="39"/>
      <c r="D8" s="39"/>
      <c r="E8" s="23"/>
      <c r="F8" s="39"/>
      <c r="G8" s="23"/>
      <c r="H8" s="39"/>
      <c r="I8" s="39"/>
      <c r="J8" s="23"/>
    </row>
    <row r="9" ht="42" customHeight="1" spans="1:10">
      <c r="A9" s="167" t="s">
        <v>292</v>
      </c>
      <c r="B9" s="39" t="s">
        <v>329</v>
      </c>
      <c r="C9" s="39" t="s">
        <v>330</v>
      </c>
      <c r="D9" s="39" t="s">
        <v>331</v>
      </c>
      <c r="E9" s="23" t="s">
        <v>332</v>
      </c>
      <c r="F9" s="39" t="s">
        <v>333</v>
      </c>
      <c r="G9" s="23" t="s">
        <v>334</v>
      </c>
      <c r="H9" s="39" t="s">
        <v>335</v>
      </c>
      <c r="I9" s="39" t="s">
        <v>336</v>
      </c>
      <c r="J9" s="23" t="s">
        <v>337</v>
      </c>
    </row>
    <row r="10" ht="42" customHeight="1" spans="1:10">
      <c r="A10" s="167" t="s">
        <v>292</v>
      </c>
      <c r="B10" s="39" t="s">
        <v>329</v>
      </c>
      <c r="C10" s="39" t="s">
        <v>330</v>
      </c>
      <c r="D10" s="39" t="s">
        <v>338</v>
      </c>
      <c r="E10" s="23" t="s">
        <v>339</v>
      </c>
      <c r="F10" s="39" t="s">
        <v>340</v>
      </c>
      <c r="G10" s="23" t="s">
        <v>87</v>
      </c>
      <c r="H10" s="39" t="s">
        <v>341</v>
      </c>
      <c r="I10" s="39" t="s">
        <v>336</v>
      </c>
      <c r="J10" s="23" t="s">
        <v>342</v>
      </c>
    </row>
    <row r="11" ht="42" customHeight="1" spans="1:10">
      <c r="A11" s="167" t="s">
        <v>292</v>
      </c>
      <c r="B11" s="39" t="s">
        <v>329</v>
      </c>
      <c r="C11" s="39" t="s">
        <v>343</v>
      </c>
      <c r="D11" s="39" t="s">
        <v>344</v>
      </c>
      <c r="E11" s="23" t="s">
        <v>345</v>
      </c>
      <c r="F11" s="39" t="s">
        <v>333</v>
      </c>
      <c r="G11" s="23" t="s">
        <v>346</v>
      </c>
      <c r="H11" s="39" t="s">
        <v>347</v>
      </c>
      <c r="I11" s="39" t="s">
        <v>336</v>
      </c>
      <c r="J11" s="23" t="s">
        <v>348</v>
      </c>
    </row>
    <row r="12" ht="42" customHeight="1" spans="1:10">
      <c r="A12" s="167" t="s">
        <v>292</v>
      </c>
      <c r="B12" s="39" t="s">
        <v>329</v>
      </c>
      <c r="C12" s="39" t="s">
        <v>349</v>
      </c>
      <c r="D12" s="39" t="s">
        <v>350</v>
      </c>
      <c r="E12" s="23" t="s">
        <v>351</v>
      </c>
      <c r="F12" s="39" t="s">
        <v>333</v>
      </c>
      <c r="G12" s="23" t="s">
        <v>352</v>
      </c>
      <c r="H12" s="39" t="s">
        <v>341</v>
      </c>
      <c r="I12" s="39" t="s">
        <v>353</v>
      </c>
      <c r="J12" s="23" t="s">
        <v>354</v>
      </c>
    </row>
    <row r="13" ht="42" customHeight="1" spans="1:10">
      <c r="A13" s="167" t="s">
        <v>306</v>
      </c>
      <c r="B13" s="39" t="s">
        <v>355</v>
      </c>
      <c r="C13" s="39" t="s">
        <v>330</v>
      </c>
      <c r="D13" s="39" t="s">
        <v>331</v>
      </c>
      <c r="E13" s="23" t="s">
        <v>356</v>
      </c>
      <c r="F13" s="39" t="s">
        <v>333</v>
      </c>
      <c r="G13" s="23" t="s">
        <v>357</v>
      </c>
      <c r="H13" s="39" t="s">
        <v>358</v>
      </c>
      <c r="I13" s="39" t="s">
        <v>336</v>
      </c>
      <c r="J13" s="23" t="s">
        <v>357</v>
      </c>
    </row>
    <row r="14" ht="42" customHeight="1" spans="1:10">
      <c r="A14" s="167" t="s">
        <v>306</v>
      </c>
      <c r="B14" s="39" t="s">
        <v>355</v>
      </c>
      <c r="C14" s="39" t="s">
        <v>330</v>
      </c>
      <c r="D14" s="39" t="s">
        <v>338</v>
      </c>
      <c r="E14" s="23" t="s">
        <v>359</v>
      </c>
      <c r="F14" s="39" t="s">
        <v>340</v>
      </c>
      <c r="G14" s="23" t="s">
        <v>87</v>
      </c>
      <c r="H14" s="39" t="s">
        <v>341</v>
      </c>
      <c r="I14" s="39" t="s">
        <v>353</v>
      </c>
      <c r="J14" s="23" t="s">
        <v>359</v>
      </c>
    </row>
    <row r="15" ht="42" customHeight="1" spans="1:10">
      <c r="A15" s="167" t="s">
        <v>306</v>
      </c>
      <c r="B15" s="39" t="s">
        <v>355</v>
      </c>
      <c r="C15" s="39" t="s">
        <v>343</v>
      </c>
      <c r="D15" s="39" t="s">
        <v>360</v>
      </c>
      <c r="E15" s="23" t="s">
        <v>361</v>
      </c>
      <c r="F15" s="39" t="s">
        <v>362</v>
      </c>
      <c r="G15" s="23" t="s">
        <v>363</v>
      </c>
      <c r="H15" s="39" t="s">
        <v>341</v>
      </c>
      <c r="I15" s="39" t="s">
        <v>353</v>
      </c>
      <c r="J15" s="23" t="s">
        <v>361</v>
      </c>
    </row>
    <row r="16" ht="42" customHeight="1" spans="1:10">
      <c r="A16" s="167" t="s">
        <v>306</v>
      </c>
      <c r="B16" s="39" t="s">
        <v>355</v>
      </c>
      <c r="C16" s="39" t="s">
        <v>343</v>
      </c>
      <c r="D16" s="39" t="s">
        <v>344</v>
      </c>
      <c r="E16" s="23" t="s">
        <v>364</v>
      </c>
      <c r="F16" s="39" t="s">
        <v>362</v>
      </c>
      <c r="G16" s="23" t="s">
        <v>363</v>
      </c>
      <c r="H16" s="39" t="s">
        <v>341</v>
      </c>
      <c r="I16" s="39" t="s">
        <v>353</v>
      </c>
      <c r="J16" s="23" t="s">
        <v>364</v>
      </c>
    </row>
    <row r="17" ht="42" customHeight="1" spans="1:10">
      <c r="A17" s="167" t="s">
        <v>306</v>
      </c>
      <c r="B17" s="39" t="s">
        <v>355</v>
      </c>
      <c r="C17" s="39" t="s">
        <v>349</v>
      </c>
      <c r="D17" s="39" t="s">
        <v>350</v>
      </c>
      <c r="E17" s="23" t="s">
        <v>351</v>
      </c>
      <c r="F17" s="39" t="s">
        <v>333</v>
      </c>
      <c r="G17" s="23" t="s">
        <v>365</v>
      </c>
      <c r="H17" s="39" t="s">
        <v>341</v>
      </c>
      <c r="I17" s="39" t="s">
        <v>353</v>
      </c>
      <c r="J17" s="23" t="s">
        <v>354</v>
      </c>
    </row>
    <row r="18" ht="42" customHeight="1" spans="1:10">
      <c r="A18" s="167" t="s">
        <v>316</v>
      </c>
      <c r="B18" s="39" t="s">
        <v>366</v>
      </c>
      <c r="C18" s="39" t="s">
        <v>330</v>
      </c>
      <c r="D18" s="39" t="s">
        <v>331</v>
      </c>
      <c r="E18" s="23" t="s">
        <v>367</v>
      </c>
      <c r="F18" s="39" t="s">
        <v>362</v>
      </c>
      <c r="G18" s="23" t="s">
        <v>85</v>
      </c>
      <c r="H18" s="39" t="s">
        <v>335</v>
      </c>
      <c r="I18" s="39" t="s">
        <v>336</v>
      </c>
      <c r="J18" s="23" t="s">
        <v>368</v>
      </c>
    </row>
    <row r="19" ht="42" customHeight="1" spans="1:10">
      <c r="A19" s="167" t="s">
        <v>316</v>
      </c>
      <c r="B19" s="39" t="s">
        <v>366</v>
      </c>
      <c r="C19" s="39" t="s">
        <v>330</v>
      </c>
      <c r="D19" s="39" t="s">
        <v>338</v>
      </c>
      <c r="E19" s="23" t="s">
        <v>369</v>
      </c>
      <c r="F19" s="39" t="s">
        <v>362</v>
      </c>
      <c r="G19" s="23" t="s">
        <v>370</v>
      </c>
      <c r="H19" s="39"/>
      <c r="I19" s="39" t="s">
        <v>353</v>
      </c>
      <c r="J19" s="23" t="s">
        <v>371</v>
      </c>
    </row>
    <row r="20" ht="42" customHeight="1" spans="1:10">
      <c r="A20" s="167" t="s">
        <v>316</v>
      </c>
      <c r="B20" s="39" t="s">
        <v>366</v>
      </c>
      <c r="C20" s="39" t="s">
        <v>343</v>
      </c>
      <c r="D20" s="39" t="s">
        <v>360</v>
      </c>
      <c r="E20" s="23" t="s">
        <v>372</v>
      </c>
      <c r="F20" s="39" t="s">
        <v>333</v>
      </c>
      <c r="G20" s="23" t="s">
        <v>373</v>
      </c>
      <c r="H20" s="39"/>
      <c r="I20" s="39" t="s">
        <v>353</v>
      </c>
      <c r="J20" s="23" t="s">
        <v>374</v>
      </c>
    </row>
    <row r="21" ht="42" customHeight="1" spans="1:10">
      <c r="A21" s="167" t="s">
        <v>316</v>
      </c>
      <c r="B21" s="39" t="s">
        <v>366</v>
      </c>
      <c r="C21" s="39" t="s">
        <v>343</v>
      </c>
      <c r="D21" s="39" t="s">
        <v>344</v>
      </c>
      <c r="E21" s="23" t="s">
        <v>375</v>
      </c>
      <c r="F21" s="39" t="s">
        <v>362</v>
      </c>
      <c r="G21" s="23" t="s">
        <v>376</v>
      </c>
      <c r="H21" s="39"/>
      <c r="I21" s="39" t="s">
        <v>353</v>
      </c>
      <c r="J21" s="23" t="s">
        <v>377</v>
      </c>
    </row>
    <row r="22" ht="42" customHeight="1" spans="1:10">
      <c r="A22" s="167" t="s">
        <v>316</v>
      </c>
      <c r="B22" s="39" t="s">
        <v>366</v>
      </c>
      <c r="C22" s="39" t="s">
        <v>349</v>
      </c>
      <c r="D22" s="39" t="s">
        <v>350</v>
      </c>
      <c r="E22" s="23" t="s">
        <v>351</v>
      </c>
      <c r="F22" s="39" t="s">
        <v>333</v>
      </c>
      <c r="G22" s="23" t="s">
        <v>352</v>
      </c>
      <c r="H22" s="39" t="s">
        <v>341</v>
      </c>
      <c r="I22" s="39" t="s">
        <v>353</v>
      </c>
      <c r="J22" s="23" t="s">
        <v>378</v>
      </c>
    </row>
    <row r="23" ht="42" customHeight="1" spans="1:10">
      <c r="A23" s="167" t="s">
        <v>314</v>
      </c>
      <c r="B23" s="39" t="s">
        <v>379</v>
      </c>
      <c r="C23" s="39" t="s">
        <v>330</v>
      </c>
      <c r="D23" s="39" t="s">
        <v>331</v>
      </c>
      <c r="E23" s="23" t="s">
        <v>380</v>
      </c>
      <c r="F23" s="39" t="s">
        <v>362</v>
      </c>
      <c r="G23" s="23" t="s">
        <v>86</v>
      </c>
      <c r="H23" s="39" t="s">
        <v>335</v>
      </c>
      <c r="I23" s="39" t="s">
        <v>336</v>
      </c>
      <c r="J23" s="23" t="s">
        <v>381</v>
      </c>
    </row>
    <row r="24" ht="42" customHeight="1" spans="1:10">
      <c r="A24" s="167" t="s">
        <v>314</v>
      </c>
      <c r="B24" s="39" t="s">
        <v>379</v>
      </c>
      <c r="C24" s="39" t="s">
        <v>330</v>
      </c>
      <c r="D24" s="39" t="s">
        <v>338</v>
      </c>
      <c r="E24" s="23" t="s">
        <v>382</v>
      </c>
      <c r="F24" s="39" t="s">
        <v>340</v>
      </c>
      <c r="G24" s="23" t="s">
        <v>85</v>
      </c>
      <c r="H24" s="39" t="s">
        <v>341</v>
      </c>
      <c r="I24" s="39" t="s">
        <v>353</v>
      </c>
      <c r="J24" s="23" t="s">
        <v>383</v>
      </c>
    </row>
    <row r="25" ht="42" customHeight="1" spans="1:10">
      <c r="A25" s="167" t="s">
        <v>314</v>
      </c>
      <c r="B25" s="39" t="s">
        <v>379</v>
      </c>
      <c r="C25" s="39" t="s">
        <v>330</v>
      </c>
      <c r="D25" s="39" t="s">
        <v>338</v>
      </c>
      <c r="E25" s="23" t="s">
        <v>384</v>
      </c>
      <c r="F25" s="39" t="s">
        <v>362</v>
      </c>
      <c r="G25" s="23" t="s">
        <v>363</v>
      </c>
      <c r="H25" s="39" t="s">
        <v>341</v>
      </c>
      <c r="I25" s="39" t="s">
        <v>353</v>
      </c>
      <c r="J25" s="23" t="s">
        <v>385</v>
      </c>
    </row>
    <row r="26" ht="42" customHeight="1" spans="1:10">
      <c r="A26" s="167" t="s">
        <v>314</v>
      </c>
      <c r="B26" s="39" t="s">
        <v>379</v>
      </c>
      <c r="C26" s="39" t="s">
        <v>330</v>
      </c>
      <c r="D26" s="39" t="s">
        <v>338</v>
      </c>
      <c r="E26" s="23" t="s">
        <v>386</v>
      </c>
      <c r="F26" s="39" t="s">
        <v>333</v>
      </c>
      <c r="G26" s="23" t="s">
        <v>352</v>
      </c>
      <c r="H26" s="39" t="s">
        <v>341</v>
      </c>
      <c r="I26" s="39" t="s">
        <v>353</v>
      </c>
      <c r="J26" s="23" t="s">
        <v>387</v>
      </c>
    </row>
    <row r="27" ht="42" customHeight="1" spans="1:10">
      <c r="A27" s="167" t="s">
        <v>314</v>
      </c>
      <c r="B27" s="39" t="s">
        <v>379</v>
      </c>
      <c r="C27" s="39" t="s">
        <v>343</v>
      </c>
      <c r="D27" s="39" t="s">
        <v>344</v>
      </c>
      <c r="E27" s="23" t="s">
        <v>388</v>
      </c>
      <c r="F27" s="39" t="s">
        <v>333</v>
      </c>
      <c r="G27" s="23" t="s">
        <v>389</v>
      </c>
      <c r="H27" s="39" t="s">
        <v>341</v>
      </c>
      <c r="I27" s="39" t="s">
        <v>353</v>
      </c>
      <c r="J27" s="23" t="s">
        <v>390</v>
      </c>
    </row>
    <row r="28" ht="42" customHeight="1" spans="1:10">
      <c r="A28" s="167" t="s">
        <v>314</v>
      </c>
      <c r="B28" s="39" t="s">
        <v>379</v>
      </c>
      <c r="C28" s="39" t="s">
        <v>343</v>
      </c>
      <c r="D28" s="39" t="s">
        <v>391</v>
      </c>
      <c r="E28" s="23" t="s">
        <v>392</v>
      </c>
      <c r="F28" s="39" t="s">
        <v>333</v>
      </c>
      <c r="G28" s="23" t="s">
        <v>85</v>
      </c>
      <c r="H28" s="39" t="s">
        <v>393</v>
      </c>
      <c r="I28" s="39" t="s">
        <v>336</v>
      </c>
      <c r="J28" s="23" t="s">
        <v>394</v>
      </c>
    </row>
    <row r="29" ht="42" customHeight="1" spans="1:10">
      <c r="A29" s="167" t="s">
        <v>314</v>
      </c>
      <c r="B29" s="39" t="s">
        <v>379</v>
      </c>
      <c r="C29" s="39" t="s">
        <v>349</v>
      </c>
      <c r="D29" s="39" t="s">
        <v>350</v>
      </c>
      <c r="E29" s="23" t="s">
        <v>395</v>
      </c>
      <c r="F29" s="39" t="s">
        <v>333</v>
      </c>
      <c r="G29" s="23" t="s">
        <v>352</v>
      </c>
      <c r="H29" s="39" t="s">
        <v>341</v>
      </c>
      <c r="I29" s="39" t="s">
        <v>353</v>
      </c>
      <c r="J29" s="23" t="s">
        <v>396</v>
      </c>
    </row>
    <row r="30" ht="42" customHeight="1" spans="1:10">
      <c r="A30" s="167" t="s">
        <v>304</v>
      </c>
      <c r="B30" s="39" t="s">
        <v>397</v>
      </c>
      <c r="C30" s="39" t="s">
        <v>330</v>
      </c>
      <c r="D30" s="39" t="s">
        <v>338</v>
      </c>
      <c r="E30" s="23" t="s">
        <v>398</v>
      </c>
      <c r="F30" s="39" t="s">
        <v>362</v>
      </c>
      <c r="G30" s="23" t="s">
        <v>363</v>
      </c>
      <c r="H30" s="39" t="s">
        <v>341</v>
      </c>
      <c r="I30" s="39" t="s">
        <v>353</v>
      </c>
      <c r="J30" s="23" t="s">
        <v>399</v>
      </c>
    </row>
    <row r="31" ht="42" customHeight="1" spans="1:10">
      <c r="A31" s="167" t="s">
        <v>304</v>
      </c>
      <c r="B31" s="39" t="s">
        <v>397</v>
      </c>
      <c r="C31" s="39" t="s">
        <v>343</v>
      </c>
      <c r="D31" s="39" t="s">
        <v>344</v>
      </c>
      <c r="E31" s="23" t="s">
        <v>400</v>
      </c>
      <c r="F31" s="39" t="s">
        <v>362</v>
      </c>
      <c r="G31" s="23" t="s">
        <v>363</v>
      </c>
      <c r="H31" s="39" t="s">
        <v>341</v>
      </c>
      <c r="I31" s="39" t="s">
        <v>353</v>
      </c>
      <c r="J31" s="23" t="s">
        <v>401</v>
      </c>
    </row>
    <row r="32" ht="42" customHeight="1" spans="1:10">
      <c r="A32" s="167" t="s">
        <v>304</v>
      </c>
      <c r="B32" s="39" t="s">
        <v>397</v>
      </c>
      <c r="C32" s="39" t="s">
        <v>349</v>
      </c>
      <c r="D32" s="39" t="s">
        <v>350</v>
      </c>
      <c r="E32" s="23" t="s">
        <v>351</v>
      </c>
      <c r="F32" s="39" t="s">
        <v>333</v>
      </c>
      <c r="G32" s="23" t="s">
        <v>365</v>
      </c>
      <c r="H32" s="39" t="s">
        <v>341</v>
      </c>
      <c r="I32" s="39" t="s">
        <v>353</v>
      </c>
      <c r="J32" s="23" t="s">
        <v>402</v>
      </c>
    </row>
    <row r="33" ht="42" customHeight="1" spans="1:10">
      <c r="A33" s="167" t="s">
        <v>298</v>
      </c>
      <c r="B33" s="39">
        <v>15233632</v>
      </c>
      <c r="C33" s="39" t="s">
        <v>330</v>
      </c>
      <c r="D33" s="39" t="s">
        <v>331</v>
      </c>
      <c r="E33" s="23" t="s">
        <v>339</v>
      </c>
      <c r="F33" s="39" t="s">
        <v>362</v>
      </c>
      <c r="G33" s="23" t="s">
        <v>92</v>
      </c>
      <c r="H33" s="39" t="s">
        <v>341</v>
      </c>
      <c r="I33" s="39" t="s">
        <v>353</v>
      </c>
      <c r="J33" s="23" t="s">
        <v>403</v>
      </c>
    </row>
    <row r="34" ht="42" customHeight="1" spans="1:10">
      <c r="A34" s="167" t="s">
        <v>298</v>
      </c>
      <c r="B34" s="39" t="s">
        <v>404</v>
      </c>
      <c r="C34" s="39" t="s">
        <v>330</v>
      </c>
      <c r="D34" s="39" t="s">
        <v>338</v>
      </c>
      <c r="E34" s="23" t="s">
        <v>405</v>
      </c>
      <c r="F34" s="39" t="s">
        <v>333</v>
      </c>
      <c r="G34" s="23" t="s">
        <v>365</v>
      </c>
      <c r="H34" s="39" t="s">
        <v>341</v>
      </c>
      <c r="I34" s="39" t="s">
        <v>353</v>
      </c>
      <c r="J34" s="23" t="s">
        <v>405</v>
      </c>
    </row>
    <row r="35" ht="42" customHeight="1" spans="1:10">
      <c r="A35" s="167" t="s">
        <v>298</v>
      </c>
      <c r="B35" s="39" t="s">
        <v>404</v>
      </c>
      <c r="C35" s="39" t="s">
        <v>343</v>
      </c>
      <c r="D35" s="39" t="s">
        <v>344</v>
      </c>
      <c r="E35" s="23" t="s">
        <v>406</v>
      </c>
      <c r="F35" s="39" t="s">
        <v>333</v>
      </c>
      <c r="G35" s="23" t="s">
        <v>407</v>
      </c>
      <c r="H35" s="39" t="s">
        <v>408</v>
      </c>
      <c r="I35" s="39" t="s">
        <v>336</v>
      </c>
      <c r="J35" s="23" t="s">
        <v>406</v>
      </c>
    </row>
    <row r="36" ht="42" customHeight="1" spans="1:10">
      <c r="A36" s="167" t="s">
        <v>298</v>
      </c>
      <c r="B36" s="39" t="s">
        <v>404</v>
      </c>
      <c r="C36" s="39" t="s">
        <v>349</v>
      </c>
      <c r="D36" s="39" t="s">
        <v>350</v>
      </c>
      <c r="E36" s="23" t="s">
        <v>351</v>
      </c>
      <c r="F36" s="39" t="s">
        <v>333</v>
      </c>
      <c r="G36" s="23" t="s">
        <v>365</v>
      </c>
      <c r="H36" s="39" t="s">
        <v>341</v>
      </c>
      <c r="I36" s="39" t="s">
        <v>353</v>
      </c>
      <c r="J36" s="23" t="s">
        <v>354</v>
      </c>
    </row>
    <row r="37" ht="42" customHeight="1" spans="1:10">
      <c r="A37" s="167" t="s">
        <v>310</v>
      </c>
      <c r="B37" s="39" t="s">
        <v>409</v>
      </c>
      <c r="C37" s="39" t="s">
        <v>330</v>
      </c>
      <c r="D37" s="39" t="s">
        <v>331</v>
      </c>
      <c r="E37" s="23" t="s">
        <v>410</v>
      </c>
      <c r="F37" s="39" t="s">
        <v>333</v>
      </c>
      <c r="G37" s="23" t="s">
        <v>92</v>
      </c>
      <c r="H37" s="39" t="s">
        <v>341</v>
      </c>
      <c r="I37" s="39" t="s">
        <v>353</v>
      </c>
      <c r="J37" s="23" t="s">
        <v>411</v>
      </c>
    </row>
    <row r="38" ht="42" customHeight="1" spans="1:10">
      <c r="A38" s="167" t="s">
        <v>310</v>
      </c>
      <c r="B38" s="39" t="s">
        <v>409</v>
      </c>
      <c r="C38" s="39" t="s">
        <v>330</v>
      </c>
      <c r="D38" s="39" t="s">
        <v>338</v>
      </c>
      <c r="E38" s="23" t="s">
        <v>412</v>
      </c>
      <c r="F38" s="39" t="s">
        <v>333</v>
      </c>
      <c r="G38" s="23" t="s">
        <v>365</v>
      </c>
      <c r="H38" s="39" t="s">
        <v>341</v>
      </c>
      <c r="I38" s="39" t="s">
        <v>353</v>
      </c>
      <c r="J38" s="23" t="s">
        <v>413</v>
      </c>
    </row>
    <row r="39" ht="42" customHeight="1" spans="1:10">
      <c r="A39" s="167" t="s">
        <v>310</v>
      </c>
      <c r="B39" s="39" t="s">
        <v>409</v>
      </c>
      <c r="C39" s="39" t="s">
        <v>343</v>
      </c>
      <c r="D39" s="39" t="s">
        <v>360</v>
      </c>
      <c r="E39" s="23" t="s">
        <v>414</v>
      </c>
      <c r="F39" s="39" t="s">
        <v>333</v>
      </c>
      <c r="G39" s="23" t="s">
        <v>415</v>
      </c>
      <c r="H39" s="39" t="s">
        <v>416</v>
      </c>
      <c r="I39" s="39" t="s">
        <v>336</v>
      </c>
      <c r="J39" s="23" t="s">
        <v>417</v>
      </c>
    </row>
    <row r="40" ht="42" customHeight="1" spans="1:10">
      <c r="A40" s="167" t="s">
        <v>310</v>
      </c>
      <c r="B40" s="39" t="s">
        <v>409</v>
      </c>
      <c r="C40" s="39" t="s">
        <v>343</v>
      </c>
      <c r="D40" s="39" t="s">
        <v>344</v>
      </c>
      <c r="E40" s="23" t="s">
        <v>418</v>
      </c>
      <c r="F40" s="39" t="s">
        <v>362</v>
      </c>
      <c r="G40" s="23" t="s">
        <v>419</v>
      </c>
      <c r="H40" s="39" t="s">
        <v>420</v>
      </c>
      <c r="I40" s="39" t="s">
        <v>336</v>
      </c>
      <c r="J40" s="23" t="s">
        <v>421</v>
      </c>
    </row>
    <row r="41" ht="42" customHeight="1" spans="1:10">
      <c r="A41" s="167" t="s">
        <v>310</v>
      </c>
      <c r="B41" s="39" t="s">
        <v>409</v>
      </c>
      <c r="C41" s="39" t="s">
        <v>349</v>
      </c>
      <c r="D41" s="39" t="s">
        <v>350</v>
      </c>
      <c r="E41" s="23" t="s">
        <v>351</v>
      </c>
      <c r="F41" s="39" t="s">
        <v>333</v>
      </c>
      <c r="G41" s="23" t="s">
        <v>365</v>
      </c>
      <c r="H41" s="39" t="s">
        <v>341</v>
      </c>
      <c r="I41" s="39" t="s">
        <v>353</v>
      </c>
      <c r="J41" s="23" t="s">
        <v>354</v>
      </c>
    </row>
    <row r="42" ht="42" customHeight="1" spans="1:10">
      <c r="A42" s="167" t="s">
        <v>318</v>
      </c>
      <c r="B42" s="39" t="s">
        <v>422</v>
      </c>
      <c r="C42" s="39" t="s">
        <v>330</v>
      </c>
      <c r="D42" s="39" t="s">
        <v>331</v>
      </c>
      <c r="E42" s="23" t="s">
        <v>423</v>
      </c>
      <c r="F42" s="39" t="s">
        <v>333</v>
      </c>
      <c r="G42" s="23" t="s">
        <v>92</v>
      </c>
      <c r="H42" s="39" t="s">
        <v>335</v>
      </c>
      <c r="I42" s="39" t="s">
        <v>336</v>
      </c>
      <c r="J42" s="23" t="s">
        <v>424</v>
      </c>
    </row>
    <row r="43" ht="42" customHeight="1" spans="1:10">
      <c r="A43" s="167" t="s">
        <v>318</v>
      </c>
      <c r="B43" s="39" t="s">
        <v>422</v>
      </c>
      <c r="C43" s="39" t="s">
        <v>330</v>
      </c>
      <c r="D43" s="39" t="s">
        <v>331</v>
      </c>
      <c r="E43" s="23" t="s">
        <v>425</v>
      </c>
      <c r="F43" s="39" t="s">
        <v>333</v>
      </c>
      <c r="G43" s="23" t="s">
        <v>426</v>
      </c>
      <c r="H43" s="39" t="s">
        <v>427</v>
      </c>
      <c r="I43" s="39" t="s">
        <v>336</v>
      </c>
      <c r="J43" s="23" t="s">
        <v>428</v>
      </c>
    </row>
    <row r="44" ht="42" customHeight="1" spans="1:10">
      <c r="A44" s="167" t="s">
        <v>318</v>
      </c>
      <c r="B44" s="39" t="s">
        <v>422</v>
      </c>
      <c r="C44" s="39" t="s">
        <v>330</v>
      </c>
      <c r="D44" s="39" t="s">
        <v>331</v>
      </c>
      <c r="E44" s="23" t="s">
        <v>429</v>
      </c>
      <c r="F44" s="39" t="s">
        <v>333</v>
      </c>
      <c r="G44" s="23" t="s">
        <v>430</v>
      </c>
      <c r="H44" s="39" t="s">
        <v>431</v>
      </c>
      <c r="I44" s="39" t="s">
        <v>336</v>
      </c>
      <c r="J44" s="23" t="s">
        <v>432</v>
      </c>
    </row>
    <row r="45" ht="42" customHeight="1" spans="1:10">
      <c r="A45" s="167" t="s">
        <v>318</v>
      </c>
      <c r="B45" s="39" t="s">
        <v>422</v>
      </c>
      <c r="C45" s="39" t="s">
        <v>330</v>
      </c>
      <c r="D45" s="39" t="s">
        <v>331</v>
      </c>
      <c r="E45" s="23" t="s">
        <v>433</v>
      </c>
      <c r="F45" s="39" t="s">
        <v>333</v>
      </c>
      <c r="G45" s="23" t="s">
        <v>92</v>
      </c>
      <c r="H45" s="39" t="s">
        <v>434</v>
      </c>
      <c r="I45" s="39" t="s">
        <v>336</v>
      </c>
      <c r="J45" s="23" t="s">
        <v>435</v>
      </c>
    </row>
    <row r="46" ht="42" customHeight="1" spans="1:10">
      <c r="A46" s="167" t="s">
        <v>318</v>
      </c>
      <c r="B46" s="39" t="s">
        <v>422</v>
      </c>
      <c r="C46" s="39" t="s">
        <v>330</v>
      </c>
      <c r="D46" s="39" t="s">
        <v>338</v>
      </c>
      <c r="E46" s="23" t="s">
        <v>436</v>
      </c>
      <c r="F46" s="39" t="s">
        <v>333</v>
      </c>
      <c r="G46" s="23" t="s">
        <v>92</v>
      </c>
      <c r="H46" s="39" t="s">
        <v>335</v>
      </c>
      <c r="I46" s="39" t="s">
        <v>336</v>
      </c>
      <c r="J46" s="23" t="s">
        <v>437</v>
      </c>
    </row>
    <row r="47" ht="42" customHeight="1" spans="1:10">
      <c r="A47" s="167" t="s">
        <v>318</v>
      </c>
      <c r="B47" s="39" t="s">
        <v>422</v>
      </c>
      <c r="C47" s="39" t="s">
        <v>330</v>
      </c>
      <c r="D47" s="39" t="s">
        <v>438</v>
      </c>
      <c r="E47" s="23" t="s">
        <v>439</v>
      </c>
      <c r="F47" s="39" t="s">
        <v>333</v>
      </c>
      <c r="G47" s="23" t="s">
        <v>92</v>
      </c>
      <c r="H47" s="39" t="s">
        <v>341</v>
      </c>
      <c r="I47" s="39" t="s">
        <v>336</v>
      </c>
      <c r="J47" s="23" t="s">
        <v>440</v>
      </c>
    </row>
    <row r="48" ht="42" customHeight="1" spans="1:10">
      <c r="A48" s="167" t="s">
        <v>318</v>
      </c>
      <c r="B48" s="39" t="s">
        <v>422</v>
      </c>
      <c r="C48" s="39" t="s">
        <v>343</v>
      </c>
      <c r="D48" s="39" t="s">
        <v>360</v>
      </c>
      <c r="E48" s="23" t="s">
        <v>441</v>
      </c>
      <c r="F48" s="39" t="s">
        <v>333</v>
      </c>
      <c r="G48" s="23" t="s">
        <v>92</v>
      </c>
      <c r="H48" s="39" t="s">
        <v>341</v>
      </c>
      <c r="I48" s="39" t="s">
        <v>336</v>
      </c>
      <c r="J48" s="23" t="s">
        <v>442</v>
      </c>
    </row>
    <row r="49" ht="42" customHeight="1" spans="1:10">
      <c r="A49" s="167" t="s">
        <v>318</v>
      </c>
      <c r="B49" s="39" t="s">
        <v>422</v>
      </c>
      <c r="C49" s="39" t="s">
        <v>343</v>
      </c>
      <c r="D49" s="39" t="s">
        <v>344</v>
      </c>
      <c r="E49" s="23" t="s">
        <v>443</v>
      </c>
      <c r="F49" s="39" t="s">
        <v>333</v>
      </c>
      <c r="G49" s="23" t="s">
        <v>92</v>
      </c>
      <c r="H49" s="39" t="s">
        <v>341</v>
      </c>
      <c r="I49" s="39" t="s">
        <v>336</v>
      </c>
      <c r="J49" s="23" t="s">
        <v>444</v>
      </c>
    </row>
    <row r="50" ht="42" customHeight="1" spans="1:10">
      <c r="A50" s="167" t="s">
        <v>318</v>
      </c>
      <c r="B50" s="39" t="s">
        <v>422</v>
      </c>
      <c r="C50" s="39" t="s">
        <v>349</v>
      </c>
      <c r="D50" s="39" t="s">
        <v>350</v>
      </c>
      <c r="E50" s="23" t="s">
        <v>445</v>
      </c>
      <c r="F50" s="39" t="s">
        <v>333</v>
      </c>
      <c r="G50" s="23" t="s">
        <v>446</v>
      </c>
      <c r="H50" s="39" t="s">
        <v>341</v>
      </c>
      <c r="I50" s="39" t="s">
        <v>336</v>
      </c>
      <c r="J50" s="23" t="s">
        <v>447</v>
      </c>
    </row>
    <row r="51" ht="42" customHeight="1" spans="1:10">
      <c r="A51" s="167" t="s">
        <v>312</v>
      </c>
      <c r="B51" s="39" t="s">
        <v>329</v>
      </c>
      <c r="C51" s="39" t="s">
        <v>330</v>
      </c>
      <c r="D51" s="39" t="s">
        <v>331</v>
      </c>
      <c r="E51" s="23" t="s">
        <v>339</v>
      </c>
      <c r="F51" s="39" t="s">
        <v>333</v>
      </c>
      <c r="G51" s="23" t="s">
        <v>92</v>
      </c>
      <c r="H51" s="39" t="s">
        <v>341</v>
      </c>
      <c r="I51" s="39" t="s">
        <v>353</v>
      </c>
      <c r="J51" s="23" t="s">
        <v>448</v>
      </c>
    </row>
    <row r="52" ht="42" customHeight="1" spans="1:10">
      <c r="A52" s="167" t="s">
        <v>312</v>
      </c>
      <c r="B52" s="39" t="s">
        <v>329</v>
      </c>
      <c r="C52" s="39" t="s">
        <v>330</v>
      </c>
      <c r="D52" s="39" t="s">
        <v>338</v>
      </c>
      <c r="E52" s="23" t="s">
        <v>449</v>
      </c>
      <c r="F52" s="39" t="s">
        <v>362</v>
      </c>
      <c r="G52" s="23" t="s">
        <v>83</v>
      </c>
      <c r="H52" s="39" t="s">
        <v>393</v>
      </c>
      <c r="I52" s="39" t="s">
        <v>336</v>
      </c>
      <c r="J52" s="23" t="s">
        <v>450</v>
      </c>
    </row>
    <row r="53" ht="42" customHeight="1" spans="1:10">
      <c r="A53" s="167" t="s">
        <v>312</v>
      </c>
      <c r="B53" s="39" t="s">
        <v>329</v>
      </c>
      <c r="C53" s="39" t="s">
        <v>343</v>
      </c>
      <c r="D53" s="39" t="s">
        <v>344</v>
      </c>
      <c r="E53" s="23" t="s">
        <v>345</v>
      </c>
      <c r="F53" s="39" t="s">
        <v>333</v>
      </c>
      <c r="G53" s="23" t="s">
        <v>346</v>
      </c>
      <c r="H53" s="39" t="s">
        <v>347</v>
      </c>
      <c r="I53" s="39" t="s">
        <v>336</v>
      </c>
      <c r="J53" s="23" t="s">
        <v>345</v>
      </c>
    </row>
    <row r="54" ht="42" customHeight="1" spans="1:10">
      <c r="A54" s="167" t="s">
        <v>312</v>
      </c>
      <c r="B54" s="39" t="s">
        <v>329</v>
      </c>
      <c r="C54" s="39" t="s">
        <v>349</v>
      </c>
      <c r="D54" s="39" t="s">
        <v>350</v>
      </c>
      <c r="E54" s="23" t="s">
        <v>351</v>
      </c>
      <c r="F54" s="39" t="s">
        <v>333</v>
      </c>
      <c r="G54" s="23" t="s">
        <v>365</v>
      </c>
      <c r="H54" s="39" t="s">
        <v>341</v>
      </c>
      <c r="I54" s="39" t="s">
        <v>353</v>
      </c>
      <c r="J54" s="23" t="s">
        <v>354</v>
      </c>
    </row>
    <row r="55" ht="42" customHeight="1" spans="1:10">
      <c r="A55" s="167" t="s">
        <v>296</v>
      </c>
      <c r="B55" s="39" t="s">
        <v>451</v>
      </c>
      <c r="C55" s="39" t="s">
        <v>330</v>
      </c>
      <c r="D55" s="39" t="s">
        <v>331</v>
      </c>
      <c r="E55" s="23" t="s">
        <v>452</v>
      </c>
      <c r="F55" s="39" t="s">
        <v>333</v>
      </c>
      <c r="G55" s="23" t="s">
        <v>453</v>
      </c>
      <c r="H55" s="39" t="s">
        <v>341</v>
      </c>
      <c r="I55" s="39" t="s">
        <v>336</v>
      </c>
      <c r="J55" s="23" t="s">
        <v>452</v>
      </c>
    </row>
    <row r="56" ht="42" customHeight="1" spans="1:10">
      <c r="A56" s="167" t="s">
        <v>296</v>
      </c>
      <c r="B56" s="39" t="s">
        <v>451</v>
      </c>
      <c r="C56" s="39" t="s">
        <v>330</v>
      </c>
      <c r="D56" s="39" t="s">
        <v>338</v>
      </c>
      <c r="E56" s="23" t="s">
        <v>454</v>
      </c>
      <c r="F56" s="39" t="s">
        <v>333</v>
      </c>
      <c r="G56" s="23" t="s">
        <v>455</v>
      </c>
      <c r="H56" s="39" t="s">
        <v>341</v>
      </c>
      <c r="I56" s="39" t="s">
        <v>336</v>
      </c>
      <c r="J56" s="23" t="s">
        <v>454</v>
      </c>
    </row>
    <row r="57" ht="42" customHeight="1" spans="1:10">
      <c r="A57" s="167" t="s">
        <v>296</v>
      </c>
      <c r="B57" s="39" t="s">
        <v>451</v>
      </c>
      <c r="C57" s="39" t="s">
        <v>343</v>
      </c>
      <c r="D57" s="39" t="s">
        <v>360</v>
      </c>
      <c r="E57" s="23" t="s">
        <v>456</v>
      </c>
      <c r="F57" s="39" t="s">
        <v>333</v>
      </c>
      <c r="G57" s="23" t="s">
        <v>92</v>
      </c>
      <c r="H57" s="39" t="s">
        <v>427</v>
      </c>
      <c r="I57" s="39" t="s">
        <v>336</v>
      </c>
      <c r="J57" s="23" t="s">
        <v>456</v>
      </c>
    </row>
    <row r="58" ht="42" customHeight="1" spans="1:10">
      <c r="A58" s="167" t="s">
        <v>296</v>
      </c>
      <c r="B58" s="39" t="s">
        <v>451</v>
      </c>
      <c r="C58" s="39" t="s">
        <v>349</v>
      </c>
      <c r="D58" s="39" t="s">
        <v>350</v>
      </c>
      <c r="E58" s="23" t="s">
        <v>351</v>
      </c>
      <c r="F58" s="39" t="s">
        <v>333</v>
      </c>
      <c r="G58" s="23" t="s">
        <v>457</v>
      </c>
      <c r="H58" s="39" t="s">
        <v>341</v>
      </c>
      <c r="I58" s="39" t="s">
        <v>353</v>
      </c>
      <c r="J58" s="23" t="s">
        <v>354</v>
      </c>
    </row>
    <row r="59" ht="42" customHeight="1" spans="1:10">
      <c r="A59" s="167" t="s">
        <v>302</v>
      </c>
      <c r="B59" s="39" t="s">
        <v>458</v>
      </c>
      <c r="C59" s="39" t="s">
        <v>330</v>
      </c>
      <c r="D59" s="39" t="s">
        <v>331</v>
      </c>
      <c r="E59" s="23" t="s">
        <v>449</v>
      </c>
      <c r="F59" s="39" t="s">
        <v>362</v>
      </c>
      <c r="G59" s="23" t="s">
        <v>83</v>
      </c>
      <c r="H59" s="39" t="s">
        <v>393</v>
      </c>
      <c r="I59" s="39" t="s">
        <v>336</v>
      </c>
      <c r="J59" s="23" t="s">
        <v>449</v>
      </c>
    </row>
    <row r="60" ht="42" customHeight="1" spans="1:10">
      <c r="A60" s="167" t="s">
        <v>302</v>
      </c>
      <c r="B60" s="39" t="s">
        <v>458</v>
      </c>
      <c r="C60" s="39" t="s">
        <v>330</v>
      </c>
      <c r="D60" s="39" t="s">
        <v>338</v>
      </c>
      <c r="E60" s="23" t="s">
        <v>405</v>
      </c>
      <c r="F60" s="39" t="s">
        <v>362</v>
      </c>
      <c r="G60" s="23" t="s">
        <v>365</v>
      </c>
      <c r="H60" s="39" t="s">
        <v>341</v>
      </c>
      <c r="I60" s="39" t="s">
        <v>353</v>
      </c>
      <c r="J60" s="23" t="s">
        <v>405</v>
      </c>
    </row>
    <row r="61" ht="42" customHeight="1" spans="1:10">
      <c r="A61" s="167" t="s">
        <v>302</v>
      </c>
      <c r="B61" s="39" t="s">
        <v>458</v>
      </c>
      <c r="C61" s="39" t="s">
        <v>343</v>
      </c>
      <c r="D61" s="39" t="s">
        <v>360</v>
      </c>
      <c r="E61" s="23" t="s">
        <v>406</v>
      </c>
      <c r="F61" s="39" t="s">
        <v>333</v>
      </c>
      <c r="G61" s="23" t="s">
        <v>407</v>
      </c>
      <c r="H61" s="39" t="s">
        <v>408</v>
      </c>
      <c r="I61" s="39" t="s">
        <v>336</v>
      </c>
      <c r="J61" s="23" t="s">
        <v>406</v>
      </c>
    </row>
    <row r="62" ht="42" customHeight="1" spans="1:10">
      <c r="A62" s="167" t="s">
        <v>302</v>
      </c>
      <c r="B62" s="39" t="s">
        <v>458</v>
      </c>
      <c r="C62" s="39" t="s">
        <v>343</v>
      </c>
      <c r="D62" s="39" t="s">
        <v>344</v>
      </c>
      <c r="E62" s="23" t="s">
        <v>459</v>
      </c>
      <c r="F62" s="39" t="s">
        <v>333</v>
      </c>
      <c r="G62" s="23" t="s">
        <v>87</v>
      </c>
      <c r="H62" s="39" t="s">
        <v>393</v>
      </c>
      <c r="I62" s="39" t="s">
        <v>336</v>
      </c>
      <c r="J62" s="23" t="s">
        <v>459</v>
      </c>
    </row>
    <row r="63" ht="42" customHeight="1" spans="1:10">
      <c r="A63" s="167" t="s">
        <v>302</v>
      </c>
      <c r="B63" s="39" t="s">
        <v>458</v>
      </c>
      <c r="C63" s="39" t="s">
        <v>349</v>
      </c>
      <c r="D63" s="39" t="s">
        <v>350</v>
      </c>
      <c r="E63" s="23" t="s">
        <v>351</v>
      </c>
      <c r="F63" s="39" t="s">
        <v>333</v>
      </c>
      <c r="G63" s="23" t="s">
        <v>365</v>
      </c>
      <c r="H63" s="39" t="s">
        <v>341</v>
      </c>
      <c r="I63" s="39" t="s">
        <v>353</v>
      </c>
      <c r="J63" s="23" t="s">
        <v>354</v>
      </c>
    </row>
  </sheetData>
  <mergeCells count="24">
    <mergeCell ref="A3:J3"/>
    <mergeCell ref="A4:H4"/>
    <mergeCell ref="A9:A12"/>
    <mergeCell ref="A13:A17"/>
    <mergeCell ref="A18:A22"/>
    <mergeCell ref="A23:A29"/>
    <mergeCell ref="A30:A32"/>
    <mergeCell ref="A33:A36"/>
    <mergeCell ref="A37:A41"/>
    <mergeCell ref="A42:A50"/>
    <mergeCell ref="A51:A54"/>
    <mergeCell ref="A55:A58"/>
    <mergeCell ref="A59:A63"/>
    <mergeCell ref="B9:B12"/>
    <mergeCell ref="B13:B17"/>
    <mergeCell ref="B18:B22"/>
    <mergeCell ref="B23:B29"/>
    <mergeCell ref="B30:B32"/>
    <mergeCell ref="B33:B36"/>
    <mergeCell ref="B37:B41"/>
    <mergeCell ref="B42:B50"/>
    <mergeCell ref="B51:B54"/>
    <mergeCell ref="B55:B58"/>
    <mergeCell ref="B59:B6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学而知之</cp:lastModifiedBy>
  <dcterms:created xsi:type="dcterms:W3CDTF">2025-03-16T12:05:00Z</dcterms:created>
  <dcterms:modified xsi:type="dcterms:W3CDTF">2026-01-07T06:58:23Z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3BE4DFEB4BAB4FF98CBCECD33C939BDC_13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