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<sst xmlns="http://schemas.openxmlformats.org/spreadsheetml/2006/main" count="1879" uniqueCount="567">
  <si>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</si>
  <si>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</si>
  <si>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</si>
  <si>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</si>
  <si>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</si>
  <si>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</si>
  <si>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</si>
  <si>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</si>
  <si>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</si>
  <si>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</si>
  <si>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</si>
  <si>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</si>
  <si>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</si>
  <si>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</si>
  <si>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</si>
  <si>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</si>
  <si>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</si>
  <si>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</si>
  <si>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</si>
  <si>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</si>
  <si>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</si>
  <si>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</si>
  <si>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</si>
  <si>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</si>
  <si>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</si>
  <si>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</si>
  <si>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</si>
  <si>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</si>
  <si>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</si>
  <si>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</si>
  <si>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</si>
  <si>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</si>
  <si>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</si>
  <si>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</si>
  <si>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</si>
  <si>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</si>
  <si>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</si>
  <si>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</si>
  <si>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</si>
  <si>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</si>
  <si>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</si>
  <si>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</si>
  <si>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</si>
  <si>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</si>
  <si>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</si>
  <si>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</si>
  <si>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</si>
  <si>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</si>
  <si>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</si>
  <si>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</si>
  <si>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</si>
  <si>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</si>
  <si>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</si>
  <si>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</si>
  <si>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</si>
  <si>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</si>
  <si>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</si>
  <si>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</si>
  <si>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</si>
  <si>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</si>
  <si>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</si>
  <si>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</si>
  <si>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</si>
  <si>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</si>
  <si>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</si>
  <si>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</si>
  <si>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</si>
  <si>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</si>
  <si>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</si>
  <si>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102</t>
  </si>
  <si>
    <t>石林彝族自治县发展和改革局</t>
  </si>
  <si>
    <t>102001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</si>
  <si>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</si>
  <si>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</si>
  <si>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</si>
  <si>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</si>
  <si>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</si>
  <si>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</si>
  <si>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</si>
  <si>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</si>
  <si>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</si>
  <si>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</si>
  <si>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</si>
  <si>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</si>
  <si>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</si>
  <si>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</si>
  <si>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</si>
  <si>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</si>
  <si>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</si>
  <si>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</si>
  <si>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</si>
  <si>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</si>
  <si>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</si>
  <si>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</si>
  <si>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</si>
  <si>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</si>
  <si>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</si>
  <si>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</si>
  <si>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</si>
  <si>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</si>
  <si>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20104</t>
  </si>
  <si>
    <t>发展与改革事务</t>
  </si>
  <si>
    <t>2010401</t>
  </si>
  <si>
    <t>行政运行</t>
  </si>
  <si>
    <t>2010406</t>
  </si>
  <si>
    <t>社会事业发展规划</t>
  </si>
  <si>
    <t>2010450</t>
  </si>
  <si>
    <t>事业运行</t>
  </si>
  <si>
    <t>2010499</t>
  </si>
  <si>
    <t>其他发展与改革事务支出</t>
  </si>
  <si>
    <t>203</t>
  </si>
  <si>
    <t>国防支出</t>
  </si>
  <si>
    <t>20306</t>
  </si>
  <si>
    <t>国防动员</t>
  </si>
  <si>
    <t>2030603</t>
  </si>
  <si>
    <t>人民防空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</si>
  <si>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</si>
  <si>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</si>
  <si>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</si>
  <si>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</si>
  <si>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</si>
  <si>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</si>
  <si>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</si>
  <si>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</si>
  <si>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</si>
  <si>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</si>
  <si>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</si>
  <si>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</si>
  <si>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</si>
  <si>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</si>
  <si>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</si>
  <si>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</si>
  <si>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</si>
  <si>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</si>
  <si>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</si>
  <si>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</si>
  <si>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</si>
  <si>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</si>
  <si>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</si>
  <si>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</si>
  <si>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</si>
  <si>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</si>
  <si>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</si>
  <si>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</si>
  <si>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</si>
  <si>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</si>
  <si>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</si>
  <si>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</si>
  <si>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222</t>
  </si>
  <si>
    <t>粮油物资储备支出</t>
  </si>
  <si>
    <t>22201</t>
  </si>
  <si>
    <t>粮油物资事务</t>
  </si>
  <si>
    <t>2220115</t>
  </si>
  <si>
    <t>粮食风险基金</t>
  </si>
  <si>
    <t>2220199</t>
  </si>
  <si>
    <t>其他粮油物资事务支出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</si>
  <si>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</si>
  <si>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</si>
  <si>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</si>
  <si>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</si>
  <si>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</si>
  <si>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</si>
  <si>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</si>
  <si>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</si>
  <si>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</si>
  <si>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</si>
  <si>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</si>
  <si>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</si>
  <si>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</si>
  <si>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</si>
  <si>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</si>
  <si>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</si>
  <si>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</si>
  <si>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</si>
  <si>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</si>
  <si>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</si>
  <si>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</si>
  <si>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</si>
  <si>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</si>
  <si>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</si>
  <si>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</si>
  <si>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</si>
  <si>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</si>
  <si>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</si>
  <si>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</si>
  <si>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</si>
  <si>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</si>
  <si>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</si>
  <si>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</si>
  <si>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</si>
  <si>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</si>
  <si>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</si>
  <si>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</si>
  <si>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</si>
  <si>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</si>
  <si>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</si>
  <si>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</si>
  <si>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</si>
  <si>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</si>
  <si>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</si>
  <si>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</si>
  <si>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</si>
  <si>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</si>
  <si>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</si>
  <si>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</si>
  <si>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</si>
  <si>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</si>
  <si>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</si>
  <si>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</si>
  <si>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</si>
  <si>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</si>
  <si>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</si>
  <si>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</si>
  <si>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</si>
  <si>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</si>
  <si>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</si>
  <si>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</si>
  <si>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</si>
  <si>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</si>
  <si>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</si>
  <si>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</si>
  <si>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530126210000000001671</t>
  </si>
  <si>
    <t>行政人员支出工资</t>
  </si>
  <si>
    <t>30101</t>
  </si>
  <si>
    <t>基本工资</t>
  </si>
  <si>
    <t>30102</t>
  </si>
  <si>
    <t>津贴补贴</t>
  </si>
  <si>
    <t>30103</t>
  </si>
  <si>
    <t>奖金</t>
  </si>
  <si>
    <t>530126210000000001672</t>
  </si>
  <si>
    <t>事业人员支出工资</t>
  </si>
  <si>
    <t>30107</t>
  </si>
  <si>
    <t>绩效工资</t>
  </si>
  <si>
    <t>530126210000000001673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</si>
  <si>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</si>
  <si>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</si>
  <si>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</si>
  <si>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</si>
  <si>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</si>
  <si>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</si>
  <si>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</si>
  <si>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</si>
  <si>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</si>
  <si>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</si>
  <si>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</si>
  <si>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530126210000000001674</t>
  </si>
  <si>
    <t>30113</t>
  </si>
  <si>
    <t>530126210000000001676</t>
  </si>
  <si>
    <t>公车购置及运维费</t>
  </si>
  <si>
    <t>30231</t>
  </si>
  <si>
    <t>公务用车运行维护费</t>
  </si>
  <si>
    <t>530126210000000001677</t>
  </si>
  <si>
    <t>30217</t>
  </si>
  <si>
    <t>530126210000000001678</t>
  </si>
  <si>
    <t>行政人员公务交通补贴</t>
  </si>
  <si>
    <t>30239</t>
  </si>
  <si>
    <t>其他交通费用</t>
  </si>
  <si>
    <t>530126210000000001679</t>
  </si>
  <si>
    <t>工会经费</t>
  </si>
  <si>
    <t>30228</t>
  </si>
  <si>
    <t>530126210000000001680</t>
  </si>
  <si>
    <t>一般公用经费</t>
  </si>
  <si>
    <t>30201</t>
  </si>
  <si>
    <t>办公费</t>
  </si>
  <si>
    <t>30207</t>
  </si>
  <si>
    <t>邮电费</t>
  </si>
  <si>
    <t>30211</t>
  </si>
  <si>
    <t>差旅费</t>
  </si>
  <si>
    <t>30229</t>
  </si>
  <si>
    <t>福利费</t>
  </si>
  <si>
    <t>30299</t>
  </si>
  <si>
    <t>其他商品和服务支出</t>
  </si>
  <si>
    <t>530126231100001279869</t>
  </si>
  <si>
    <t>离退休人员支出</t>
  </si>
  <si>
    <t>30305</t>
  </si>
  <si>
    <t>生活补助</t>
  </si>
  <si>
    <t>530126231100001279870</t>
  </si>
  <si>
    <t>遗属生活补助</t>
  </si>
  <si>
    <t>530126231100001583346</t>
  </si>
  <si>
    <t>行政人员绩效奖励</t>
  </si>
  <si>
    <t>预算05-1表</t>
  </si>
  <si>
    <t>项目分类</t>
  </si>
  <si>
    <t>项目单位</t>
  </si>
  <si>
    <t>经济科目编码</t>
  </si>
  <si>
    <t>经济科目名称</t>
  </si>
  <si>
    <t>本年拨款</t>
  </si>
  <si>
    <t>其中：本次下达</t>
  </si>
  <si>
    <t>专项业务类</t>
  </si>
  <si>
    <t>530126241100002482108</t>
  </si>
  <si>
    <t>人防专项等经费</t>
  </si>
  <si>
    <t>30227</t>
  </si>
  <si>
    <t>委托业务费</t>
  </si>
  <si>
    <t>530126241100002482312</t>
  </si>
  <si>
    <t>县级储备粮轮换价差损失经费</t>
  </si>
  <si>
    <t>31204</t>
  </si>
  <si>
    <t>费用补贴</t>
  </si>
  <si>
    <t>民生类</t>
  </si>
  <si>
    <t>530126210000000000820</t>
  </si>
  <si>
    <t>粮食风险基金经费</t>
  </si>
  <si>
    <t>530126210000000000926</t>
  </si>
  <si>
    <t>县级储备粮管理费用补贴经费</t>
  </si>
  <si>
    <t>事业发展类</t>
  </si>
  <si>
    <t>530126210000000001099</t>
  </si>
  <si>
    <t>向上争取项目、重点项目推进和项目开工管理工作经费</t>
  </si>
  <si>
    <t>530126210000000001125</t>
  </si>
  <si>
    <t>应急物资储备仓库租金经费</t>
  </si>
  <si>
    <t>30214</t>
  </si>
  <si>
    <t>租赁费</t>
  </si>
  <si>
    <t>530126210000000001389</t>
  </si>
  <si>
    <t>项目前期经费</t>
  </si>
  <si>
    <t>530126231100001608055</t>
  </si>
  <si>
    <t>粮食管理等工作经费</t>
  </si>
  <si>
    <t>530126241100002661272</t>
  </si>
  <si>
    <t>石林县推进经济回稳向好政策措施奖补资金</t>
  </si>
  <si>
    <t>530126241100002661297</t>
  </si>
  <si>
    <t>石林县十五五规划纲要编制经费</t>
  </si>
  <si>
    <t>预算05-2表</t>
  </si>
  <si>
    <t>项目年度绩效目标</t>
  </si>
  <si>
    <t>一级指标</t>
  </si>
  <si>
    <t>二级指标</t>
  </si>
  <si>
    <t>三级指标</t>
  </si>
  <si>
    <t>指标性质</t>
  </si>
  <si>
    <t>指标值</t>
  </si>
  <si>
    <t>度量单位</t>
  </si>
  <si>
    <t>指标属性</t>
  </si>
  <si>
    <t>指标内容</t>
  </si>
  <si>
    <t>确保储备粮常储常新、质量安全、调得动、用得上、有保障。</t>
  </si>
  <si>
    <t>产出指标</t>
  </si>
  <si>
    <t>数量指标</t>
  </si>
  <si>
    <t>完成储备粮稻谷140万千克、小麦138.6万千克、大米60万千克轮换任务，通过亏损拨补，及时足额偿还银行贷款。通过储备粮轮换，有效调控市场粮价，增强政府粮食宏观调控能力。</t>
  </si>
  <si>
    <t>=</t>
  </si>
  <si>
    <t>100</t>
  </si>
  <si>
    <t>%</t>
  </si>
  <si>
    <t>定量指标</t>
  </si>
  <si>
    <t>质量指标</t>
  </si>
  <si>
    <t>储备粮质量达到国标2级。</t>
  </si>
  <si>
    <t>定性指标</t>
  </si>
  <si>
    <t>时效指标</t>
  </si>
  <si>
    <t>确保安全储粮和粮食市场稳定。</t>
  </si>
  <si>
    <t>效益指标</t>
  </si>
  <si>
    <t>社会效益</t>
  </si>
  <si>
    <t>避免粮食短缺，提高粮食流通效率。</t>
  </si>
  <si>
    <t>可持续影响</t>
  </si>
  <si>
    <t>保障粮食企业储备粮经营活动正常进行，经营业绩持续向好。</t>
  </si>
  <si>
    <t>满意度指标</t>
  </si>
  <si>
    <t>服务对象满意度</t>
  </si>
  <si>
    <t>接受补助资金单位的满意度。</t>
  </si>
  <si>
    <t>&gt;=</t>
  </si>
  <si>
    <t>90</t>
  </si>
  <si>
    <t>1.充实物资储备；2.提高物资储备能力；3.提升应急工作快速反应能力；4.圆满完成年度应急物资储备和调拨工作。</t>
  </si>
  <si>
    <t>完成储备仓库租赁工作和物资储备足数到位，落实仓管人员到位，建立健全监督管理机制，完善各项规章和物资出入库管理制度。</t>
  </si>
  <si>
    <t>全面履行物资储备、调拨、轮换、监管职能，发挥应急物资救灾减灾功能，最大限度减轻灾害带来的损失。</t>
  </si>
  <si>
    <t>年度物资质量达到应急救灾要求。</t>
  </si>
  <si>
    <t>保障应急时调得动、用得上、有保障。</t>
  </si>
  <si>
    <t>充分发挥应急物资救灾减灾功能，维护社会稳定。</t>
  </si>
  <si>
    <t>确保政府应急物资储备能力持续向好。</t>
  </si>
  <si>
    <t>长期</t>
  </si>
  <si>
    <t>期</t>
  </si>
  <si>
    <t>服务对象满意度指标。</t>
  </si>
  <si>
    <t>&gt;</t>
  </si>
  <si>
    <t>按照要求完成石林县推进经济回稳向好政策措施</t>
  </si>
  <si>
    <t>按照时限完成石林县推进经济回稳向好政策措施</t>
  </si>
  <si>
    <t>通过石林县推进经济回稳向好政策措施，促进石林经济向好向稳发展。</t>
  </si>
  <si>
    <t>确保粮食安全行政首长责任制考核指标全面完成。努力实现粮食供需平衡，粮食存储安全，维护社会稳定。保障粮食企业粮食经营活动规范运行，经营业绩持续向好。</t>
  </si>
  <si>
    <t>完成粮食应急体系布点8个、粮食供需平衡统计调查1次、粮食质量抽检4次、年度粮食库存检查1次、储粮安全检查4次、粮食政策法规和爱粮节粮知识宣传等工作。</t>
  </si>
  <si>
    <t>全面履行全县粮油储备、流通、监管职能。</t>
  </si>
  <si>
    <t>确保粮食安全行政首长责任制考核指标全面完成。</t>
  </si>
  <si>
    <t>努力实现粮食供需平衡，粮食存储安全，维护社会稳定。</t>
  </si>
  <si>
    <t>保障粮食企业粮食经营活动规范运行，经营业绩持续向好。</t>
  </si>
  <si>
    <t>1.实现储备粮轮换、管理到位；2.提高承储企业储备能力和信用水平；3.确保储备粮贷款利息正常支付；4.保障储备粮贷款财务结算。</t>
  </si>
  <si>
    <t>完成县级储备粮任务率</t>
  </si>
  <si>
    <t>县级储备粮管理费用属于储备粮贷款利息支付，用于保障县级储备粮贷款利息支付，完成储备粮收储、轮换。</t>
  </si>
  <si>
    <t>达到国标二级标准</t>
  </si>
  <si>
    <t>按时完成收储任务，实现科学储粮</t>
  </si>
  <si>
    <t>调节粮价，稳定粮食市场，稳定市场粮食供应。</t>
  </si>
  <si>
    <t>持续发挥储备粮应急蓄水池作用，确保全县粮食安全形势持续向好。</t>
  </si>
  <si>
    <t>95</t>
  </si>
  <si>
    <t>1.向上争取资金10亿元以上，其中争取国家、省级资金7亿元以上；2.对列入省市重点项目按月推进，确保完成投资计划；3.对列入县级重点建设的项目按月推进，确保完成投资计划；4.每季度（月）组织项目集中开工，做好项目开工及项目推进会协调服务。</t>
  </si>
  <si>
    <t>完成向上争取资金10亿；完成固定资产投资目标任务75亿；确定重点项目80个。</t>
  </si>
  <si>
    <t>向上争取资金、固定资产投资指标是市对县考核的重要指标，项目推进，项目开工是完成固定资产投资的重要抓手。</t>
  </si>
  <si>
    <t>按照规定完成。</t>
  </si>
  <si>
    <t>对列入的重点项目按月推进。争取资金和固定资产投资按月统计。</t>
  </si>
  <si>
    <t>通过扩大投资，社会基础服务设施进一步完善。</t>
  </si>
  <si>
    <t>促进县域经济持续发展。</t>
  </si>
  <si>
    <t>加强和规范政府投资项目前期工作经费管理，提高项目前期工作质量。</t>
  </si>
  <si>
    <t>加强和规范政府投资项目前期工作经费管理，如数拨付项目前期工作经费。</t>
  </si>
  <si>
    <t>加强和规范政府投资项目前期工作经费管理，提高项目前期工作时效。按时完成项目前期工作经费的拨付。</t>
  </si>
  <si>
    <t>加强和规范政府投资项目前期工作经费管理，促成项目良好推进，维系石林经济社会健康发展。</t>
  </si>
  <si>
    <t>石林县人防工程建设指导作用</t>
  </si>
  <si>
    <t>石林县人防工程建设专项规划</t>
  </si>
  <si>
    <t>个</t>
  </si>
  <si>
    <t>规划符合规范</t>
  </si>
  <si>
    <t>98</t>
  </si>
  <si>
    <t>在规定时间内完成规划编制任务</t>
  </si>
  <si>
    <t>按时完成规划编制</t>
  </si>
  <si>
    <t>服务对象满意度达98%以上</t>
  </si>
  <si>
    <t>服务对象满意度达90%以上</t>
  </si>
  <si>
    <t>保障石林县粮食风险基金专户经费；保障县级储备粮贷款利息的拨补,完成储备粮轮换工作；保障石林县粮食政策性挂账利息的拨补。</t>
  </si>
  <si>
    <t>完成2025年上级下达县级储备粮的轮换任务2个,完成率</t>
  </si>
  <si>
    <t>完成上级下达县级储备粮标准.</t>
  </si>
  <si>
    <t>确保新增粮食财务挂账利息支付，化解全国性粮食亏损挂账遗留问题。</t>
  </si>
  <si>
    <t>按规定时限完成粮食储备工作</t>
  </si>
  <si>
    <t>完成上级下达县级储备粮任务,保障粮食安全。</t>
  </si>
  <si>
    <t>县级粮食风险基金补助年限。</t>
  </si>
  <si>
    <t>根据国家和省、市关于开展“十五五”规划编制的有关工作要求，为高质量编制我县“十五五”规划，加快全县经济社会发展，全县各相关部门将按照《石林彝族自治县经济和社会发展“十五五”规划编制工作方案》要求，全面开展编制工作。</t>
  </si>
  <si>
    <t>完成.石林县“十五五”经济社会发展规划《纲要》编制。</t>
  </si>
  <si>
    <t>高质量编制我县“十五五”规划，加快县域经济社会发展 。</t>
  </si>
  <si>
    <t>按质按量完成.石林县“十五五”经济社会发展规划《纲要》编制。</t>
  </si>
  <si>
    <t>按时完成.石林县“十五五”经济社会发展规划《纲要》编制。</t>
  </si>
  <si>
    <t>预算06表</t>
  </si>
  <si>
    <t>政府性基金预算支出预算表</t>
  </si>
  <si>
    <t>单位名称：昆明市发展和改革委员会</t>
  </si>
  <si>
    <t>政府性基金预算支出</t>
  </si>
  <si>
    <t>备注：本单位2025年无政府性基金预算支出，此表无数据。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</si>
  <si>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</si>
  <si>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</si>
  <si>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</si>
  <si>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</si>
  <si>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</si>
  <si>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</si>
  <si>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</si>
  <si>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</si>
  <si>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</si>
  <si>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</si>
  <si>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</si>
  <si>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</si>
  <si>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纸及纸板</t>
  </si>
  <si>
    <t>批</t>
  </si>
  <si>
    <t>公务用车修理费</t>
  </si>
  <si>
    <t>车辆维修和保养服务</t>
  </si>
  <si>
    <t>2025年公务用车保险</t>
  </si>
  <si>
    <t>机动车保险服务</t>
  </si>
  <si>
    <t>元</t>
  </si>
  <si>
    <t>2025年公务用车燃油</t>
  </si>
  <si>
    <t>燃料油</t>
  </si>
  <si>
    <t>办公电脑采购</t>
  </si>
  <si>
    <t>台式计算机</t>
  </si>
  <si>
    <t>台</t>
  </si>
  <si>
    <t>石林彝族自治县"十五五"规划《纲要》编制服务采购项目</t>
  </si>
  <si>
    <t>社会与管理咨询服务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</si>
  <si>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</si>
  <si>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</si>
  <si>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</si>
  <si>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</si>
  <si>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</si>
  <si>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</si>
  <si>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</si>
  <si>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</si>
  <si>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2025年公务用车维修保养</t>
  </si>
  <si>
    <t>B1101 维修保养服务</t>
  </si>
  <si>
    <t>B 政府履职辅助性服务</t>
  </si>
  <si>
    <t>公务用车维修保养服务</t>
  </si>
  <si>
    <t>B0801 咨询服务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</si>
  <si>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</si>
  <si>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</si>
  <si>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</si>
  <si>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</si>
  <si>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</si>
  <si>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</si>
  <si>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</si>
  <si>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</si>
  <si>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</si>
  <si>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</si>
  <si>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</si>
  <si>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</si>
  <si>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</si>
  <si>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</si>
  <si>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</si>
  <si>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</si>
  <si>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</si>
  <si>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</si>
  <si>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</si>
  <si>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</si>
  <si>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</si>
  <si>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</si>
  <si>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</si>
  <si>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备注：本单位2025年无对下转移支付预算，此表无数据。</t>
  </si>
  <si>
    <t>预算09-2表</t>
  </si>
  <si>
    <t>备注：本单位2025年无对下转移支付绩效目标，此表无数据。</t>
  </si>
  <si>
    <t xml:space="preserve">预算10表
</t>
  </si>
  <si>
    <t>资产类别</t>
  </si>
  <si>
    <t>资产分类代码.名称</t>
  </si>
  <si>
    <t>资产名称</t>
  </si>
  <si>
    <t>计量单位</t>
  </si>
  <si>
    <t>财政部门批复数（元）</t>
  </si>
  <si>
    <t>单价</t>
  </si>
  <si>
    <t>金额</t>
  </si>
  <si>
    <t>备注：本单位2025年无新增资产配置，此表无数据。</t>
  </si>
  <si>
    <t>预算11表</t>
  </si>
  <si>
    <t>上级补助</t>
  </si>
  <si>
    <t>备注：本单位本年度无上级转移支付补助项目支出预算，此表为空。</t>
  </si>
  <si>
    <t>预算12表</t>
  </si>
  <si>
    <t>项目级次</t>
  </si>
  <si>
    <t>311 专项业务类</t>
  </si>
  <si>
    <t>本级</t>
  </si>
  <si>
    <t>312 民生类</t>
  </si>
  <si>
    <t>313 事业发展类</t>
  </si>
  <si>
    <t/>
  </si>
  <si>
    <t>预算13表</t>
  </si>
  <si>
    <t>部门编码</t>
  </si>
  <si>
    <t>部门名称</t>
  </si>
  <si>
    <t>内容</t>
  </si>
  <si>
    <t>说明</t>
  </si>
  <si>
    <t>部门总体目标</t>
  </si>
  <si>
    <t>部门职责</t>
  </si>
  <si>
    <t>编制并组织实施全县国民经济和社会发展战略中长期规划和年度计划；牵头组织统一规划体系建设，负责规划编制的综合管理；推进落实区域协调发展战略、新型城镇化战略和重大政策，组织编制并推动实施新型城镇化规划。研究提出全县国民经济发展和优化经济结构的目标和产业政策建议；研究全县国民经济和社会发展的重大问题，提出政策建议，统筹协调经济社会发展；参与拟订全县财政政策和土地政策。组织实施易地扶贫搬迁等。对计划执行情况进行督促检查，对经济发展进行预测、预警、分析。推进经济结构战略调整，制定促进经济发展的政策措施。</t>
  </si>
  <si>
    <t>根据三定方案归纳</t>
  </si>
  <si>
    <t>1.编制国民经济年度计划，分解落实目标任务完成地区生产总值增5%；完成固定资产投资增速5%；争取上级资金10亿元；完成十五五规划编制；                                2.完成招商引资工作任务；                                                                                                 3.牵头做好市对县单位GDP能耗下降率考核工作。
4. 做好项目备案审批；做好项目储备包装；向上申报项目；对省、市、县重点项目跟踪推进；上报前期经费项目，安排好并管理好项目前期经费。做好价格管理、价格认证工作。
5.完成上述四项目标任务及市级主管部门，县委、县政府安排的其他工作。
6.完成党的建设目标任务。
7.完成市县安排的动态管理目标任务。
8.在县对部门目标管理绩效考核中，达到良好以上。</t>
  </si>
  <si>
    <t>根据部门职责，中长期规划，各级党委，各级政府要求归纳</t>
  </si>
  <si>
    <t>部门年度目标</t>
  </si>
  <si>
    <t>完成招商引资工作任务，编制十五五规划，分解落实目标任务，GDP增长5%，固定资产投资增速5%以上，向上争取资金10亿元以上。制定稳增长措施，做好经济运行分析。做好项目备案审批；做好项目储备包装；向上申报中央、省预算内项目及专债项目；对省、市、县重点项目跟踪推进，制定完善项目推进机制，组织好项目集中开工；向上申报前期经费项目，安排及管理好项目前期经费。做好价格管理、价格监测、价格认证工作。完成市级主管部门及县委、县政府安排的其他工作；完成党的建设目标任务；完成市县安排的动态管理目标任务；在县对部门目标管理绩效考核中，达到良好以上。</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</si>
  <si>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</si>
  <si>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</si>
  <si>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</si>
  <si>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</si>
  <si>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</si>
  <si>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</si>
  <si>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</si>
  <si>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</si>
  <si>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</si>
  <si>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贯彻执行党和国家以及省市有关发改工作的方针政策；编制全县国民经济和社会发展战略中长期规划和年度计划，对计划执行情况进行监督检查；对经济社会发展情况监测、预测、分析、预警和总结；编制项目投资中长期规划。</t>
  </si>
  <si>
    <t>三、部门整体支出绩效指标</t>
  </si>
  <si>
    <t>绩效指标</t>
  </si>
  <si>
    <t>评（扣）分标准</t>
  </si>
  <si>
    <t>绩效指标设定依据及指标值数据来源</t>
  </si>
  <si>
    <t xml:space="preserve">二级指标 </t>
  </si>
  <si>
    <t>1.完成下达的招商引资工作任务</t>
  </si>
  <si>
    <t>按完成比例评分</t>
  </si>
  <si>
    <t>完成下达的招商引资工作任务</t>
  </si>
  <si>
    <t>石林彝族自治县2024年国民经济和社会发展计划执行情况与2025年国民经济和社会发展计划草案的报告。</t>
  </si>
  <si>
    <t>2.GDP增长5%；</t>
  </si>
  <si>
    <t>GDP增长5%以上</t>
  </si>
  <si>
    <t>3.固定资产投资增长5%以上；</t>
  </si>
  <si>
    <t>固定资产投资增长5%以上</t>
  </si>
  <si>
    <t>4.全县向上争取资金10亿元以上。</t>
  </si>
  <si>
    <t>亿元</t>
  </si>
  <si>
    <t>全县向上争取资金10亿元以上。</t>
  </si>
  <si>
    <t>5.牵头做好市对县单位GDP能耗下降率考核工作。</t>
  </si>
  <si>
    <t>4.1</t>
  </si>
  <si>
    <t>牵头做好市对县单位GDP能耗下降率考核工作。</t>
  </si>
  <si>
    <t>1.项目备案、审批在规定时限内办结。</t>
  </si>
  <si>
    <t>按时办结事项/办结事项*100%</t>
  </si>
  <si>
    <t>项目备案、审批在规定时限内办结。</t>
  </si>
  <si>
    <t>2.《2024年国民经济和社会发展计划执行情况及2025年国民经济和社会发展计划草案》经人代会审议通过。</t>
  </si>
  <si>
    <t>审议通过得满分，否则不得分</t>
  </si>
  <si>
    <t>2.《2022年国民经济和社会发展计划执行情况及2023年国民经济和社会发展计划草案》经人代会审议通过。</t>
  </si>
  <si>
    <t>3.《粮食安全行政首长责任制》市对县考核为良好以上。</t>
  </si>
  <si>
    <t>考核结果为良好以上得满分，否则不得分</t>
  </si>
  <si>
    <t>4.价格秩序良好，价格投诉举报及时受理答复。</t>
  </si>
  <si>
    <t>价格秩序良好，价格投诉举报及时受理答复得满分，否则不得分。</t>
  </si>
  <si>
    <t>1.省、市、县重点项目跟踪推进按月统计进展，按月通报。</t>
  </si>
  <si>
    <t>2.固定资产投资，向上争取资金按月统计，按季通报。</t>
  </si>
  <si>
    <t>3.1季度前完成主要指标任务分解。</t>
  </si>
  <si>
    <t>成本指标</t>
  </si>
  <si>
    <t>经济效益</t>
  </si>
  <si>
    <t>通过招商引资和加大政府性投资，推进项目建设，向上争取资金等产出指标的实现，可以培植税源，增加财力，逐步完善基础设施，增强县域经济发展实力。</t>
  </si>
  <si>
    <t>完成情况</t>
  </si>
  <si>
    <t>意度≥95%，得指标分值； ②80%≤服务对象满意度＜95%，得分=指标分值*80%； ③70%≤服务对象满意度＜80%，得分=指标分值*60%； ④60%≤服务对象满意度＜70%，得分=指标分值*30%； ⑤服务对象满意度＜60%时，不得分。 服务对象满意度=满意问卷份数/有效问卷数*100%</t>
  </si>
  <si>
    <t>扩大就业，提高人民生活水平，改善生活环境，不断满足人民日益增长的美好生活需要。</t>
  </si>
  <si>
    <t>生态效益</t>
  </si>
  <si>
    <t>改善生态环境，逐步建成富强石林、美丽石林。</t>
  </si>
  <si>
    <t>实现人与自然和谐相处，科学发展，可持续发展。</t>
  </si>
  <si>
    <t>1.服务对象的满意度评价为“好”。</t>
  </si>
  <si>
    <t>服务对象的满意度评价为“好”。</t>
  </si>
  <si>
    <t>2.服务对象满意度测评达98%。</t>
  </si>
  <si>
    <t>①服务对象满意度≥98%，得指标分值；
②80%≤服务对象满意度＜98%，得分=指标分值*80%；
③70%≤服务对象满意度＜80%，得分=指标分值*60%；
④60%≤服务对象满意度＜70%，得分=</t>
  </si>
  <si>
    <t>服务对象满意度测评达98%。</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</si>
</sst>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hh:mm:ss"/>
    <numFmt numFmtId="178" formatCode="#,##0.00;\-#,##0.00;;@"/>
    <numFmt numFmtId="179" formatCode="yyyy/mm/dd"/>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9" fillId="4" borderId="0" applyNumberFormat="0" applyBorder="0" applyAlignment="0" applyProtection="0">
      <alignment vertical="center"/>
    </xf>
    <xf numFmtId="0" fontId="20" fillId="5"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21" fillId="0" borderId="1">
      <alignment horizontal="right" vertical="center"/>
    </xf>
    <xf numFmtId="0" fontId="19" fillId="6" borderId="0" applyNumberFormat="0" applyBorder="0" applyAlignment="0" applyProtection="0">
      <alignment vertical="center"/>
    </xf>
    <xf numFmtId="0" fontId="22" fillId="7" borderId="0" applyNumberFormat="0" applyBorder="0" applyAlignment="0" applyProtection="0">
      <alignment vertical="center"/>
    </xf>
    <xf numFmtId="43" fontId="0" fillId="0" borderId="0" applyFont="0" applyFill="0" applyBorder="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179" fontId="21" fillId="0" borderId="1">
      <alignment horizontal="right" vertical="center"/>
    </xf>
    <xf numFmtId="0" fontId="25" fillId="0" borderId="0" applyNumberFormat="0" applyFill="0" applyBorder="0" applyAlignment="0" applyProtection="0">
      <alignment vertical="center"/>
    </xf>
    <xf numFmtId="0" fontId="0" fillId="9" borderId="15" applyNumberFormat="0" applyFont="0" applyAlignment="0" applyProtection="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6" applyNumberFormat="0" applyFill="0" applyAlignment="0" applyProtection="0">
      <alignment vertical="center"/>
    </xf>
    <xf numFmtId="0" fontId="31" fillId="0" borderId="16" applyNumberFormat="0" applyFill="0" applyAlignment="0" applyProtection="0">
      <alignment vertical="center"/>
    </xf>
    <xf numFmtId="0" fontId="23" fillId="11" borderId="0" applyNumberFormat="0" applyBorder="0" applyAlignment="0" applyProtection="0">
      <alignment vertical="center"/>
    </xf>
    <xf numFmtId="0" fontId="26" fillId="0" borderId="17" applyNumberFormat="0" applyFill="0" applyAlignment="0" applyProtection="0">
      <alignment vertical="center"/>
    </xf>
    <xf numFmtId="0" fontId="23" fillId="12" borderId="0" applyNumberFormat="0" applyBorder="0" applyAlignment="0" applyProtection="0">
      <alignment vertical="center"/>
    </xf>
    <xf numFmtId="0" fontId="32" fillId="13" borderId="18" applyNumberFormat="0" applyAlignment="0" applyProtection="0">
      <alignment vertical="center"/>
    </xf>
    <xf numFmtId="0" fontId="33" fillId="13" borderId="14" applyNumberFormat="0" applyAlignment="0" applyProtection="0">
      <alignment vertical="center"/>
    </xf>
    <xf numFmtId="0" fontId="34" fillId="14" borderId="19" applyNumberFormat="0" applyAlignment="0" applyProtection="0">
      <alignment vertical="center"/>
    </xf>
    <xf numFmtId="0" fontId="19" fillId="15" borderId="0" applyNumberFormat="0" applyBorder="0" applyAlignment="0" applyProtection="0">
      <alignment vertical="center"/>
    </xf>
    <xf numFmtId="0" fontId="23" fillId="16" borderId="0" applyNumberFormat="0" applyBorder="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10" fontId="21" fillId="0" borderId="1">
      <alignment horizontal="right" vertical="center"/>
    </xf>
    <xf numFmtId="0" fontId="19" fillId="19" borderId="0" applyNumberFormat="0" applyBorder="0" applyAlignment="0" applyProtection="0">
      <alignment vertical="center"/>
    </xf>
    <xf numFmtId="0" fontId="23"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23" fillId="29" borderId="0" applyNumberFormat="0" applyBorder="0" applyAlignment="0" applyProtection="0">
      <alignment vertical="center"/>
    </xf>
    <xf numFmtId="0" fontId="19"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19" fillId="33" borderId="0" applyNumberFormat="0" applyBorder="0" applyAlignment="0" applyProtection="0">
      <alignment vertical="center"/>
    </xf>
    <xf numFmtId="0" fontId="23" fillId="34" borderId="0" applyNumberFormat="0" applyBorder="0" applyAlignment="0" applyProtection="0">
      <alignment vertical="center"/>
    </xf>
    <xf numFmtId="178" fontId="21" fillId="0" borderId="1">
      <alignment horizontal="right" vertical="center"/>
    </xf>
    <xf numFmtId="49" fontId="21" fillId="0" borderId="1">
      <alignment horizontal="left" vertical="center" wrapText="1"/>
    </xf>
    <xf numFmtId="178" fontId="21" fillId="0" borderId="1">
      <alignment horizontal="right" vertical="center"/>
    </xf>
    <xf numFmtId="177" fontId="21" fillId="0" borderId="1">
      <alignment horizontal="right" vertical="center"/>
    </xf>
    <xf numFmtId="180" fontId="21" fillId="0" borderId="1">
      <alignment horizontal="right" vertical="center"/>
    </xf>
  </cellStyleXfs>
  <cellXfs count="223">
    <xf numFmtId="0" fontId="0" fillId="0" borderId="0" xfId="0" applyFont="1" applyBorder="1"/>
    <xf numFmtId="0" fontId="0" fillId="0" borderId="0" xfId="0" applyFont="1" applyBorder="1" applyAlignment="1">
      <alignment horizontal="center" vertical="center"/>
    </xf>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7"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9" fillId="0" borderId="1"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9" fillId="0" borderId="1"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8" xfId="0" applyFont="1" applyBorder="1" applyAlignment="1">
      <alignment horizontal="center" vertical="center" wrapText="1"/>
    </xf>
    <xf numFmtId="0" fontId="3" fillId="0" borderId="2" xfId="0" applyFont="1" applyBorder="1" applyAlignment="1">
      <alignment horizontal="center" vertical="center"/>
    </xf>
    <xf numFmtId="178" fontId="9" fillId="0" borderId="1" xfId="0" applyNumberFormat="1" applyFont="1" applyBorder="1" applyAlignment="1">
      <alignment horizontal="right" vertical="center"/>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Border="1" applyProtection="1">
      <protection locked="0"/>
    </xf>
    <xf numFmtId="0" fontId="8" fillId="0" borderId="0" xfId="0" applyFont="1" applyBorder="1" applyAlignment="1">
      <alignment horizontal="center" vertical="center" wrapText="1"/>
    </xf>
    <xf numFmtId="0" fontId="5" fillId="0" borderId="0" xfId="0" applyFont="1" applyBorder="1" applyProtection="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9" fillId="0" borderId="1" xfId="56" applyNumberFormat="1" applyFont="1" applyBorder="1" applyAlignment="1">
      <alignment horizontal="center" vertical="center"/>
    </xf>
    <xf numFmtId="180" fontId="9"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8" fontId="9" fillId="0" borderId="0" xfId="0" applyNumberFormat="1" applyFont="1" applyBorder="1" applyAlignment="1">
      <alignment horizontal="left" vertical="center"/>
    </xf>
    <xf numFmtId="0" fontId="2"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8"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 activePane="bottomLeft" state="frozen"/>
      <selection/>
      <selection pane="bottomLeft" activeCell="I30" sqref="I30"/>
    </sheetView>
  </sheetViews>
  <sheetFormatPr defaultColWidth="8.575" defaultRowHeight="12.75" customHeight="1" outlineLevelCol="3"/>
  <cols>
    <col min="1" max="4" width="41" customWidth="1"/>
  </cols>
  <sheetData>
    <row r="1" customHeight="1" spans="1:4">
      <c r="A1" s="1"/>
      <c r="B1" s="1"/>
      <c r="C1" s="1"/>
      <c r="D1" s="1"/>
    </row>
    <row r="2" ht="15" customHeight="1" spans="1:4">
      <c r="A2" s="80"/>
      <c r="B2" s="80"/>
      <c r="C2" s="80"/>
      <c r="D2" s="94" t="s">
        <v>0</v>
      </c>
    </row>
    <row r="3" ht="41.25" customHeight="1" spans="1:1">
      <c r="A3" s="75" t="str">
        <f>"2025"&amp;"年部门财务收支预算总表"</f>
        <v>2025年部门财务收支预算总表</v>
      </c>
    </row>
    <row r="4" ht="17.25" customHeight="1" spans="1:4">
      <c r="A4" s="78" t="str">
        <f>"单位名称："&amp;"石林彝族自治县发展和改革局"</f>
        <v>单位名称：石林彝族自治县发展和改革局</v>
      </c>
      <c r="B4" s="187"/>
      <c r="D4" s="168" t="s">
        <v>1</v>
      </c>
    </row>
    <row r="5" ht="23.25" customHeight="1" spans="1:4">
      <c r="A5" s="188" t="s">
        <v>2</v>
      </c>
      <c r="B5" s="189"/>
      <c r="C5" s="188" t="s">
        <v>3</v>
      </c>
      <c r="D5" s="189"/>
    </row>
    <row r="6" ht="24" customHeight="1" spans="1:4">
      <c r="A6" s="188" t="s">
        <v>4</v>
      </c>
      <c r="B6" s="188" t="s">
        <v>5</v>
      </c>
      <c r="C6" s="188" t="s">
        <v>6</v>
      </c>
      <c r="D6" s="188" t="s">
        <v>5</v>
      </c>
    </row>
    <row r="7" ht="17.25" customHeight="1" spans="1:4">
      <c r="A7" s="190" t="s">
        <v>7</v>
      </c>
      <c r="B7" s="108">
        <v>17716974</v>
      </c>
      <c r="C7" s="190" t="s">
        <v>8</v>
      </c>
      <c r="D7" s="108">
        <v>12061615</v>
      </c>
    </row>
    <row r="8" ht="17.25" customHeight="1" spans="1:4">
      <c r="A8" s="190" t="s">
        <v>9</v>
      </c>
      <c r="B8" s="108"/>
      <c r="C8" s="190" t="s">
        <v>10</v>
      </c>
      <c r="D8" s="108"/>
    </row>
    <row r="9" ht="17.25" customHeight="1" spans="1:4">
      <c r="A9" s="190" t="s">
        <v>11</v>
      </c>
      <c r="B9" s="108"/>
      <c r="C9" s="222" t="s">
        <v>12</v>
      </c>
      <c r="D9" s="108">
        <v>200000</v>
      </c>
    </row>
    <row r="10" ht="17.25" customHeight="1" spans="1:4">
      <c r="A10" s="190" t="s">
        <v>13</v>
      </c>
      <c r="B10" s="108"/>
      <c r="C10" s="222" t="s">
        <v>14</v>
      </c>
      <c r="D10" s="108"/>
    </row>
    <row r="11" ht="17.25" customHeight="1" spans="1:4">
      <c r="A11" s="190" t="s">
        <v>15</v>
      </c>
      <c r="B11" s="108"/>
      <c r="C11" s="222" t="s">
        <v>16</v>
      </c>
      <c r="D11" s="108"/>
    </row>
    <row r="12" ht="17.25" customHeight="1" spans="1:4">
      <c r="A12" s="190" t="s">
        <v>17</v>
      </c>
      <c r="B12" s="108"/>
      <c r="C12" s="222" t="s">
        <v>18</v>
      </c>
      <c r="D12" s="108"/>
    </row>
    <row r="13" ht="17.25" customHeight="1" spans="1:4">
      <c r="A13" s="190" t="s">
        <v>19</v>
      </c>
      <c r="B13" s="108"/>
      <c r="C13" s="66" t="s">
        <v>20</v>
      </c>
      <c r="D13" s="108"/>
    </row>
    <row r="14" ht="17.25" customHeight="1" spans="1:4">
      <c r="A14" s="190" t="s">
        <v>21</v>
      </c>
      <c r="B14" s="108"/>
      <c r="C14" s="66" t="s">
        <v>22</v>
      </c>
      <c r="D14" s="108">
        <v>2095904</v>
      </c>
    </row>
    <row r="15" ht="17.25" customHeight="1" spans="1:4">
      <c r="A15" s="190" t="s">
        <v>23</v>
      </c>
      <c r="B15" s="108"/>
      <c r="C15" s="66" t="s">
        <v>24</v>
      </c>
      <c r="D15" s="108">
        <v>736947</v>
      </c>
    </row>
    <row r="16" ht="17.25" customHeight="1" spans="1:4">
      <c r="A16" s="190" t="s">
        <v>25</v>
      </c>
      <c r="B16" s="108"/>
      <c r="C16" s="66" t="s">
        <v>26</v>
      </c>
      <c r="D16" s="108"/>
    </row>
    <row r="17" ht="17.25" customHeight="1" spans="1:4">
      <c r="A17" s="22"/>
      <c r="B17" s="108"/>
      <c r="C17" s="66" t="s">
        <v>27</v>
      </c>
      <c r="D17" s="108"/>
    </row>
    <row r="18" ht="17.25" customHeight="1" spans="1:4">
      <c r="A18" s="191"/>
      <c r="B18" s="108"/>
      <c r="C18" s="66" t="s">
        <v>28</v>
      </c>
      <c r="D18" s="108"/>
    </row>
    <row r="19" ht="17.25" customHeight="1" spans="1:4">
      <c r="A19" s="191"/>
      <c r="B19" s="108"/>
      <c r="C19" s="66" t="s">
        <v>29</v>
      </c>
      <c r="D19" s="108"/>
    </row>
    <row r="20" ht="17.25" customHeight="1" spans="1:4">
      <c r="A20" s="191"/>
      <c r="B20" s="108"/>
      <c r="C20" s="66" t="s">
        <v>30</v>
      </c>
      <c r="D20" s="108"/>
    </row>
    <row r="21" ht="17.25" customHeight="1" spans="1:4">
      <c r="A21" s="191"/>
      <c r="B21" s="108"/>
      <c r="C21" s="66" t="s">
        <v>31</v>
      </c>
      <c r="D21" s="108"/>
    </row>
    <row r="22" ht="17.25" customHeight="1" spans="1:4">
      <c r="A22" s="191"/>
      <c r="B22" s="108"/>
      <c r="C22" s="66" t="s">
        <v>32</v>
      </c>
      <c r="D22" s="108"/>
    </row>
    <row r="23" ht="17.25" customHeight="1" spans="1:4">
      <c r="A23" s="191"/>
      <c r="B23" s="108"/>
      <c r="C23" s="66" t="s">
        <v>33</v>
      </c>
      <c r="D23" s="108"/>
    </row>
    <row r="24" ht="17.25" customHeight="1" spans="1:4">
      <c r="A24" s="191"/>
      <c r="B24" s="108"/>
      <c r="C24" s="66" t="s">
        <v>34</v>
      </c>
      <c r="D24" s="108"/>
    </row>
    <row r="25" ht="17.25" customHeight="1" spans="1:4">
      <c r="A25" s="191"/>
      <c r="B25" s="108"/>
      <c r="C25" s="66" t="s">
        <v>35</v>
      </c>
      <c r="D25" s="108">
        <v>572508</v>
      </c>
    </row>
    <row r="26" ht="17.25" customHeight="1" spans="1:4">
      <c r="A26" s="191"/>
      <c r="B26" s="108"/>
      <c r="C26" s="66" t="s">
        <v>36</v>
      </c>
      <c r="D26" s="108">
        <v>2050000</v>
      </c>
    </row>
    <row r="27" ht="17.25" customHeight="1" spans="1:4">
      <c r="A27" s="191"/>
      <c r="B27" s="108"/>
      <c r="C27" s="22" t="s">
        <v>37</v>
      </c>
      <c r="D27" s="108"/>
    </row>
    <row r="28" ht="17.25" customHeight="1" spans="1:4">
      <c r="A28" s="191"/>
      <c r="B28" s="108"/>
      <c r="C28" s="66" t="s">
        <v>38</v>
      </c>
      <c r="D28" s="108"/>
    </row>
    <row r="29" ht="16.5" customHeight="1" spans="1:4">
      <c r="A29" s="191"/>
      <c r="B29" s="108"/>
      <c r="C29" s="66" t="s">
        <v>39</v>
      </c>
      <c r="D29" s="108"/>
    </row>
    <row r="30" ht="16.5" customHeight="1" spans="1:4">
      <c r="A30" s="191"/>
      <c r="B30" s="108"/>
      <c r="C30" s="22" t="s">
        <v>40</v>
      </c>
      <c r="D30" s="108"/>
    </row>
    <row r="31" ht="17.25" customHeight="1" spans="1:4">
      <c r="A31" s="191"/>
      <c r="B31" s="108"/>
      <c r="C31" s="22" t="s">
        <v>41</v>
      </c>
      <c r="D31" s="108"/>
    </row>
    <row r="32" ht="17.25" customHeight="1" spans="1:4">
      <c r="A32" s="191"/>
      <c r="B32" s="108"/>
      <c r="C32" s="66" t="s">
        <v>42</v>
      </c>
      <c r="D32" s="108"/>
    </row>
    <row r="33" ht="16.5" customHeight="1" spans="1:4">
      <c r="A33" s="191" t="s">
        <v>43</v>
      </c>
      <c r="B33" s="108">
        <v>17716974</v>
      </c>
      <c r="C33" s="191" t="s">
        <v>44</v>
      </c>
      <c r="D33" s="108">
        <v>17716974</v>
      </c>
    </row>
    <row r="34" ht="16.5" customHeight="1" spans="1:4">
      <c r="A34" s="22" t="s">
        <v>45</v>
      </c>
      <c r="B34" s="108"/>
      <c r="C34" s="22" t="s">
        <v>46</v>
      </c>
      <c r="D34" s="108"/>
    </row>
    <row r="35" ht="16.5" customHeight="1" spans="1:4">
      <c r="A35" s="66" t="s">
        <v>47</v>
      </c>
      <c r="B35" s="108"/>
      <c r="C35" s="66" t="s">
        <v>47</v>
      </c>
      <c r="D35" s="108"/>
    </row>
    <row r="36" ht="16.5" customHeight="1" spans="1:4">
      <c r="A36" s="66" t="s">
        <v>48</v>
      </c>
      <c r="B36" s="108"/>
      <c r="C36" s="66" t="s">
        <v>49</v>
      </c>
      <c r="D36" s="108"/>
    </row>
    <row r="37" ht="16.5" customHeight="1" spans="1:4">
      <c r="A37" s="192" t="s">
        <v>50</v>
      </c>
      <c r="B37" s="108">
        <v>17716974</v>
      </c>
      <c r="C37" s="192" t="s">
        <v>51</v>
      </c>
      <c r="D37" s="108">
        <v>17716974</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pane ySplit="1" topLeftCell="A2" activePane="bottomLeft" state="frozen"/>
      <selection/>
      <selection pane="bottomLeft" activeCell="A14" sqref="A14"/>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customHeight="1" spans="1:6">
      <c r="A1" s="1"/>
      <c r="B1" s="1"/>
      <c r="C1" s="1"/>
      <c r="D1" s="1"/>
      <c r="E1" s="1"/>
      <c r="F1" s="1"/>
    </row>
    <row r="2" ht="12" customHeight="1" spans="1:6">
      <c r="A2" s="147">
        <v>1</v>
      </c>
      <c r="B2" s="148">
        <v>0</v>
      </c>
      <c r="C2" s="147">
        <v>1</v>
      </c>
      <c r="D2" s="149"/>
      <c r="E2" s="149"/>
      <c r="F2" s="146" t="s">
        <v>409</v>
      </c>
    </row>
    <row r="3" ht="42" customHeight="1" spans="1:6">
      <c r="A3" s="150" t="str">
        <f>"2025"&amp;"年部门政府性基金预算支出预算表"</f>
        <v>2025年部门政府性基金预算支出预算表</v>
      </c>
      <c r="B3" s="150" t="s">
        <v>410</v>
      </c>
      <c r="C3" s="151"/>
      <c r="D3" s="152"/>
      <c r="E3" s="152"/>
      <c r="F3" s="152"/>
    </row>
    <row r="4" ht="13.5" customHeight="1" spans="1:6">
      <c r="A4" s="44" t="str">
        <f>"单位名称："&amp;"石林彝族自治县发展和改革局"</f>
        <v>单位名称：石林彝族自治县发展和改革局</v>
      </c>
      <c r="B4" s="44" t="s">
        <v>411</v>
      </c>
      <c r="C4" s="147"/>
      <c r="D4" s="149"/>
      <c r="E4" s="149"/>
      <c r="F4" s="146" t="s">
        <v>1</v>
      </c>
    </row>
    <row r="5" ht="19.5" customHeight="1" spans="1:6">
      <c r="A5" s="153" t="s">
        <v>204</v>
      </c>
      <c r="B5" s="154" t="s">
        <v>73</v>
      </c>
      <c r="C5" s="153" t="s">
        <v>74</v>
      </c>
      <c r="D5" s="13" t="s">
        <v>412</v>
      </c>
      <c r="E5" s="14"/>
      <c r="F5" s="36"/>
    </row>
    <row r="6" ht="18.75" customHeight="1" spans="1:6">
      <c r="A6" s="155"/>
      <c r="B6" s="156"/>
      <c r="C6" s="155"/>
      <c r="D6" s="52" t="s">
        <v>55</v>
      </c>
      <c r="E6" s="13" t="s">
        <v>76</v>
      </c>
      <c r="F6" s="52" t="s">
        <v>77</v>
      </c>
    </row>
    <row r="7" ht="18.75" customHeight="1" spans="1:6">
      <c r="A7" s="97">
        <v>1</v>
      </c>
      <c r="B7" s="157" t="s">
        <v>84</v>
      </c>
      <c r="C7" s="97">
        <v>3</v>
      </c>
      <c r="D7" s="15">
        <v>4</v>
      </c>
      <c r="E7" s="15">
        <v>5</v>
      </c>
      <c r="F7" s="15">
        <v>6</v>
      </c>
    </row>
    <row r="8" ht="21" customHeight="1" spans="1:6">
      <c r="A8" s="33"/>
      <c r="B8" s="33"/>
      <c r="C8" s="33"/>
      <c r="D8" s="108"/>
      <c r="E8" s="108"/>
      <c r="F8" s="108"/>
    </row>
    <row r="9" ht="21" customHeight="1" spans="1:6">
      <c r="A9" s="33"/>
      <c r="B9" s="33"/>
      <c r="C9" s="33"/>
      <c r="D9" s="108"/>
      <c r="E9" s="108"/>
      <c r="F9" s="108"/>
    </row>
    <row r="10" ht="18.75" customHeight="1" spans="1:6">
      <c r="A10" s="158" t="s">
        <v>194</v>
      </c>
      <c r="B10" s="158" t="s">
        <v>194</v>
      </c>
      <c r="C10" s="159" t="s">
        <v>194</v>
      </c>
      <c r="D10" s="108"/>
      <c r="E10" s="108"/>
      <c r="F10" s="108"/>
    </row>
    <row r="11" customHeight="1" spans="1:1">
      <c r="A11" t="s">
        <v>413</v>
      </c>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6"/>
  <sheetViews>
    <sheetView showZeros="0" workbookViewId="0">
      <pane ySplit="1" topLeftCell="A2" activePane="bottomLeft" state="frozen"/>
      <selection/>
      <selection pane="bottomLeft" activeCell="I15" sqref="I15"/>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customHeight="1" spans="1:19">
      <c r="A1" s="1"/>
      <c r="B1" s="1"/>
      <c r="C1" s="1"/>
      <c r="D1" s="1"/>
      <c r="E1" s="1"/>
      <c r="F1" s="1"/>
      <c r="G1" s="1"/>
      <c r="H1" s="1"/>
      <c r="I1" s="1"/>
      <c r="J1" s="1"/>
      <c r="K1" s="1"/>
      <c r="L1" s="1"/>
      <c r="M1" s="1"/>
      <c r="N1" s="1"/>
      <c r="O1" s="1"/>
      <c r="P1" s="1"/>
      <c r="Q1" s="1"/>
      <c r="R1" s="1"/>
      <c r="S1" s="1"/>
    </row>
    <row r="2" ht="15.75" customHeight="1" spans="2:19">
      <c r="B2" s="112"/>
      <c r="C2" s="112"/>
      <c r="R2" s="42"/>
      <c r="S2" s="42" t="s">
        <v>414</v>
      </c>
    </row>
    <row r="3" ht="41.25" customHeight="1" spans="1:19">
      <c r="A3" s="101" t="str">
        <f>"2025"&amp;"年部门政府采购预算表"</f>
        <v>2025年部门政府采购预算表</v>
      </c>
      <c r="B3" s="96"/>
      <c r="C3" s="96"/>
      <c r="D3" s="43"/>
      <c r="E3" s="43"/>
      <c r="F3" s="43"/>
      <c r="G3" s="43"/>
      <c r="H3" s="43"/>
      <c r="I3" s="43"/>
      <c r="J3" s="43"/>
      <c r="K3" s="43"/>
      <c r="L3" s="43"/>
      <c r="M3" s="96"/>
      <c r="N3" s="43"/>
      <c r="O3" s="43"/>
      <c r="P3" s="96"/>
      <c r="Q3" s="43"/>
      <c r="R3" s="96"/>
      <c r="S3" s="96"/>
    </row>
    <row r="4" ht="18.75" customHeight="1" spans="1:19">
      <c r="A4" s="139" t="str">
        <f>"单位名称："&amp;"石林彝族自治县发展和改革局"</f>
        <v>单位名称：石林彝族自治县发展和改革局</v>
      </c>
      <c r="B4" s="114"/>
      <c r="C4" s="114"/>
      <c r="D4" s="46"/>
      <c r="E4" s="46"/>
      <c r="F4" s="46"/>
      <c r="G4" s="46"/>
      <c r="H4" s="46"/>
      <c r="I4" s="46"/>
      <c r="J4" s="46"/>
      <c r="K4" s="46"/>
      <c r="L4" s="46"/>
      <c r="R4" s="47"/>
      <c r="S4" s="146" t="s">
        <v>1</v>
      </c>
    </row>
    <row r="5" ht="15.75" customHeight="1" spans="1:19">
      <c r="A5" s="49" t="s">
        <v>203</v>
      </c>
      <c r="B5" s="115" t="s">
        <v>204</v>
      </c>
      <c r="C5" s="115" t="s">
        <v>415</v>
      </c>
      <c r="D5" s="116" t="s">
        <v>416</v>
      </c>
      <c r="E5" s="116" t="s">
        <v>417</v>
      </c>
      <c r="F5" s="116" t="s">
        <v>418</v>
      </c>
      <c r="G5" s="116" t="s">
        <v>419</v>
      </c>
      <c r="H5" s="116" t="s">
        <v>420</v>
      </c>
      <c r="I5" s="129" t="s">
        <v>211</v>
      </c>
      <c r="J5" s="129"/>
      <c r="K5" s="129"/>
      <c r="L5" s="129"/>
      <c r="M5" s="130"/>
      <c r="N5" s="129"/>
      <c r="O5" s="129"/>
      <c r="P5" s="109"/>
      <c r="Q5" s="129"/>
      <c r="R5" s="130"/>
      <c r="S5" s="110"/>
    </row>
    <row r="6" ht="17.25" customHeight="1" spans="1:19">
      <c r="A6" s="51"/>
      <c r="B6" s="117"/>
      <c r="C6" s="117"/>
      <c r="D6" s="118"/>
      <c r="E6" s="118"/>
      <c r="F6" s="118"/>
      <c r="G6" s="118"/>
      <c r="H6" s="118"/>
      <c r="I6" s="118" t="s">
        <v>55</v>
      </c>
      <c r="J6" s="118" t="s">
        <v>58</v>
      </c>
      <c r="K6" s="118" t="s">
        <v>421</v>
      </c>
      <c r="L6" s="118" t="s">
        <v>422</v>
      </c>
      <c r="M6" s="131" t="s">
        <v>423</v>
      </c>
      <c r="N6" s="132" t="s">
        <v>424</v>
      </c>
      <c r="O6" s="132"/>
      <c r="P6" s="137"/>
      <c r="Q6" s="132"/>
      <c r="R6" s="138"/>
      <c r="S6" s="119"/>
    </row>
    <row r="7" ht="54" customHeight="1" spans="1:19">
      <c r="A7" s="54"/>
      <c r="B7" s="119"/>
      <c r="C7" s="119"/>
      <c r="D7" s="120"/>
      <c r="E7" s="120"/>
      <c r="F7" s="120"/>
      <c r="G7" s="120"/>
      <c r="H7" s="120"/>
      <c r="I7" s="120"/>
      <c r="J7" s="120" t="s">
        <v>57</v>
      </c>
      <c r="K7" s="120"/>
      <c r="L7" s="120"/>
      <c r="M7" s="133"/>
      <c r="N7" s="120" t="s">
        <v>57</v>
      </c>
      <c r="O7" s="120" t="s">
        <v>64</v>
      </c>
      <c r="P7" s="119" t="s">
        <v>65</v>
      </c>
      <c r="Q7" s="120" t="s">
        <v>66</v>
      </c>
      <c r="R7" s="133" t="s">
        <v>67</v>
      </c>
      <c r="S7" s="119" t="s">
        <v>68</v>
      </c>
    </row>
    <row r="8" ht="18" customHeight="1" spans="1:19">
      <c r="A8" s="140">
        <v>1</v>
      </c>
      <c r="B8" s="140" t="s">
        <v>84</v>
      </c>
      <c r="C8" s="141">
        <v>3</v>
      </c>
      <c r="D8" s="141">
        <v>4</v>
      </c>
      <c r="E8" s="140">
        <v>5</v>
      </c>
      <c r="F8" s="140">
        <v>6</v>
      </c>
      <c r="G8" s="140">
        <v>7</v>
      </c>
      <c r="H8" s="140">
        <v>8</v>
      </c>
      <c r="I8" s="140">
        <v>9</v>
      </c>
      <c r="J8" s="140">
        <v>10</v>
      </c>
      <c r="K8" s="140">
        <v>11</v>
      </c>
      <c r="L8" s="140">
        <v>12</v>
      </c>
      <c r="M8" s="140">
        <v>13</v>
      </c>
      <c r="N8" s="140">
        <v>14</v>
      </c>
      <c r="O8" s="140">
        <v>15</v>
      </c>
      <c r="P8" s="140">
        <v>16</v>
      </c>
      <c r="Q8" s="140">
        <v>17</v>
      </c>
      <c r="R8" s="140">
        <v>18</v>
      </c>
      <c r="S8" s="140">
        <v>19</v>
      </c>
    </row>
    <row r="9" ht="21" customHeight="1" spans="1:19">
      <c r="A9" s="121" t="s">
        <v>70</v>
      </c>
      <c r="B9" s="122" t="s">
        <v>70</v>
      </c>
      <c r="C9" s="122" t="s">
        <v>303</v>
      </c>
      <c r="D9" s="123" t="s">
        <v>425</v>
      </c>
      <c r="E9" s="123" t="s">
        <v>426</v>
      </c>
      <c r="F9" s="123" t="s">
        <v>427</v>
      </c>
      <c r="G9" s="142">
        <v>1</v>
      </c>
      <c r="H9" s="108">
        <v>10000</v>
      </c>
      <c r="I9" s="108">
        <v>10000</v>
      </c>
      <c r="J9" s="108">
        <v>10000</v>
      </c>
      <c r="K9" s="108"/>
      <c r="L9" s="108"/>
      <c r="M9" s="108"/>
      <c r="N9" s="108"/>
      <c r="O9" s="108"/>
      <c r="P9" s="108"/>
      <c r="Q9" s="108"/>
      <c r="R9" s="108"/>
      <c r="S9" s="108"/>
    </row>
    <row r="10" ht="21" customHeight="1" spans="1:19">
      <c r="A10" s="121" t="s">
        <v>70</v>
      </c>
      <c r="B10" s="122" t="s">
        <v>70</v>
      </c>
      <c r="C10" s="122" t="s">
        <v>248</v>
      </c>
      <c r="D10" s="123" t="s">
        <v>428</v>
      </c>
      <c r="E10" s="123" t="s">
        <v>429</v>
      </c>
      <c r="F10" s="123" t="s">
        <v>427</v>
      </c>
      <c r="G10" s="142">
        <v>1</v>
      </c>
      <c r="H10" s="108">
        <v>18500</v>
      </c>
      <c r="I10" s="108">
        <v>18500</v>
      </c>
      <c r="J10" s="108">
        <v>18500</v>
      </c>
      <c r="K10" s="108"/>
      <c r="L10" s="108"/>
      <c r="M10" s="108"/>
      <c r="N10" s="108"/>
      <c r="O10" s="108"/>
      <c r="P10" s="108"/>
      <c r="Q10" s="108"/>
      <c r="R10" s="108"/>
      <c r="S10" s="108"/>
    </row>
    <row r="11" ht="21" customHeight="1" spans="1:19">
      <c r="A11" s="121" t="s">
        <v>70</v>
      </c>
      <c r="B11" s="122" t="s">
        <v>70</v>
      </c>
      <c r="C11" s="122" t="s">
        <v>248</v>
      </c>
      <c r="D11" s="123" t="s">
        <v>430</v>
      </c>
      <c r="E11" s="123" t="s">
        <v>431</v>
      </c>
      <c r="F11" s="123" t="s">
        <v>432</v>
      </c>
      <c r="G11" s="142">
        <v>1</v>
      </c>
      <c r="H11" s="108">
        <v>7500</v>
      </c>
      <c r="I11" s="108">
        <v>7500</v>
      </c>
      <c r="J11" s="108">
        <v>7500</v>
      </c>
      <c r="K11" s="108"/>
      <c r="L11" s="108"/>
      <c r="M11" s="108"/>
      <c r="N11" s="108"/>
      <c r="O11" s="108"/>
      <c r="P11" s="108"/>
      <c r="Q11" s="108"/>
      <c r="R11" s="108"/>
      <c r="S11" s="108"/>
    </row>
    <row r="12" ht="21" customHeight="1" spans="1:19">
      <c r="A12" s="121" t="s">
        <v>70</v>
      </c>
      <c r="B12" s="122" t="s">
        <v>70</v>
      </c>
      <c r="C12" s="122" t="s">
        <v>248</v>
      </c>
      <c r="D12" s="123" t="s">
        <v>433</v>
      </c>
      <c r="E12" s="123" t="s">
        <v>434</v>
      </c>
      <c r="F12" s="123" t="s">
        <v>432</v>
      </c>
      <c r="G12" s="142">
        <v>1</v>
      </c>
      <c r="H12" s="108">
        <v>12000</v>
      </c>
      <c r="I12" s="108">
        <v>12000</v>
      </c>
      <c r="J12" s="108">
        <v>12000</v>
      </c>
      <c r="K12" s="108"/>
      <c r="L12" s="108"/>
      <c r="M12" s="108"/>
      <c r="N12" s="108"/>
      <c r="O12" s="108"/>
      <c r="P12" s="108"/>
      <c r="Q12" s="108"/>
      <c r="R12" s="108"/>
      <c r="S12" s="108"/>
    </row>
    <row r="13" ht="21" customHeight="1" spans="1:19">
      <c r="A13" s="121" t="s">
        <v>70</v>
      </c>
      <c r="B13" s="122" t="s">
        <v>70</v>
      </c>
      <c r="C13" s="122" t="s">
        <v>261</v>
      </c>
      <c r="D13" s="123" t="s">
        <v>435</v>
      </c>
      <c r="E13" s="123" t="s">
        <v>436</v>
      </c>
      <c r="F13" s="123" t="s">
        <v>437</v>
      </c>
      <c r="G13" s="142">
        <v>3</v>
      </c>
      <c r="H13" s="108"/>
      <c r="I13" s="108">
        <v>24000</v>
      </c>
      <c r="J13" s="108">
        <v>24000</v>
      </c>
      <c r="K13" s="108"/>
      <c r="L13" s="108"/>
      <c r="M13" s="108"/>
      <c r="N13" s="108"/>
      <c r="O13" s="108"/>
      <c r="P13" s="108"/>
      <c r="Q13" s="108"/>
      <c r="R13" s="108"/>
      <c r="S13" s="108"/>
    </row>
    <row r="14" ht="21" customHeight="1" spans="1:19">
      <c r="A14" s="121" t="s">
        <v>70</v>
      </c>
      <c r="B14" s="122" t="s">
        <v>70</v>
      </c>
      <c r="C14" s="122" t="s">
        <v>315</v>
      </c>
      <c r="D14" s="123" t="s">
        <v>438</v>
      </c>
      <c r="E14" s="123" t="s">
        <v>439</v>
      </c>
      <c r="F14" s="123" t="s">
        <v>432</v>
      </c>
      <c r="G14" s="142">
        <v>1</v>
      </c>
      <c r="H14" s="108"/>
      <c r="I14" s="108">
        <v>320000</v>
      </c>
      <c r="J14" s="108">
        <v>320000</v>
      </c>
      <c r="K14" s="108"/>
      <c r="L14" s="108"/>
      <c r="M14" s="108"/>
      <c r="N14" s="108"/>
      <c r="O14" s="108"/>
      <c r="P14" s="108"/>
      <c r="Q14" s="108"/>
      <c r="R14" s="108"/>
      <c r="S14" s="108"/>
    </row>
    <row r="15" ht="21" customHeight="1" spans="1:19">
      <c r="A15" s="124" t="s">
        <v>194</v>
      </c>
      <c r="B15" s="125"/>
      <c r="C15" s="125"/>
      <c r="D15" s="126"/>
      <c r="E15" s="126"/>
      <c r="F15" s="126"/>
      <c r="G15" s="143"/>
      <c r="H15" s="108">
        <v>48000</v>
      </c>
      <c r="I15" s="108">
        <v>392000</v>
      </c>
      <c r="J15" s="108">
        <v>392000</v>
      </c>
      <c r="K15" s="108"/>
      <c r="L15" s="108"/>
      <c r="M15" s="108"/>
      <c r="N15" s="108"/>
      <c r="O15" s="108"/>
      <c r="P15" s="108"/>
      <c r="Q15" s="108"/>
      <c r="R15" s="108"/>
      <c r="S15" s="108"/>
    </row>
    <row r="16" ht="21" customHeight="1" spans="1:19">
      <c r="A16" s="139" t="s">
        <v>440</v>
      </c>
      <c r="B16" s="44"/>
      <c r="C16" s="44"/>
      <c r="D16" s="139"/>
      <c r="E16" s="139"/>
      <c r="F16" s="139"/>
      <c r="G16" s="144"/>
      <c r="H16" s="145"/>
      <c r="I16" s="145"/>
      <c r="J16" s="145"/>
      <c r="K16" s="145"/>
      <c r="L16" s="145"/>
      <c r="M16" s="145"/>
      <c r="N16" s="145"/>
      <c r="O16" s="145"/>
      <c r="P16" s="145"/>
      <c r="Q16" s="145"/>
      <c r="R16" s="145"/>
      <c r="S16" s="145"/>
    </row>
  </sheetData>
  <mergeCells count="19">
    <mergeCell ref="A3:S3"/>
    <mergeCell ref="A4:H4"/>
    <mergeCell ref="I5:S5"/>
    <mergeCell ref="N6:S6"/>
    <mergeCell ref="A15:G15"/>
    <mergeCell ref="A16:S16"/>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pane ySplit="1" topLeftCell="A2" activePane="bottomLeft" state="frozen"/>
      <selection/>
      <selection pane="bottomLeft"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105"/>
      <c r="B2" s="112"/>
      <c r="C2" s="112"/>
      <c r="D2" s="112"/>
      <c r="E2" s="112"/>
      <c r="F2" s="112"/>
      <c r="G2" s="112"/>
      <c r="H2" s="105"/>
      <c r="I2" s="105"/>
      <c r="J2" s="105"/>
      <c r="K2" s="105"/>
      <c r="L2" s="105"/>
      <c r="M2" s="105"/>
      <c r="N2" s="127"/>
      <c r="O2" s="105"/>
      <c r="P2" s="105"/>
      <c r="Q2" s="112"/>
      <c r="R2" s="105"/>
      <c r="S2" s="135"/>
      <c r="T2" s="135" t="s">
        <v>441</v>
      </c>
    </row>
    <row r="3" ht="41.25" customHeight="1" spans="1:20">
      <c r="A3" s="101" t="str">
        <f>"2025"&amp;"年部门政府购买服务预算表"</f>
        <v>2025年部门政府购买服务预算表</v>
      </c>
      <c r="B3" s="96"/>
      <c r="C3" s="96"/>
      <c r="D3" s="96"/>
      <c r="E3" s="96"/>
      <c r="F3" s="96"/>
      <c r="G3" s="96"/>
      <c r="H3" s="113"/>
      <c r="I3" s="113"/>
      <c r="J3" s="113"/>
      <c r="K3" s="113"/>
      <c r="L3" s="113"/>
      <c r="M3" s="113"/>
      <c r="N3" s="128"/>
      <c r="O3" s="113"/>
      <c r="P3" s="113"/>
      <c r="Q3" s="96"/>
      <c r="R3" s="113"/>
      <c r="S3" s="128"/>
      <c r="T3" s="96"/>
    </row>
    <row r="4" ht="22.5" customHeight="1" spans="1:20">
      <c r="A4" s="102" t="str">
        <f>"单位名称："&amp;"石林彝族自治县发展和改革局"</f>
        <v>单位名称：石林彝族自治县发展和改革局</v>
      </c>
      <c r="B4" s="114"/>
      <c r="C4" s="114"/>
      <c r="D4" s="114"/>
      <c r="E4" s="114"/>
      <c r="F4" s="114"/>
      <c r="G4" s="114"/>
      <c r="H4" s="103"/>
      <c r="I4" s="103"/>
      <c r="J4" s="103"/>
      <c r="K4" s="103"/>
      <c r="L4" s="103"/>
      <c r="M4" s="103"/>
      <c r="N4" s="127"/>
      <c r="O4" s="105"/>
      <c r="P4" s="105"/>
      <c r="Q4" s="112"/>
      <c r="R4" s="105"/>
      <c r="S4" s="136"/>
      <c r="T4" s="135" t="s">
        <v>1</v>
      </c>
    </row>
    <row r="5" ht="24" customHeight="1" spans="1:20">
      <c r="A5" s="49" t="s">
        <v>203</v>
      </c>
      <c r="B5" s="115" t="s">
        <v>204</v>
      </c>
      <c r="C5" s="115" t="s">
        <v>415</v>
      </c>
      <c r="D5" s="115" t="s">
        <v>442</v>
      </c>
      <c r="E5" s="115" t="s">
        <v>443</v>
      </c>
      <c r="F5" s="115" t="s">
        <v>444</v>
      </c>
      <c r="G5" s="115" t="s">
        <v>445</v>
      </c>
      <c r="H5" s="116" t="s">
        <v>446</v>
      </c>
      <c r="I5" s="116" t="s">
        <v>447</v>
      </c>
      <c r="J5" s="129" t="s">
        <v>211</v>
      </c>
      <c r="K5" s="129"/>
      <c r="L5" s="129"/>
      <c r="M5" s="129"/>
      <c r="N5" s="130"/>
      <c r="O5" s="129"/>
      <c r="P5" s="129"/>
      <c r="Q5" s="109"/>
      <c r="R5" s="129"/>
      <c r="S5" s="130"/>
      <c r="T5" s="110"/>
    </row>
    <row r="6" ht="24" customHeight="1" spans="1:20">
      <c r="A6" s="51"/>
      <c r="B6" s="117"/>
      <c r="C6" s="117"/>
      <c r="D6" s="117"/>
      <c r="E6" s="117"/>
      <c r="F6" s="117"/>
      <c r="G6" s="117"/>
      <c r="H6" s="118"/>
      <c r="I6" s="118"/>
      <c r="J6" s="118" t="s">
        <v>55</v>
      </c>
      <c r="K6" s="118" t="s">
        <v>58</v>
      </c>
      <c r="L6" s="118" t="s">
        <v>421</v>
      </c>
      <c r="M6" s="118" t="s">
        <v>422</v>
      </c>
      <c r="N6" s="131" t="s">
        <v>423</v>
      </c>
      <c r="O6" s="132" t="s">
        <v>424</v>
      </c>
      <c r="P6" s="132"/>
      <c r="Q6" s="137"/>
      <c r="R6" s="132"/>
      <c r="S6" s="138"/>
      <c r="T6" s="119"/>
    </row>
    <row r="7" ht="54" customHeight="1" spans="1:20">
      <c r="A7" s="54"/>
      <c r="B7" s="119"/>
      <c r="C7" s="119"/>
      <c r="D7" s="119"/>
      <c r="E7" s="119"/>
      <c r="F7" s="119"/>
      <c r="G7" s="119"/>
      <c r="H7" s="120"/>
      <c r="I7" s="120"/>
      <c r="J7" s="120"/>
      <c r="K7" s="120" t="s">
        <v>57</v>
      </c>
      <c r="L7" s="120"/>
      <c r="M7" s="120"/>
      <c r="N7" s="133"/>
      <c r="O7" s="120" t="s">
        <v>57</v>
      </c>
      <c r="P7" s="120" t="s">
        <v>64</v>
      </c>
      <c r="Q7" s="119" t="s">
        <v>65</v>
      </c>
      <c r="R7" s="120" t="s">
        <v>66</v>
      </c>
      <c r="S7" s="133" t="s">
        <v>67</v>
      </c>
      <c r="T7" s="119" t="s">
        <v>68</v>
      </c>
    </row>
    <row r="8" ht="17.25" customHeight="1" spans="1:20">
      <c r="A8" s="55">
        <v>1</v>
      </c>
      <c r="B8" s="119">
        <v>2</v>
      </c>
      <c r="C8" s="55">
        <v>3</v>
      </c>
      <c r="D8" s="55">
        <v>4</v>
      </c>
      <c r="E8" s="119">
        <v>5</v>
      </c>
      <c r="F8" s="55">
        <v>6</v>
      </c>
      <c r="G8" s="55">
        <v>7</v>
      </c>
      <c r="H8" s="119">
        <v>8</v>
      </c>
      <c r="I8" s="55">
        <v>9</v>
      </c>
      <c r="J8" s="55">
        <v>10</v>
      </c>
      <c r="K8" s="119">
        <v>11</v>
      </c>
      <c r="L8" s="55">
        <v>12</v>
      </c>
      <c r="M8" s="55">
        <v>13</v>
      </c>
      <c r="N8" s="119">
        <v>14</v>
      </c>
      <c r="O8" s="55">
        <v>15</v>
      </c>
      <c r="P8" s="55">
        <v>16</v>
      </c>
      <c r="Q8" s="119">
        <v>17</v>
      </c>
      <c r="R8" s="55">
        <v>18</v>
      </c>
      <c r="S8" s="55">
        <v>19</v>
      </c>
      <c r="T8" s="55">
        <v>20</v>
      </c>
    </row>
    <row r="9" ht="21" customHeight="1" spans="1:20">
      <c r="A9" s="121" t="s">
        <v>70</v>
      </c>
      <c r="B9" s="122" t="s">
        <v>70</v>
      </c>
      <c r="C9" s="122" t="s">
        <v>248</v>
      </c>
      <c r="D9" s="122" t="s">
        <v>448</v>
      </c>
      <c r="E9" s="122" t="s">
        <v>449</v>
      </c>
      <c r="F9" s="122" t="s">
        <v>76</v>
      </c>
      <c r="G9" s="122" t="s">
        <v>450</v>
      </c>
      <c r="H9" s="123" t="s">
        <v>99</v>
      </c>
      <c r="I9" s="123" t="s">
        <v>451</v>
      </c>
      <c r="J9" s="108">
        <v>15000</v>
      </c>
      <c r="K9" s="108">
        <v>15000</v>
      </c>
      <c r="L9" s="108"/>
      <c r="M9" s="108"/>
      <c r="N9" s="108"/>
      <c r="O9" s="108"/>
      <c r="P9" s="108"/>
      <c r="Q9" s="108"/>
      <c r="R9" s="108"/>
      <c r="S9" s="108"/>
      <c r="T9" s="108"/>
    </row>
    <row r="10" ht="21" customHeight="1" spans="1:20">
      <c r="A10" s="121" t="s">
        <v>70</v>
      </c>
      <c r="B10" s="122" t="s">
        <v>70</v>
      </c>
      <c r="C10" s="122" t="s">
        <v>315</v>
      </c>
      <c r="D10" s="122" t="s">
        <v>438</v>
      </c>
      <c r="E10" s="122" t="s">
        <v>452</v>
      </c>
      <c r="F10" s="122" t="s">
        <v>77</v>
      </c>
      <c r="G10" s="122" t="s">
        <v>450</v>
      </c>
      <c r="H10" s="123" t="s">
        <v>99</v>
      </c>
      <c r="I10" s="123" t="s">
        <v>438</v>
      </c>
      <c r="J10" s="108">
        <v>320000</v>
      </c>
      <c r="K10" s="108">
        <v>320000</v>
      </c>
      <c r="L10" s="108"/>
      <c r="M10" s="108"/>
      <c r="N10" s="108"/>
      <c r="O10" s="108"/>
      <c r="P10" s="108"/>
      <c r="Q10" s="108"/>
      <c r="R10" s="108"/>
      <c r="S10" s="108"/>
      <c r="T10" s="108"/>
    </row>
    <row r="11" ht="21" customHeight="1" spans="1:20">
      <c r="A11" s="124" t="s">
        <v>194</v>
      </c>
      <c r="B11" s="125"/>
      <c r="C11" s="125"/>
      <c r="D11" s="125"/>
      <c r="E11" s="125"/>
      <c r="F11" s="125"/>
      <c r="G11" s="125"/>
      <c r="H11" s="126"/>
      <c r="I11" s="134"/>
      <c r="J11" s="108">
        <v>335000</v>
      </c>
      <c r="K11" s="108">
        <v>335000</v>
      </c>
      <c r="L11" s="108"/>
      <c r="M11" s="108"/>
      <c r="N11" s="108"/>
      <c r="O11" s="108"/>
      <c r="P11" s="108"/>
      <c r="Q11" s="108"/>
      <c r="R11" s="108"/>
      <c r="S11" s="108"/>
      <c r="T11" s="108"/>
    </row>
  </sheetData>
  <mergeCells count="19">
    <mergeCell ref="A3:T3"/>
    <mergeCell ref="A4:I4"/>
    <mergeCell ref="J5:T5"/>
    <mergeCell ref="O6:T6"/>
    <mergeCell ref="A11:I11"/>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
  <sheetViews>
    <sheetView showZeros="0" topLeftCell="C1" workbookViewId="0">
      <pane ySplit="1" topLeftCell="A2" activePane="bottomLeft" state="frozen"/>
      <selection/>
      <selection pane="bottomLeft" activeCell="C10" sqref="C10"/>
    </sheetView>
  </sheetViews>
  <sheetFormatPr defaultColWidth="9.14166666666667" defaultRowHeight="14.25" customHeight="1"/>
  <cols>
    <col min="1" max="1" width="37.7083333333333" customWidth="1"/>
    <col min="2" max="24" width="20"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7.25" customHeight="1" spans="4:24">
      <c r="D2" s="100"/>
      <c r="W2" s="42"/>
      <c r="X2" s="42" t="s">
        <v>453</v>
      </c>
    </row>
    <row r="3" ht="41.25" customHeight="1" spans="1:24">
      <c r="A3" s="101" t="str">
        <f>"2025"&amp;"年对下转移支付预算表"</f>
        <v>2025年对下转移支付预算表</v>
      </c>
      <c r="B3" s="43"/>
      <c r="C3" s="43"/>
      <c r="D3" s="43"/>
      <c r="E3" s="43"/>
      <c r="F3" s="43"/>
      <c r="G3" s="43"/>
      <c r="H3" s="43"/>
      <c r="I3" s="43"/>
      <c r="J3" s="43"/>
      <c r="K3" s="43"/>
      <c r="L3" s="43"/>
      <c r="M3" s="43"/>
      <c r="N3" s="43"/>
      <c r="O3" s="43"/>
      <c r="P3" s="43"/>
      <c r="Q3" s="43"/>
      <c r="R3" s="43"/>
      <c r="S3" s="43"/>
      <c r="T3" s="43"/>
      <c r="U3" s="43"/>
      <c r="V3" s="43"/>
      <c r="W3" s="96"/>
      <c r="X3" s="96"/>
    </row>
    <row r="4" ht="18" customHeight="1" spans="1:24">
      <c r="A4" s="102" t="str">
        <f>"单位名称："&amp;"石林彝族自治县发展和改革局"</f>
        <v>单位名称：石林彝族自治县发展和改革局</v>
      </c>
      <c r="B4" s="103"/>
      <c r="C4" s="103"/>
      <c r="D4" s="104"/>
      <c r="E4" s="105"/>
      <c r="F4" s="105"/>
      <c r="G4" s="105"/>
      <c r="H4" s="105"/>
      <c r="I4" s="105"/>
      <c r="W4" s="47"/>
      <c r="X4" s="47" t="s">
        <v>1</v>
      </c>
    </row>
    <row r="5" ht="19.5" customHeight="1" spans="1:24">
      <c r="A5" s="63" t="s">
        <v>454</v>
      </c>
      <c r="B5" s="13" t="s">
        <v>211</v>
      </c>
      <c r="C5" s="14"/>
      <c r="D5" s="14"/>
      <c r="E5" s="13" t="s">
        <v>455</v>
      </c>
      <c r="F5" s="14"/>
      <c r="G5" s="14"/>
      <c r="H5" s="14"/>
      <c r="I5" s="14"/>
      <c r="J5" s="14"/>
      <c r="K5" s="14"/>
      <c r="L5" s="14"/>
      <c r="M5" s="14"/>
      <c r="N5" s="14"/>
      <c r="O5" s="14"/>
      <c r="P5" s="14"/>
      <c r="Q5" s="14"/>
      <c r="R5" s="14"/>
      <c r="S5" s="14"/>
      <c r="T5" s="14"/>
      <c r="U5" s="14"/>
      <c r="V5" s="14"/>
      <c r="W5" s="109"/>
      <c r="X5" s="110"/>
    </row>
    <row r="6" ht="40.5" customHeight="1" spans="1:24">
      <c r="A6" s="55"/>
      <c r="B6" s="64" t="s">
        <v>55</v>
      </c>
      <c r="C6" s="49" t="s">
        <v>58</v>
      </c>
      <c r="D6" s="106" t="s">
        <v>421</v>
      </c>
      <c r="E6" s="82" t="s">
        <v>456</v>
      </c>
      <c r="F6" s="82" t="s">
        <v>457</v>
      </c>
      <c r="G6" s="82" t="s">
        <v>458</v>
      </c>
      <c r="H6" s="82" t="s">
        <v>459</v>
      </c>
      <c r="I6" s="82" t="s">
        <v>460</v>
      </c>
      <c r="J6" s="82" t="s">
        <v>461</v>
      </c>
      <c r="K6" s="82" t="s">
        <v>462</v>
      </c>
      <c r="L6" s="82" t="s">
        <v>463</v>
      </c>
      <c r="M6" s="82" t="s">
        <v>464</v>
      </c>
      <c r="N6" s="82" t="s">
        <v>465</v>
      </c>
      <c r="O6" s="82" t="s">
        <v>466</v>
      </c>
      <c r="P6" s="82" t="s">
        <v>467</v>
      </c>
      <c r="Q6" s="82" t="s">
        <v>468</v>
      </c>
      <c r="R6" s="82" t="s">
        <v>469</v>
      </c>
      <c r="S6" s="82" t="s">
        <v>470</v>
      </c>
      <c r="T6" s="82" t="s">
        <v>471</v>
      </c>
      <c r="U6" s="82" t="s">
        <v>472</v>
      </c>
      <c r="V6" s="82" t="s">
        <v>473</v>
      </c>
      <c r="W6" s="82" t="s">
        <v>474</v>
      </c>
      <c r="X6" s="111" t="s">
        <v>475</v>
      </c>
    </row>
    <row r="7" ht="19.5" customHeight="1" spans="1:24">
      <c r="A7" s="56">
        <v>1</v>
      </c>
      <c r="B7" s="56">
        <v>2</v>
      </c>
      <c r="C7" s="56">
        <v>3</v>
      </c>
      <c r="D7" s="107">
        <v>4</v>
      </c>
      <c r="E7" s="70">
        <v>5</v>
      </c>
      <c r="F7" s="56">
        <v>6</v>
      </c>
      <c r="G7" s="56">
        <v>7</v>
      </c>
      <c r="H7" s="107">
        <v>8</v>
      </c>
      <c r="I7" s="56">
        <v>9</v>
      </c>
      <c r="J7" s="56">
        <v>10</v>
      </c>
      <c r="K7" s="56">
        <v>11</v>
      </c>
      <c r="L7" s="107">
        <v>12</v>
      </c>
      <c r="M7" s="56">
        <v>13</v>
      </c>
      <c r="N7" s="56">
        <v>14</v>
      </c>
      <c r="O7" s="56">
        <v>15</v>
      </c>
      <c r="P7" s="107">
        <v>16</v>
      </c>
      <c r="Q7" s="56">
        <v>17</v>
      </c>
      <c r="R7" s="56">
        <v>18</v>
      </c>
      <c r="S7" s="56">
        <v>19</v>
      </c>
      <c r="T7" s="107">
        <v>20</v>
      </c>
      <c r="U7" s="107">
        <v>21</v>
      </c>
      <c r="V7" s="107">
        <v>22</v>
      </c>
      <c r="W7" s="70">
        <v>23</v>
      </c>
      <c r="X7" s="70">
        <v>24</v>
      </c>
    </row>
    <row r="8" ht="19.5" customHeight="1" spans="1:24">
      <c r="A8" s="19"/>
      <c r="B8" s="108"/>
      <c r="C8" s="108"/>
      <c r="D8" s="108"/>
      <c r="E8" s="108"/>
      <c r="F8" s="108"/>
      <c r="G8" s="108"/>
      <c r="H8" s="108"/>
      <c r="I8" s="108"/>
      <c r="J8" s="108"/>
      <c r="K8" s="108"/>
      <c r="L8" s="108"/>
      <c r="M8" s="108"/>
      <c r="N8" s="108"/>
      <c r="O8" s="108"/>
      <c r="P8" s="108"/>
      <c r="Q8" s="108"/>
      <c r="R8" s="108"/>
      <c r="S8" s="108"/>
      <c r="T8" s="108"/>
      <c r="U8" s="108"/>
      <c r="V8" s="108"/>
      <c r="W8" s="108"/>
      <c r="X8" s="108"/>
    </row>
    <row r="9" ht="19.5" customHeight="1" spans="1:24">
      <c r="A9" s="98"/>
      <c r="B9" s="108"/>
      <c r="C9" s="108"/>
      <c r="D9" s="108"/>
      <c r="E9" s="108"/>
      <c r="F9" s="108"/>
      <c r="G9" s="108"/>
      <c r="H9" s="108"/>
      <c r="I9" s="108"/>
      <c r="J9" s="108"/>
      <c r="K9" s="108"/>
      <c r="L9" s="108"/>
      <c r="M9" s="108"/>
      <c r="N9" s="108"/>
      <c r="O9" s="108"/>
      <c r="P9" s="108"/>
      <c r="Q9" s="108"/>
      <c r="R9" s="108"/>
      <c r="S9" s="108"/>
      <c r="T9" s="108"/>
      <c r="U9" s="108"/>
      <c r="V9" s="108"/>
      <c r="W9" s="108"/>
      <c r="X9" s="108"/>
    </row>
    <row r="10" customHeight="1" spans="3:3">
      <c r="C10" t="s">
        <v>476</v>
      </c>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B19" sqref="B19"/>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6.5" customHeight="1" spans="10:10">
      <c r="J2" s="42" t="s">
        <v>477</v>
      </c>
    </row>
    <row r="3" ht="41.25" customHeight="1" spans="1:10">
      <c r="A3" s="95" t="str">
        <f>"2025"&amp;"年对下转移支付绩效目标表"</f>
        <v>2025年对下转移支付绩效目标表</v>
      </c>
      <c r="B3" s="43"/>
      <c r="C3" s="43"/>
      <c r="D3" s="43"/>
      <c r="E3" s="43"/>
      <c r="F3" s="96"/>
      <c r="G3" s="43"/>
      <c r="H3" s="96"/>
      <c r="I3" s="96"/>
      <c r="J3" s="43"/>
    </row>
    <row r="4" ht="17.25" customHeight="1" spans="1:1">
      <c r="A4" s="44" t="str">
        <f>"单位名称："&amp;"石林彝族自治县发展和改革局"</f>
        <v>单位名称：石林彝族自治县发展和改革局</v>
      </c>
    </row>
    <row r="5" ht="44.25" customHeight="1" spans="1:10">
      <c r="A5" s="18" t="s">
        <v>454</v>
      </c>
      <c r="B5" s="18" t="s">
        <v>317</v>
      </c>
      <c r="C5" s="18" t="s">
        <v>318</v>
      </c>
      <c r="D5" s="18" t="s">
        <v>319</v>
      </c>
      <c r="E5" s="18" t="s">
        <v>320</v>
      </c>
      <c r="F5" s="97" t="s">
        <v>321</v>
      </c>
      <c r="G5" s="18" t="s">
        <v>322</v>
      </c>
      <c r="H5" s="97" t="s">
        <v>323</v>
      </c>
      <c r="I5" s="97" t="s">
        <v>324</v>
      </c>
      <c r="J5" s="18" t="s">
        <v>325</v>
      </c>
    </row>
    <row r="6" ht="14.25" customHeight="1" spans="1:10">
      <c r="A6" s="18">
        <v>1</v>
      </c>
      <c r="B6" s="18">
        <v>2</v>
      </c>
      <c r="C6" s="18">
        <v>3</v>
      </c>
      <c r="D6" s="18">
        <v>4</v>
      </c>
      <c r="E6" s="18">
        <v>5</v>
      </c>
      <c r="F6" s="97">
        <v>6</v>
      </c>
      <c r="G6" s="18">
        <v>7</v>
      </c>
      <c r="H6" s="97">
        <v>8</v>
      </c>
      <c r="I6" s="97">
        <v>9</v>
      </c>
      <c r="J6" s="18">
        <v>10</v>
      </c>
    </row>
    <row r="7" ht="42" customHeight="1" spans="1:10">
      <c r="A7" s="19"/>
      <c r="B7" s="98"/>
      <c r="C7" s="98"/>
      <c r="D7" s="98"/>
      <c r="E7" s="34"/>
      <c r="F7" s="99"/>
      <c r="G7" s="34"/>
      <c r="H7" s="99"/>
      <c r="I7" s="99"/>
      <c r="J7" s="34"/>
    </row>
    <row r="8" ht="42" customHeight="1" spans="1:10">
      <c r="A8" s="19"/>
      <c r="B8" s="33"/>
      <c r="C8" s="33"/>
      <c r="D8" s="33"/>
      <c r="E8" s="19"/>
      <c r="F8" s="33"/>
      <c r="G8" s="19"/>
      <c r="H8" s="33"/>
      <c r="I8" s="33"/>
      <c r="J8" s="19"/>
    </row>
    <row r="9" customHeight="1" spans="1:1">
      <c r="A9" t="s">
        <v>478</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topLeftCell="E1" workbookViewId="0">
      <pane ySplit="1" topLeftCell="A2" activePane="bottomLeft" state="frozen"/>
      <selection/>
      <selection pane="bottomLeft" activeCell="E10" sqref="E10"/>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1"/>
      <c r="B1" s="1"/>
      <c r="C1" s="1"/>
      <c r="D1" s="1"/>
      <c r="E1" s="1"/>
      <c r="F1" s="1"/>
      <c r="G1" s="1"/>
      <c r="H1" s="1"/>
      <c r="I1" s="1"/>
    </row>
    <row r="2" customHeight="1" spans="1:9">
      <c r="A2" s="72" t="s">
        <v>479</v>
      </c>
      <c r="B2" s="73"/>
      <c r="C2" s="73"/>
      <c r="D2" s="74"/>
      <c r="E2" s="74"/>
      <c r="F2" s="74"/>
      <c r="G2" s="73"/>
      <c r="H2" s="73"/>
      <c r="I2" s="74"/>
    </row>
    <row r="3" ht="41.25" customHeight="1" spans="1:9">
      <c r="A3" s="75" t="str">
        <f>"2025"&amp;"年新增资产配置预算表"</f>
        <v>2025年新增资产配置预算表</v>
      </c>
      <c r="B3" s="76"/>
      <c r="C3" s="76"/>
      <c r="D3" s="77"/>
      <c r="E3" s="77"/>
      <c r="F3" s="77"/>
      <c r="G3" s="76"/>
      <c r="H3" s="76"/>
      <c r="I3" s="77"/>
    </row>
    <row r="4" customHeight="1" spans="1:9">
      <c r="A4" s="78" t="str">
        <f>"单位名称："&amp;"石林彝族自治县发展和改革局"</f>
        <v>单位名称：石林彝族自治县发展和改革局</v>
      </c>
      <c r="B4" s="79"/>
      <c r="C4" s="79"/>
      <c r="D4" s="80"/>
      <c r="F4" s="77"/>
      <c r="G4" s="76"/>
      <c r="H4" s="76"/>
      <c r="I4" s="94" t="s">
        <v>1</v>
      </c>
    </row>
    <row r="5" ht="28.5" customHeight="1" spans="1:9">
      <c r="A5" s="81" t="s">
        <v>203</v>
      </c>
      <c r="B5" s="82" t="s">
        <v>204</v>
      </c>
      <c r="C5" s="83" t="s">
        <v>480</v>
      </c>
      <c r="D5" s="81" t="s">
        <v>481</v>
      </c>
      <c r="E5" s="81" t="s">
        <v>482</v>
      </c>
      <c r="F5" s="81" t="s">
        <v>483</v>
      </c>
      <c r="G5" s="82" t="s">
        <v>484</v>
      </c>
      <c r="H5" s="70"/>
      <c r="I5" s="81"/>
    </row>
    <row r="6" ht="21" customHeight="1" spans="1:9">
      <c r="A6" s="83"/>
      <c r="B6" s="84"/>
      <c r="C6" s="84"/>
      <c r="D6" s="85"/>
      <c r="E6" s="84"/>
      <c r="F6" s="84"/>
      <c r="G6" s="82" t="s">
        <v>419</v>
      </c>
      <c r="H6" s="82" t="s">
        <v>485</v>
      </c>
      <c r="I6" s="82" t="s">
        <v>486</v>
      </c>
    </row>
    <row r="7" ht="17.25" customHeight="1" spans="1:9">
      <c r="A7" s="86" t="s">
        <v>83</v>
      </c>
      <c r="B7" s="32" t="s">
        <v>84</v>
      </c>
      <c r="C7" s="86" t="s">
        <v>85</v>
      </c>
      <c r="D7" s="34" t="s">
        <v>86</v>
      </c>
      <c r="E7" s="86" t="s">
        <v>87</v>
      </c>
      <c r="F7" s="32" t="s">
        <v>88</v>
      </c>
      <c r="G7" s="87" t="s">
        <v>89</v>
      </c>
      <c r="H7" s="34" t="s">
        <v>90</v>
      </c>
      <c r="I7" s="34">
        <v>9</v>
      </c>
    </row>
    <row r="8" ht="19.5" customHeight="1" spans="1:9">
      <c r="A8" s="88"/>
      <c r="B8" s="66"/>
      <c r="C8" s="66"/>
      <c r="D8" s="19"/>
      <c r="E8" s="33"/>
      <c r="F8" s="87"/>
      <c r="G8" s="89"/>
      <c r="H8" s="90"/>
      <c r="I8" s="90"/>
    </row>
    <row r="9" ht="19.5" customHeight="1" spans="1:9">
      <c r="A9" s="21" t="s">
        <v>55</v>
      </c>
      <c r="B9" s="91"/>
      <c r="C9" s="91"/>
      <c r="D9" s="92"/>
      <c r="E9" s="93"/>
      <c r="F9" s="93"/>
      <c r="G9" s="89"/>
      <c r="H9" s="90"/>
      <c r="I9" s="90"/>
    </row>
    <row r="10" customHeight="1" spans="5:5">
      <c r="E10" t="s">
        <v>487</v>
      </c>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B16" sqref="B16"/>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1"/>
      <c r="B1" s="1"/>
      <c r="C1" s="1"/>
      <c r="D1" s="1"/>
      <c r="E1" s="1"/>
      <c r="F1" s="1"/>
      <c r="G1" s="1"/>
      <c r="H1" s="1"/>
      <c r="I1" s="1"/>
      <c r="J1" s="1"/>
      <c r="K1" s="1"/>
    </row>
    <row r="2" customHeight="1" spans="4:11">
      <c r="D2" s="41"/>
      <c r="E2" s="41"/>
      <c r="F2" s="41"/>
      <c r="G2" s="41"/>
      <c r="K2" s="42" t="s">
        <v>488</v>
      </c>
    </row>
    <row r="3" ht="41.25" customHeight="1" spans="1:11">
      <c r="A3" s="43" t="str">
        <f>"2025"&amp;"年上级转移支付补助项目支出预算表"</f>
        <v>2025年上级转移支付补助项目支出预算表</v>
      </c>
      <c r="B3" s="43"/>
      <c r="C3" s="43"/>
      <c r="D3" s="43"/>
      <c r="E3" s="43"/>
      <c r="F3" s="43"/>
      <c r="G3" s="43"/>
      <c r="H3" s="43"/>
      <c r="I3" s="43"/>
      <c r="J3" s="43"/>
      <c r="K3" s="43"/>
    </row>
    <row r="4" ht="13.5" customHeight="1" spans="1:11">
      <c r="A4" s="44" t="str">
        <f>"单位名称："&amp;"石林彝族自治县发展和改革局"</f>
        <v>单位名称：石林彝族自治县发展和改革局</v>
      </c>
      <c r="B4" s="45"/>
      <c r="C4" s="45"/>
      <c r="D4" s="45"/>
      <c r="E4" s="45"/>
      <c r="F4" s="45"/>
      <c r="G4" s="45"/>
      <c r="H4" s="46"/>
      <c r="I4" s="46"/>
      <c r="J4" s="46"/>
      <c r="K4" s="47" t="s">
        <v>1</v>
      </c>
    </row>
    <row r="5" ht="21.75" customHeight="1" spans="1:11">
      <c r="A5" s="48" t="s">
        <v>281</v>
      </c>
      <c r="B5" s="48" t="s">
        <v>206</v>
      </c>
      <c r="C5" s="48" t="s">
        <v>282</v>
      </c>
      <c r="D5" s="49" t="s">
        <v>207</v>
      </c>
      <c r="E5" s="49" t="s">
        <v>208</v>
      </c>
      <c r="F5" s="49" t="s">
        <v>283</v>
      </c>
      <c r="G5" s="49" t="s">
        <v>284</v>
      </c>
      <c r="H5" s="63" t="s">
        <v>55</v>
      </c>
      <c r="I5" s="13" t="s">
        <v>489</v>
      </c>
      <c r="J5" s="14"/>
      <c r="K5" s="36"/>
    </row>
    <row r="6" ht="21.75" customHeight="1" spans="1:11">
      <c r="A6" s="50"/>
      <c r="B6" s="50"/>
      <c r="C6" s="50"/>
      <c r="D6" s="51"/>
      <c r="E6" s="51"/>
      <c r="F6" s="51"/>
      <c r="G6" s="51"/>
      <c r="H6" s="64"/>
      <c r="I6" s="49" t="s">
        <v>58</v>
      </c>
      <c r="J6" s="49" t="s">
        <v>59</v>
      </c>
      <c r="K6" s="49" t="s">
        <v>60</v>
      </c>
    </row>
    <row r="7" ht="40.5" customHeight="1" spans="1:11">
      <c r="A7" s="53"/>
      <c r="B7" s="53"/>
      <c r="C7" s="53"/>
      <c r="D7" s="54"/>
      <c r="E7" s="54"/>
      <c r="F7" s="54"/>
      <c r="G7" s="54"/>
      <c r="H7" s="55"/>
      <c r="I7" s="54" t="s">
        <v>57</v>
      </c>
      <c r="J7" s="54"/>
      <c r="K7" s="54"/>
    </row>
    <row r="8" ht="15" customHeight="1" spans="1:11">
      <c r="A8" s="56">
        <v>1</v>
      </c>
      <c r="B8" s="56">
        <v>2</v>
      </c>
      <c r="C8" s="56">
        <v>3</v>
      </c>
      <c r="D8" s="56">
        <v>4</v>
      </c>
      <c r="E8" s="56">
        <v>5</v>
      </c>
      <c r="F8" s="56">
        <v>6</v>
      </c>
      <c r="G8" s="56">
        <v>7</v>
      </c>
      <c r="H8" s="56">
        <v>8</v>
      </c>
      <c r="I8" s="56">
        <v>9</v>
      </c>
      <c r="J8" s="70">
        <v>10</v>
      </c>
      <c r="K8" s="70">
        <v>11</v>
      </c>
    </row>
    <row r="9" ht="18.75" customHeight="1" spans="1:11">
      <c r="A9" s="19"/>
      <c r="B9" s="33"/>
      <c r="C9" s="19"/>
      <c r="D9" s="19"/>
      <c r="E9" s="19"/>
      <c r="F9" s="19"/>
      <c r="G9" s="19"/>
      <c r="H9" s="65"/>
      <c r="I9" s="71"/>
      <c r="J9" s="71"/>
      <c r="K9" s="65"/>
    </row>
    <row r="10" ht="18.75" customHeight="1" spans="1:11">
      <c r="A10" s="66"/>
      <c r="B10" s="33"/>
      <c r="C10" s="33"/>
      <c r="D10" s="33"/>
      <c r="E10" s="33"/>
      <c r="F10" s="33"/>
      <c r="G10" s="33"/>
      <c r="H10" s="58"/>
      <c r="I10" s="58"/>
      <c r="J10" s="58"/>
      <c r="K10" s="65"/>
    </row>
    <row r="11" ht="18.75" customHeight="1" spans="1:11">
      <c r="A11" s="67" t="s">
        <v>194</v>
      </c>
      <c r="B11" s="68"/>
      <c r="C11" s="68"/>
      <c r="D11" s="68"/>
      <c r="E11" s="68"/>
      <c r="F11" s="68"/>
      <c r="G11" s="69"/>
      <c r="H11" s="58"/>
      <c r="I11" s="58"/>
      <c r="J11" s="58"/>
      <c r="K11" s="65"/>
    </row>
    <row r="12" customHeight="1" spans="1:1">
      <c r="A12" t="s">
        <v>490</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0"/>
  <sheetViews>
    <sheetView showZeros="0" topLeftCell="D1" workbookViewId="0">
      <pane ySplit="1" topLeftCell="A2" activePane="bottomLeft" state="frozen"/>
      <selection/>
      <selection pane="bottomLeft"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customHeight="1" spans="1:7">
      <c r="A1" s="1"/>
      <c r="B1" s="1"/>
      <c r="C1" s="1"/>
      <c r="D1" s="1"/>
      <c r="E1" s="1"/>
      <c r="F1" s="1"/>
      <c r="G1" s="1"/>
    </row>
    <row r="2" ht="13.5" customHeight="1" spans="4:7">
      <c r="D2" s="41"/>
      <c r="G2" s="42" t="s">
        <v>491</v>
      </c>
    </row>
    <row r="3" ht="41.25" customHeight="1" spans="1:7">
      <c r="A3" s="43" t="str">
        <f>"2025"&amp;"年部门项目中期规划预算表"</f>
        <v>2025年部门项目中期规划预算表</v>
      </c>
      <c r="B3" s="43"/>
      <c r="C3" s="43"/>
      <c r="D3" s="43"/>
      <c r="E3" s="43"/>
      <c r="F3" s="43"/>
      <c r="G3" s="43"/>
    </row>
    <row r="4" ht="13.5" customHeight="1" spans="1:7">
      <c r="A4" s="44" t="str">
        <f>"单位名称："&amp;"石林彝族自治县发展和改革局"</f>
        <v>单位名称：石林彝族自治县发展和改革局</v>
      </c>
      <c r="B4" s="45"/>
      <c r="C4" s="45"/>
      <c r="D4" s="45"/>
      <c r="E4" s="46"/>
      <c r="F4" s="46"/>
      <c r="G4" s="47" t="s">
        <v>1</v>
      </c>
    </row>
    <row r="5" ht="21.75" customHeight="1" spans="1:7">
      <c r="A5" s="48" t="s">
        <v>282</v>
      </c>
      <c r="B5" s="48" t="s">
        <v>281</v>
      </c>
      <c r="C5" s="48" t="s">
        <v>206</v>
      </c>
      <c r="D5" s="49" t="s">
        <v>492</v>
      </c>
      <c r="E5" s="13" t="s">
        <v>58</v>
      </c>
      <c r="F5" s="14"/>
      <c r="G5" s="36"/>
    </row>
    <row r="6" ht="21.75" customHeight="1" spans="1:7">
      <c r="A6" s="50"/>
      <c r="B6" s="50"/>
      <c r="C6" s="50"/>
      <c r="D6" s="51"/>
      <c r="E6" s="52" t="str">
        <f>"2025"&amp;"年"</f>
        <v>2025年</v>
      </c>
      <c r="F6" s="49" t="str">
        <f>("2025"+1)&amp;"年"</f>
        <v>2026年</v>
      </c>
      <c r="G6" s="49" t="str">
        <f>("2025"+2)&amp;"年"</f>
        <v>2027年</v>
      </c>
    </row>
    <row r="7" ht="40.5" customHeight="1" spans="1:7">
      <c r="A7" s="53"/>
      <c r="B7" s="53"/>
      <c r="C7" s="53"/>
      <c r="D7" s="54"/>
      <c r="E7" s="55"/>
      <c r="F7" s="54" t="s">
        <v>57</v>
      </c>
      <c r="G7" s="54"/>
    </row>
    <row r="8" ht="15" customHeight="1" spans="1:7">
      <c r="A8" s="56">
        <v>1</v>
      </c>
      <c r="B8" s="56">
        <v>2</v>
      </c>
      <c r="C8" s="56">
        <v>3</v>
      </c>
      <c r="D8" s="56">
        <v>4</v>
      </c>
      <c r="E8" s="56">
        <v>5</v>
      </c>
      <c r="F8" s="56">
        <v>6</v>
      </c>
      <c r="G8" s="56">
        <v>7</v>
      </c>
    </row>
    <row r="9" ht="17.25" customHeight="1" spans="1:7">
      <c r="A9" s="33" t="s">
        <v>70</v>
      </c>
      <c r="B9" s="57"/>
      <c r="C9" s="57"/>
      <c r="D9" s="33"/>
      <c r="E9" s="58">
        <v>9100000</v>
      </c>
      <c r="F9" s="58"/>
      <c r="G9" s="58"/>
    </row>
    <row r="10" ht="18.75" customHeight="1" spans="1:7">
      <c r="A10" s="33"/>
      <c r="B10" s="33" t="s">
        <v>493</v>
      </c>
      <c r="C10" s="33" t="s">
        <v>289</v>
      </c>
      <c r="D10" s="33" t="s">
        <v>494</v>
      </c>
      <c r="E10" s="58">
        <v>200000</v>
      </c>
      <c r="F10" s="58"/>
      <c r="G10" s="58"/>
    </row>
    <row r="11" ht="18.75" customHeight="1" spans="1:7">
      <c r="A11" s="59"/>
      <c r="B11" s="33" t="s">
        <v>493</v>
      </c>
      <c r="C11" s="33" t="s">
        <v>293</v>
      </c>
      <c r="D11" s="33" t="s">
        <v>494</v>
      </c>
      <c r="E11" s="58">
        <v>800000</v>
      </c>
      <c r="F11" s="58"/>
      <c r="G11" s="58"/>
    </row>
    <row r="12" ht="18.75" customHeight="1" spans="1:7">
      <c r="A12" s="59"/>
      <c r="B12" s="33" t="s">
        <v>495</v>
      </c>
      <c r="C12" s="33" t="s">
        <v>298</v>
      </c>
      <c r="D12" s="33" t="s">
        <v>494</v>
      </c>
      <c r="E12" s="58">
        <v>700000</v>
      </c>
      <c r="F12" s="58"/>
      <c r="G12" s="58"/>
    </row>
    <row r="13" ht="18.75" customHeight="1" spans="1:7">
      <c r="A13" s="59"/>
      <c r="B13" s="33" t="s">
        <v>495</v>
      </c>
      <c r="C13" s="33" t="s">
        <v>300</v>
      </c>
      <c r="D13" s="33" t="s">
        <v>494</v>
      </c>
      <c r="E13" s="58">
        <v>550000</v>
      </c>
      <c r="F13" s="58"/>
      <c r="G13" s="58"/>
    </row>
    <row r="14" ht="18.75" customHeight="1" spans="1:7">
      <c r="A14" s="59"/>
      <c r="B14" s="33" t="s">
        <v>496</v>
      </c>
      <c r="C14" s="33" t="s">
        <v>303</v>
      </c>
      <c r="D14" s="33" t="s">
        <v>494</v>
      </c>
      <c r="E14" s="58">
        <v>200000</v>
      </c>
      <c r="F14" s="58"/>
      <c r="G14" s="58"/>
    </row>
    <row r="15" ht="18.75" customHeight="1" spans="1:7">
      <c r="A15" s="59"/>
      <c r="B15" s="33" t="s">
        <v>496</v>
      </c>
      <c r="C15" s="33" t="s">
        <v>305</v>
      </c>
      <c r="D15" s="33" t="s">
        <v>494</v>
      </c>
      <c r="E15" s="58">
        <v>100000</v>
      </c>
      <c r="F15" s="58"/>
      <c r="G15" s="58"/>
    </row>
    <row r="16" ht="18.75" customHeight="1" spans="1:7">
      <c r="A16" s="59"/>
      <c r="B16" s="33" t="s">
        <v>496</v>
      </c>
      <c r="C16" s="33" t="s">
        <v>309</v>
      </c>
      <c r="D16" s="33" t="s">
        <v>494</v>
      </c>
      <c r="E16" s="58">
        <v>2000000</v>
      </c>
      <c r="F16" s="58"/>
      <c r="G16" s="58"/>
    </row>
    <row r="17" ht="18.75" customHeight="1" spans="1:7">
      <c r="A17" s="59"/>
      <c r="B17" s="33" t="s">
        <v>496</v>
      </c>
      <c r="C17" s="33" t="s">
        <v>311</v>
      </c>
      <c r="D17" s="33" t="s">
        <v>494</v>
      </c>
      <c r="E17" s="58">
        <v>50000</v>
      </c>
      <c r="F17" s="58"/>
      <c r="G17" s="58"/>
    </row>
    <row r="18" ht="18.75" customHeight="1" spans="1:7">
      <c r="A18" s="59"/>
      <c r="B18" s="33" t="s">
        <v>496</v>
      </c>
      <c r="C18" s="33" t="s">
        <v>313</v>
      </c>
      <c r="D18" s="33" t="s">
        <v>494</v>
      </c>
      <c r="E18" s="58">
        <v>4000000</v>
      </c>
      <c r="F18" s="58"/>
      <c r="G18" s="58"/>
    </row>
    <row r="19" ht="18.75" customHeight="1" spans="1:7">
      <c r="A19" s="59"/>
      <c r="B19" s="33" t="s">
        <v>496</v>
      </c>
      <c r="C19" s="33" t="s">
        <v>315</v>
      </c>
      <c r="D19" s="33" t="s">
        <v>494</v>
      </c>
      <c r="E19" s="58">
        <v>500000</v>
      </c>
      <c r="F19" s="58"/>
      <c r="G19" s="58"/>
    </row>
    <row r="20" ht="18.75" customHeight="1" spans="1:7">
      <c r="A20" s="60" t="s">
        <v>55</v>
      </c>
      <c r="B20" s="61" t="s">
        <v>497</v>
      </c>
      <c r="C20" s="61"/>
      <c r="D20" s="62"/>
      <c r="E20" s="58">
        <v>9100000</v>
      </c>
      <c r="F20" s="58"/>
      <c r="G20" s="58"/>
    </row>
  </sheetData>
  <mergeCells count="11">
    <mergeCell ref="A3:G3"/>
    <mergeCell ref="A4:D4"/>
    <mergeCell ref="E5:G5"/>
    <mergeCell ref="A20:D20"/>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7"/>
  <sheetViews>
    <sheetView showZeros="0" tabSelected="1" workbookViewId="0">
      <pane ySplit="1" topLeftCell="A2" activePane="bottomLeft" state="frozen"/>
      <selection/>
      <selection pane="bottomLeft" activeCell="C9" sqref="C9:I9"/>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1"/>
    </row>
    <row r="2" customHeight="1" spans="1:10">
      <c r="A2" s="2"/>
      <c r="B2" s="2"/>
      <c r="C2" s="2"/>
      <c r="D2" s="2"/>
      <c r="E2" s="2"/>
      <c r="F2" s="2"/>
      <c r="G2" s="2"/>
      <c r="H2" s="2"/>
      <c r="I2" s="2"/>
      <c r="J2" s="35" t="s">
        <v>498</v>
      </c>
    </row>
    <row r="3" ht="41.25" customHeight="1" spans="1:10">
      <c r="A3" s="2" t="str">
        <f>"2025"&amp;"年部门整体支出绩效目标表"</f>
        <v>2025年部门整体支出绩效目标表</v>
      </c>
      <c r="B3" s="3"/>
      <c r="C3" s="3"/>
      <c r="D3" s="3"/>
      <c r="E3" s="3"/>
      <c r="F3" s="3"/>
      <c r="G3" s="3"/>
      <c r="H3" s="3"/>
      <c r="I3" s="3"/>
      <c r="J3" s="3"/>
    </row>
    <row r="4" ht="17.25" customHeight="1" spans="1:10">
      <c r="A4" s="4" t="str">
        <f>"单位名称："&amp;"石林彝族自治县发展和改革局"</f>
        <v>单位名称：石林彝族自治县发展和改革局</v>
      </c>
      <c r="B4" s="4"/>
      <c r="C4" s="5"/>
      <c r="D4" s="6"/>
      <c r="E4" s="6"/>
      <c r="F4" s="6"/>
      <c r="G4" s="6"/>
      <c r="H4" s="6"/>
      <c r="I4" s="6"/>
      <c r="J4" s="223" t="s">
        <v>1</v>
      </c>
    </row>
    <row r="5" ht="30" customHeight="1" spans="1:10">
      <c r="A5" s="7" t="s">
        <v>499</v>
      </c>
      <c r="B5" s="8" t="s">
        <v>71</v>
      </c>
      <c r="C5" s="9"/>
      <c r="D5" s="9"/>
      <c r="E5" s="10"/>
      <c r="F5" s="11" t="s">
        <v>500</v>
      </c>
      <c r="G5" s="10"/>
      <c r="H5" s="12" t="s">
        <v>70</v>
      </c>
      <c r="I5" s="9"/>
      <c r="J5" s="10"/>
    </row>
    <row r="6" ht="32.25" customHeight="1" spans="1:10">
      <c r="A6" s="13" t="s">
        <v>501</v>
      </c>
      <c r="B6" s="14"/>
      <c r="C6" s="14"/>
      <c r="D6" s="14"/>
      <c r="E6" s="14"/>
      <c r="F6" s="14"/>
      <c r="G6" s="14"/>
      <c r="H6" s="14"/>
      <c r="I6" s="36"/>
      <c r="J6" s="37" t="s">
        <v>502</v>
      </c>
    </row>
    <row r="7" ht="99.75" customHeight="1" spans="1:10">
      <c r="A7" s="15" t="s">
        <v>503</v>
      </c>
      <c r="B7" s="16" t="s">
        <v>504</v>
      </c>
      <c r="C7" s="17" t="s">
        <v>505</v>
      </c>
      <c r="D7" s="17"/>
      <c r="E7" s="17"/>
      <c r="F7" s="17"/>
      <c r="G7" s="17"/>
      <c r="H7" s="17"/>
      <c r="I7" s="17"/>
      <c r="J7" s="38" t="s">
        <v>506</v>
      </c>
    </row>
    <row r="8" ht="99.75" customHeight="1" spans="1:10">
      <c r="A8" s="15"/>
      <c r="B8" s="16" t="str">
        <f>"总体绩效目标（"&amp;"2025"&amp;"-"&amp;("2025"+2)&amp;"年期间）"</f>
        <v>总体绩效目标（2025-2027年期间）</v>
      </c>
      <c r="C8" s="17" t="s">
        <v>507</v>
      </c>
      <c r="D8" s="17"/>
      <c r="E8" s="17"/>
      <c r="F8" s="17"/>
      <c r="G8" s="17"/>
      <c r="H8" s="17"/>
      <c r="I8" s="17"/>
      <c r="J8" s="38" t="s">
        <v>508</v>
      </c>
    </row>
    <row r="9" ht="75" customHeight="1" spans="1:10">
      <c r="A9" s="16" t="s">
        <v>509</v>
      </c>
      <c r="B9" s="18" t="str">
        <f>"预算年度（"&amp;"2025"&amp;"年）绩效目标"</f>
        <v>预算年度（2025年）绩效目标</v>
      </c>
      <c r="C9" s="19" t="s">
        <v>510</v>
      </c>
      <c r="D9" s="19"/>
      <c r="E9" s="19"/>
      <c r="F9" s="19"/>
      <c r="G9" s="19"/>
      <c r="H9" s="19"/>
      <c r="I9" s="19"/>
      <c r="J9" s="39" t="s">
        <v>511</v>
      </c>
    </row>
    <row r="10" ht="32.25" customHeight="1" spans="1:10">
      <c r="A10" s="20" t="s">
        <v>512</v>
      </c>
      <c r="B10" s="20"/>
      <c r="C10" s="20"/>
      <c r="D10" s="20"/>
      <c r="E10" s="20"/>
      <c r="F10" s="20"/>
      <c r="G10" s="20"/>
      <c r="H10" s="20"/>
      <c r="I10" s="20"/>
      <c r="J10" s="20"/>
    </row>
    <row r="11" ht="32.25" customHeight="1" spans="1:10">
      <c r="A11" s="16" t="s">
        <v>513</v>
      </c>
      <c r="B11" s="16"/>
      <c r="C11" s="15" t="s">
        <v>514</v>
      </c>
      <c r="D11" s="15"/>
      <c r="E11" s="15"/>
      <c r="F11" s="15" t="s">
        <v>515</v>
      </c>
      <c r="G11" s="15"/>
      <c r="H11" s="15" t="s">
        <v>516</v>
      </c>
      <c r="I11" s="15"/>
      <c r="J11" s="15"/>
    </row>
    <row r="12" ht="32.25" customHeight="1" spans="1:10">
      <c r="A12" s="16"/>
      <c r="B12" s="16"/>
      <c r="C12" s="15"/>
      <c r="D12" s="15"/>
      <c r="E12" s="15"/>
      <c r="F12" s="15"/>
      <c r="G12" s="15"/>
      <c r="H12" s="16" t="s">
        <v>517</v>
      </c>
      <c r="I12" s="16" t="s">
        <v>518</v>
      </c>
      <c r="J12" s="16" t="s">
        <v>519</v>
      </c>
    </row>
    <row r="13" ht="24" customHeight="1" spans="1:10">
      <c r="A13" s="21" t="s">
        <v>55</v>
      </c>
      <c r="B13" s="22"/>
      <c r="C13" s="22"/>
      <c r="D13" s="22"/>
      <c r="E13" s="22"/>
      <c r="F13" s="22"/>
      <c r="G13" s="23"/>
      <c r="H13" s="24">
        <v>7100000</v>
      </c>
      <c r="I13" s="24">
        <v>7100000</v>
      </c>
      <c r="J13" s="24"/>
    </row>
    <row r="14" ht="34.5" customHeight="1" spans="1:10">
      <c r="A14" s="17" t="s">
        <v>520</v>
      </c>
      <c r="B14" s="25"/>
      <c r="C14" s="17" t="s">
        <v>520</v>
      </c>
      <c r="D14" s="25"/>
      <c r="E14" s="25"/>
      <c r="F14" s="25"/>
      <c r="G14" s="25"/>
      <c r="H14" s="26">
        <v>7100000</v>
      </c>
      <c r="I14" s="26">
        <v>7100000</v>
      </c>
      <c r="J14" s="26"/>
    </row>
    <row r="15" ht="32.25" customHeight="1" spans="1:10">
      <c r="A15" s="20" t="s">
        <v>521</v>
      </c>
      <c r="B15" s="20"/>
      <c r="C15" s="20"/>
      <c r="D15" s="20"/>
      <c r="E15" s="20"/>
      <c r="F15" s="20"/>
      <c r="G15" s="20"/>
      <c r="H15" s="20"/>
      <c r="I15" s="20"/>
      <c r="J15" s="20"/>
    </row>
    <row r="16" ht="32.25" customHeight="1" spans="1:10">
      <c r="A16" s="27" t="s">
        <v>522</v>
      </c>
      <c r="B16" s="27"/>
      <c r="C16" s="27"/>
      <c r="D16" s="27"/>
      <c r="E16" s="27"/>
      <c r="F16" s="27"/>
      <c r="G16" s="27"/>
      <c r="H16" s="28" t="s">
        <v>523</v>
      </c>
      <c r="I16" s="40" t="s">
        <v>325</v>
      </c>
      <c r="J16" s="28" t="s">
        <v>524</v>
      </c>
    </row>
    <row r="17" ht="36" customHeight="1" spans="1:10">
      <c r="A17" s="29" t="s">
        <v>318</v>
      </c>
      <c r="B17" s="29" t="s">
        <v>525</v>
      </c>
      <c r="C17" s="30" t="s">
        <v>320</v>
      </c>
      <c r="D17" s="30" t="s">
        <v>321</v>
      </c>
      <c r="E17" s="30" t="s">
        <v>322</v>
      </c>
      <c r="F17" s="30" t="s">
        <v>323</v>
      </c>
      <c r="G17" s="30" t="s">
        <v>324</v>
      </c>
      <c r="H17" s="31"/>
      <c r="I17" s="31"/>
      <c r="J17" s="31"/>
    </row>
    <row r="18" ht="32.25" customHeight="1" spans="1:10">
      <c r="A18" s="32" t="s">
        <v>327</v>
      </c>
      <c r="B18" s="32"/>
      <c r="C18" s="33"/>
      <c r="D18" s="32"/>
      <c r="E18" s="32"/>
      <c r="F18" s="32"/>
      <c r="G18" s="32"/>
      <c r="H18" s="34"/>
      <c r="I18" s="19"/>
      <c r="J18" s="34"/>
    </row>
    <row r="19" ht="32.25" customHeight="1" spans="1:10">
      <c r="A19" s="32"/>
      <c r="B19" s="32" t="s">
        <v>328</v>
      </c>
      <c r="C19" s="33"/>
      <c r="D19" s="32"/>
      <c r="E19" s="32"/>
      <c r="F19" s="32"/>
      <c r="G19" s="32"/>
      <c r="H19" s="34"/>
      <c r="I19" s="19"/>
      <c r="J19" s="34"/>
    </row>
    <row r="20" ht="32.25" customHeight="1" spans="1:10">
      <c r="A20" s="32"/>
      <c r="B20" s="32"/>
      <c r="C20" s="33" t="s">
        <v>526</v>
      </c>
      <c r="D20" s="32" t="s">
        <v>330</v>
      </c>
      <c r="E20" s="32" t="s">
        <v>331</v>
      </c>
      <c r="F20" s="32" t="s">
        <v>332</v>
      </c>
      <c r="G20" s="32" t="s">
        <v>333</v>
      </c>
      <c r="H20" s="34" t="s">
        <v>527</v>
      </c>
      <c r="I20" s="19" t="s">
        <v>528</v>
      </c>
      <c r="J20" s="34" t="s">
        <v>529</v>
      </c>
    </row>
    <row r="21" ht="32.25" customHeight="1" spans="1:10">
      <c r="A21" s="32"/>
      <c r="B21" s="32"/>
      <c r="C21" s="33" t="s">
        <v>530</v>
      </c>
      <c r="D21" s="32" t="s">
        <v>347</v>
      </c>
      <c r="E21" s="32" t="s">
        <v>87</v>
      </c>
      <c r="F21" s="32" t="s">
        <v>332</v>
      </c>
      <c r="G21" s="32" t="s">
        <v>336</v>
      </c>
      <c r="H21" s="34" t="s">
        <v>527</v>
      </c>
      <c r="I21" s="19" t="s">
        <v>531</v>
      </c>
      <c r="J21" s="34" t="s">
        <v>529</v>
      </c>
    </row>
    <row r="22" ht="32.25" customHeight="1" spans="1:10">
      <c r="A22" s="32"/>
      <c r="B22" s="32"/>
      <c r="C22" s="33" t="s">
        <v>532</v>
      </c>
      <c r="D22" s="32" t="s">
        <v>347</v>
      </c>
      <c r="E22" s="32" t="s">
        <v>87</v>
      </c>
      <c r="F22" s="32" t="s">
        <v>332</v>
      </c>
      <c r="G22" s="32" t="s">
        <v>336</v>
      </c>
      <c r="H22" s="34" t="s">
        <v>527</v>
      </c>
      <c r="I22" s="19" t="s">
        <v>533</v>
      </c>
      <c r="J22" s="34" t="s">
        <v>529</v>
      </c>
    </row>
    <row r="23" ht="32.25" customHeight="1" spans="1:10">
      <c r="A23" s="32"/>
      <c r="B23" s="32"/>
      <c r="C23" s="33" t="s">
        <v>534</v>
      </c>
      <c r="D23" s="32" t="s">
        <v>330</v>
      </c>
      <c r="E23" s="32" t="s">
        <v>92</v>
      </c>
      <c r="F23" s="32" t="s">
        <v>535</v>
      </c>
      <c r="G23" s="32" t="s">
        <v>333</v>
      </c>
      <c r="H23" s="34" t="s">
        <v>527</v>
      </c>
      <c r="I23" s="19" t="s">
        <v>536</v>
      </c>
      <c r="J23" s="34" t="s">
        <v>529</v>
      </c>
    </row>
    <row r="24" ht="32.25" customHeight="1" spans="1:10">
      <c r="A24" s="32"/>
      <c r="B24" s="32"/>
      <c r="C24" s="33" t="s">
        <v>537</v>
      </c>
      <c r="D24" s="32" t="s">
        <v>347</v>
      </c>
      <c r="E24" s="32" t="s">
        <v>538</v>
      </c>
      <c r="F24" s="32" t="s">
        <v>332</v>
      </c>
      <c r="G24" s="32" t="s">
        <v>336</v>
      </c>
      <c r="H24" s="34" t="s">
        <v>527</v>
      </c>
      <c r="I24" s="19" t="s">
        <v>539</v>
      </c>
      <c r="J24" s="34" t="s">
        <v>529</v>
      </c>
    </row>
    <row r="25" ht="32.25" customHeight="1" spans="1:10">
      <c r="A25" s="32"/>
      <c r="B25" s="32" t="s">
        <v>334</v>
      </c>
      <c r="C25" s="33"/>
      <c r="D25" s="32"/>
      <c r="E25" s="32"/>
      <c r="F25" s="32"/>
      <c r="G25" s="32"/>
      <c r="H25" s="34"/>
      <c r="I25" s="19"/>
      <c r="J25" s="34"/>
    </row>
    <row r="26" ht="32.25" customHeight="1" spans="1:10">
      <c r="A26" s="32"/>
      <c r="B26" s="32"/>
      <c r="C26" s="33" t="s">
        <v>540</v>
      </c>
      <c r="D26" s="32" t="s">
        <v>330</v>
      </c>
      <c r="E26" s="32" t="s">
        <v>331</v>
      </c>
      <c r="F26" s="32" t="s">
        <v>332</v>
      </c>
      <c r="G26" s="32" t="s">
        <v>336</v>
      </c>
      <c r="H26" s="34" t="s">
        <v>541</v>
      </c>
      <c r="I26" s="19" t="s">
        <v>542</v>
      </c>
      <c r="J26" s="34" t="s">
        <v>529</v>
      </c>
    </row>
    <row r="27" ht="32.25" customHeight="1" spans="1:10">
      <c r="A27" s="32"/>
      <c r="B27" s="32"/>
      <c r="C27" s="33" t="s">
        <v>543</v>
      </c>
      <c r="D27" s="32" t="s">
        <v>330</v>
      </c>
      <c r="E27" s="32" t="s">
        <v>331</v>
      </c>
      <c r="F27" s="32" t="s">
        <v>332</v>
      </c>
      <c r="G27" s="32" t="s">
        <v>336</v>
      </c>
      <c r="H27" s="34" t="s">
        <v>544</v>
      </c>
      <c r="I27" s="19" t="s">
        <v>545</v>
      </c>
      <c r="J27" s="34" t="s">
        <v>529</v>
      </c>
    </row>
    <row r="28" ht="32.25" customHeight="1" spans="1:10">
      <c r="A28" s="32"/>
      <c r="B28" s="32"/>
      <c r="C28" s="33" t="s">
        <v>546</v>
      </c>
      <c r="D28" s="32" t="s">
        <v>330</v>
      </c>
      <c r="E28" s="32" t="s">
        <v>331</v>
      </c>
      <c r="F28" s="32" t="s">
        <v>332</v>
      </c>
      <c r="G28" s="32" t="s">
        <v>336</v>
      </c>
      <c r="H28" s="34" t="s">
        <v>547</v>
      </c>
      <c r="I28" s="19" t="s">
        <v>546</v>
      </c>
      <c r="J28" s="34" t="s">
        <v>529</v>
      </c>
    </row>
    <row r="29" ht="32.25" customHeight="1" spans="1:10">
      <c r="A29" s="32"/>
      <c r="B29" s="32"/>
      <c r="C29" s="33" t="s">
        <v>548</v>
      </c>
      <c r="D29" s="32" t="s">
        <v>330</v>
      </c>
      <c r="E29" s="32" t="s">
        <v>331</v>
      </c>
      <c r="F29" s="32" t="s">
        <v>332</v>
      </c>
      <c r="G29" s="32" t="s">
        <v>336</v>
      </c>
      <c r="H29" s="34" t="s">
        <v>549</v>
      </c>
      <c r="I29" s="19" t="s">
        <v>548</v>
      </c>
      <c r="J29" s="34" t="s">
        <v>529</v>
      </c>
    </row>
    <row r="30" ht="32.25" customHeight="1" spans="1:10">
      <c r="A30" s="32"/>
      <c r="B30" s="32" t="s">
        <v>337</v>
      </c>
      <c r="C30" s="33"/>
      <c r="D30" s="32"/>
      <c r="E30" s="32"/>
      <c r="F30" s="32"/>
      <c r="G30" s="32"/>
      <c r="H30" s="34"/>
      <c r="I30" s="19"/>
      <c r="J30" s="34"/>
    </row>
    <row r="31" ht="32.25" customHeight="1" spans="1:10">
      <c r="A31" s="32"/>
      <c r="B31" s="32"/>
      <c r="C31" s="33" t="s">
        <v>550</v>
      </c>
      <c r="D31" s="32" t="s">
        <v>330</v>
      </c>
      <c r="E31" s="32" t="s">
        <v>331</v>
      </c>
      <c r="F31" s="32" t="s">
        <v>332</v>
      </c>
      <c r="G31" s="32" t="s">
        <v>336</v>
      </c>
      <c r="H31" s="34" t="s">
        <v>527</v>
      </c>
      <c r="I31" s="19" t="s">
        <v>550</v>
      </c>
      <c r="J31" s="34" t="s">
        <v>529</v>
      </c>
    </row>
    <row r="32" ht="32.25" customHeight="1" spans="1:10">
      <c r="A32" s="32"/>
      <c r="B32" s="32"/>
      <c r="C32" s="33" t="s">
        <v>551</v>
      </c>
      <c r="D32" s="32" t="s">
        <v>330</v>
      </c>
      <c r="E32" s="32" t="s">
        <v>331</v>
      </c>
      <c r="F32" s="32" t="s">
        <v>332</v>
      </c>
      <c r="G32" s="32" t="s">
        <v>336</v>
      </c>
      <c r="H32" s="34" t="s">
        <v>527</v>
      </c>
      <c r="I32" s="19" t="s">
        <v>551</v>
      </c>
      <c r="J32" s="34" t="s">
        <v>529</v>
      </c>
    </row>
    <row r="33" ht="32.25" customHeight="1" spans="1:10">
      <c r="A33" s="32"/>
      <c r="B33" s="32"/>
      <c r="C33" s="33" t="s">
        <v>552</v>
      </c>
      <c r="D33" s="32" t="s">
        <v>330</v>
      </c>
      <c r="E33" s="32" t="s">
        <v>331</v>
      </c>
      <c r="F33" s="32" t="s">
        <v>332</v>
      </c>
      <c r="G33" s="32" t="s">
        <v>336</v>
      </c>
      <c r="H33" s="34" t="s">
        <v>527</v>
      </c>
      <c r="I33" s="19" t="s">
        <v>552</v>
      </c>
      <c r="J33" s="34" t="s">
        <v>529</v>
      </c>
    </row>
    <row r="34" ht="32.25" customHeight="1" spans="1:10">
      <c r="A34" s="32"/>
      <c r="B34" s="32" t="s">
        <v>553</v>
      </c>
      <c r="C34" s="33"/>
      <c r="D34" s="32"/>
      <c r="E34" s="32"/>
      <c r="F34" s="32"/>
      <c r="G34" s="32"/>
      <c r="H34" s="34"/>
      <c r="I34" s="19"/>
      <c r="J34" s="34"/>
    </row>
    <row r="35" ht="32.25" customHeight="1" spans="1:10">
      <c r="A35" s="32" t="s">
        <v>339</v>
      </c>
      <c r="B35" s="32"/>
      <c r="C35" s="33"/>
      <c r="D35" s="32"/>
      <c r="E35" s="32"/>
      <c r="F35" s="32"/>
      <c r="G35" s="32"/>
      <c r="H35" s="34"/>
      <c r="I35" s="19"/>
      <c r="J35" s="34"/>
    </row>
    <row r="36" ht="32.25" customHeight="1" spans="1:10">
      <c r="A36" s="32"/>
      <c r="B36" s="32" t="s">
        <v>554</v>
      </c>
      <c r="C36" s="33"/>
      <c r="D36" s="32"/>
      <c r="E36" s="32"/>
      <c r="F36" s="32"/>
      <c r="G36" s="32"/>
      <c r="H36" s="34"/>
      <c r="I36" s="19"/>
      <c r="J36" s="34"/>
    </row>
    <row r="37" ht="32.25" customHeight="1" spans="1:10">
      <c r="A37" s="32"/>
      <c r="B37" s="32"/>
      <c r="C37" s="33" t="s">
        <v>555</v>
      </c>
      <c r="D37" s="32" t="s">
        <v>330</v>
      </c>
      <c r="E37" s="32" t="s">
        <v>331</v>
      </c>
      <c r="F37" s="32" t="s">
        <v>332</v>
      </c>
      <c r="G37" s="32" t="s">
        <v>336</v>
      </c>
      <c r="H37" s="34" t="s">
        <v>556</v>
      </c>
      <c r="I37" s="19" t="s">
        <v>555</v>
      </c>
      <c r="J37" s="34" t="s">
        <v>529</v>
      </c>
    </row>
    <row r="38" ht="32.25" customHeight="1" spans="1:10">
      <c r="A38" s="32"/>
      <c r="B38" s="32" t="s">
        <v>340</v>
      </c>
      <c r="C38" s="33"/>
      <c r="D38" s="32"/>
      <c r="E38" s="32"/>
      <c r="F38" s="32"/>
      <c r="G38" s="32"/>
      <c r="H38" s="34"/>
      <c r="I38" s="19"/>
      <c r="J38" s="34"/>
    </row>
    <row r="39" ht="32.25" customHeight="1" spans="1:10">
      <c r="A39" s="32"/>
      <c r="B39" s="32"/>
      <c r="C39" s="33" t="s">
        <v>557</v>
      </c>
      <c r="D39" s="32" t="s">
        <v>330</v>
      </c>
      <c r="E39" s="32" t="s">
        <v>331</v>
      </c>
      <c r="F39" s="32" t="s">
        <v>332</v>
      </c>
      <c r="G39" s="32" t="s">
        <v>336</v>
      </c>
      <c r="H39" s="34" t="s">
        <v>556</v>
      </c>
      <c r="I39" s="19" t="s">
        <v>558</v>
      </c>
      <c r="J39" s="34" t="s">
        <v>529</v>
      </c>
    </row>
    <row r="40" ht="32.25" customHeight="1" spans="1:10">
      <c r="A40" s="32"/>
      <c r="B40" s="32" t="s">
        <v>559</v>
      </c>
      <c r="C40" s="33"/>
      <c r="D40" s="32"/>
      <c r="E40" s="32"/>
      <c r="F40" s="32"/>
      <c r="G40" s="32"/>
      <c r="H40" s="34"/>
      <c r="I40" s="19"/>
      <c r="J40" s="34"/>
    </row>
    <row r="41" ht="32.25" customHeight="1" spans="1:10">
      <c r="A41" s="32"/>
      <c r="B41" s="32"/>
      <c r="C41" s="33" t="s">
        <v>560</v>
      </c>
      <c r="D41" s="32" t="s">
        <v>330</v>
      </c>
      <c r="E41" s="32" t="s">
        <v>331</v>
      </c>
      <c r="F41" s="32" t="s">
        <v>332</v>
      </c>
      <c r="G41" s="32" t="s">
        <v>336</v>
      </c>
      <c r="H41" s="34" t="s">
        <v>556</v>
      </c>
      <c r="I41" s="19" t="s">
        <v>560</v>
      </c>
      <c r="J41" s="34" t="s">
        <v>529</v>
      </c>
    </row>
    <row r="42" ht="32.25" customHeight="1" spans="1:10">
      <c r="A42" s="32"/>
      <c r="B42" s="32" t="s">
        <v>342</v>
      </c>
      <c r="C42" s="33"/>
      <c r="D42" s="32"/>
      <c r="E42" s="32"/>
      <c r="F42" s="32"/>
      <c r="G42" s="32"/>
      <c r="H42" s="34"/>
      <c r="I42" s="19"/>
      <c r="J42" s="34"/>
    </row>
    <row r="43" ht="32.25" customHeight="1" spans="1:10">
      <c r="A43" s="32"/>
      <c r="B43" s="32"/>
      <c r="C43" s="33" t="s">
        <v>561</v>
      </c>
      <c r="D43" s="32" t="s">
        <v>330</v>
      </c>
      <c r="E43" s="32" t="s">
        <v>331</v>
      </c>
      <c r="F43" s="32" t="s">
        <v>332</v>
      </c>
      <c r="G43" s="32" t="s">
        <v>336</v>
      </c>
      <c r="H43" s="34" t="s">
        <v>556</v>
      </c>
      <c r="I43" s="19" t="s">
        <v>561</v>
      </c>
      <c r="J43" s="34" t="s">
        <v>529</v>
      </c>
    </row>
    <row r="44" ht="32.25" customHeight="1" spans="1:10">
      <c r="A44" s="32" t="s">
        <v>344</v>
      </c>
      <c r="B44" s="32"/>
      <c r="C44" s="33"/>
      <c r="D44" s="32"/>
      <c r="E44" s="32"/>
      <c r="F44" s="32"/>
      <c r="G44" s="32"/>
      <c r="H44" s="34"/>
      <c r="I44" s="19"/>
      <c r="J44" s="34"/>
    </row>
    <row r="45" ht="32.25" customHeight="1" spans="1:10">
      <c r="A45" s="32"/>
      <c r="B45" s="32" t="s">
        <v>345</v>
      </c>
      <c r="C45" s="33"/>
      <c r="D45" s="32"/>
      <c r="E45" s="32"/>
      <c r="F45" s="32"/>
      <c r="G45" s="32"/>
      <c r="H45" s="34"/>
      <c r="I45" s="19"/>
      <c r="J45" s="34"/>
    </row>
    <row r="46" ht="32.25" customHeight="1" spans="1:10">
      <c r="A46" s="32"/>
      <c r="B46" s="32"/>
      <c r="C46" s="33" t="s">
        <v>562</v>
      </c>
      <c r="D46" s="32" t="s">
        <v>330</v>
      </c>
      <c r="E46" s="32" t="s">
        <v>331</v>
      </c>
      <c r="F46" s="32" t="s">
        <v>332</v>
      </c>
      <c r="G46" s="32" t="s">
        <v>336</v>
      </c>
      <c r="H46" s="34" t="s">
        <v>556</v>
      </c>
      <c r="I46" s="19" t="s">
        <v>563</v>
      </c>
      <c r="J46" s="34" t="s">
        <v>529</v>
      </c>
    </row>
    <row r="47" ht="32.25" customHeight="1" spans="1:10">
      <c r="A47" s="32"/>
      <c r="B47" s="32"/>
      <c r="C47" s="33" t="s">
        <v>564</v>
      </c>
      <c r="D47" s="32" t="s">
        <v>347</v>
      </c>
      <c r="E47" s="32" t="s">
        <v>392</v>
      </c>
      <c r="F47" s="32" t="s">
        <v>332</v>
      </c>
      <c r="G47" s="32" t="s">
        <v>333</v>
      </c>
      <c r="H47" s="34" t="s">
        <v>565</v>
      </c>
      <c r="I47" s="19" t="s">
        <v>566</v>
      </c>
      <c r="J47" s="34" t="s">
        <v>529</v>
      </c>
    </row>
  </sheetData>
  <mergeCells count="29">
    <mergeCell ref="A3:J3"/>
    <mergeCell ref="A4:C4"/>
    <mergeCell ref="B5:E5"/>
    <mergeCell ref="B5:E5"/>
    <mergeCell ref="F5:G5"/>
    <mergeCell ref="H5:J5"/>
    <mergeCell ref="H5:J5"/>
    <mergeCell ref="A6:I6"/>
    <mergeCell ref="C7:I7"/>
    <mergeCell ref="C7:I7"/>
    <mergeCell ref="C8:I8"/>
    <mergeCell ref="C8:I8"/>
    <mergeCell ref="C9:I9"/>
    <mergeCell ref="C9:I9"/>
    <mergeCell ref="A10:J10"/>
    <mergeCell ref="H11:J11"/>
    <mergeCell ref="A13:G13"/>
    <mergeCell ref="A14:B14"/>
    <mergeCell ref="A14:B14"/>
    <mergeCell ref="C14:G14"/>
    <mergeCell ref="C14:G14"/>
    <mergeCell ref="A15:J15"/>
    <mergeCell ref="A16:G16"/>
    <mergeCell ref="A7:A8"/>
    <mergeCell ref="H16:H17"/>
    <mergeCell ref="I16:I17"/>
    <mergeCell ref="J16:J17"/>
    <mergeCell ref="A11:B12"/>
    <mergeCell ref="C11:G12"/>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pane ySplit="1" topLeftCell="A2" activePane="bottomLeft" state="frozen"/>
      <selection/>
      <selection pane="bottomLeft" activeCell="A1" sqref="A1"/>
    </sheetView>
  </sheetViews>
  <sheetFormatPr defaultColWidth="8.575" defaultRowHeight="12.75" customHeight="1"/>
  <cols>
    <col min="1" max="1" width="15.8916666666667"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
      <c r="A2" s="94" t="s">
        <v>52</v>
      </c>
    </row>
    <row r="3" ht="41.25" customHeight="1" spans="1:1">
      <c r="A3" s="75" t="str">
        <f>"2025"&amp;"年部门收入预算表"</f>
        <v>2025年部门收入预算表</v>
      </c>
    </row>
    <row r="4" ht="17.25" customHeight="1" spans="1:19">
      <c r="A4" s="78" t="str">
        <f>"单位名称："&amp;"石林彝族自治县发展和改革局"</f>
        <v>单位名称：石林彝族自治县发展和改革局</v>
      </c>
      <c r="S4" s="80" t="s">
        <v>1</v>
      </c>
    </row>
    <row r="5" ht="21.75" customHeight="1" spans="1:19">
      <c r="A5" s="208" t="s">
        <v>53</v>
      </c>
      <c r="B5" s="209" t="s">
        <v>54</v>
      </c>
      <c r="C5" s="209" t="s">
        <v>55</v>
      </c>
      <c r="D5" s="210" t="s">
        <v>56</v>
      </c>
      <c r="E5" s="210"/>
      <c r="F5" s="210"/>
      <c r="G5" s="210"/>
      <c r="H5" s="210"/>
      <c r="I5" s="158"/>
      <c r="J5" s="210"/>
      <c r="K5" s="210"/>
      <c r="L5" s="210"/>
      <c r="M5" s="210"/>
      <c r="N5" s="217"/>
      <c r="O5" s="210" t="s">
        <v>45</v>
      </c>
      <c r="P5" s="210"/>
      <c r="Q5" s="210"/>
      <c r="R5" s="210"/>
      <c r="S5" s="217"/>
    </row>
    <row r="6" ht="27" customHeight="1" spans="1:19">
      <c r="A6" s="211"/>
      <c r="B6" s="212"/>
      <c r="C6" s="212"/>
      <c r="D6" s="212" t="s">
        <v>57</v>
      </c>
      <c r="E6" s="212" t="s">
        <v>58</v>
      </c>
      <c r="F6" s="212" t="s">
        <v>59</v>
      </c>
      <c r="G6" s="212" t="s">
        <v>60</v>
      </c>
      <c r="H6" s="212" t="s">
        <v>61</v>
      </c>
      <c r="I6" s="218" t="s">
        <v>62</v>
      </c>
      <c r="J6" s="219"/>
      <c r="K6" s="219"/>
      <c r="L6" s="219"/>
      <c r="M6" s="219"/>
      <c r="N6" s="220"/>
      <c r="O6" s="212" t="s">
        <v>57</v>
      </c>
      <c r="P6" s="212" t="s">
        <v>58</v>
      </c>
      <c r="Q6" s="212" t="s">
        <v>59</v>
      </c>
      <c r="R6" s="212" t="s">
        <v>60</v>
      </c>
      <c r="S6" s="212" t="s">
        <v>63</v>
      </c>
    </row>
    <row r="7" ht="30" customHeight="1" spans="1:19">
      <c r="A7" s="213"/>
      <c r="B7" s="134"/>
      <c r="C7" s="143"/>
      <c r="D7" s="143"/>
      <c r="E7" s="143"/>
      <c r="F7" s="143"/>
      <c r="G7" s="143"/>
      <c r="H7" s="143"/>
      <c r="I7" s="99" t="s">
        <v>57</v>
      </c>
      <c r="J7" s="220" t="s">
        <v>64</v>
      </c>
      <c r="K7" s="220" t="s">
        <v>65</v>
      </c>
      <c r="L7" s="220" t="s">
        <v>66</v>
      </c>
      <c r="M7" s="220" t="s">
        <v>67</v>
      </c>
      <c r="N7" s="220" t="s">
        <v>68</v>
      </c>
      <c r="O7" s="221"/>
      <c r="P7" s="221"/>
      <c r="Q7" s="221"/>
      <c r="R7" s="221"/>
      <c r="S7" s="143"/>
    </row>
    <row r="8" ht="15" customHeight="1" spans="1:19">
      <c r="A8" s="214">
        <v>1</v>
      </c>
      <c r="B8" s="214">
        <v>2</v>
      </c>
      <c r="C8" s="214">
        <v>3</v>
      </c>
      <c r="D8" s="214">
        <v>4</v>
      </c>
      <c r="E8" s="214">
        <v>5</v>
      </c>
      <c r="F8" s="214">
        <v>6</v>
      </c>
      <c r="G8" s="214">
        <v>7</v>
      </c>
      <c r="H8" s="214">
        <v>8</v>
      </c>
      <c r="I8" s="99">
        <v>9</v>
      </c>
      <c r="J8" s="214">
        <v>10</v>
      </c>
      <c r="K8" s="214">
        <v>11</v>
      </c>
      <c r="L8" s="214">
        <v>12</v>
      </c>
      <c r="M8" s="214">
        <v>13</v>
      </c>
      <c r="N8" s="214">
        <v>14</v>
      </c>
      <c r="O8" s="214">
        <v>15</v>
      </c>
      <c r="P8" s="214">
        <v>16</v>
      </c>
      <c r="Q8" s="214">
        <v>17</v>
      </c>
      <c r="R8" s="214">
        <v>18</v>
      </c>
      <c r="S8" s="214">
        <v>19</v>
      </c>
    </row>
    <row r="9" ht="18" customHeight="1" spans="1:19">
      <c r="A9" s="33" t="s">
        <v>69</v>
      </c>
      <c r="B9" s="33" t="s">
        <v>70</v>
      </c>
      <c r="C9" s="108">
        <v>17716974</v>
      </c>
      <c r="D9" s="108">
        <v>17716974</v>
      </c>
      <c r="E9" s="108">
        <v>17716974</v>
      </c>
      <c r="F9" s="108"/>
      <c r="G9" s="108"/>
      <c r="H9" s="108"/>
      <c r="I9" s="108"/>
      <c r="J9" s="108"/>
      <c r="K9" s="108"/>
      <c r="L9" s="108"/>
      <c r="M9" s="108"/>
      <c r="N9" s="108"/>
      <c r="O9" s="108"/>
      <c r="P9" s="108"/>
      <c r="Q9" s="108"/>
      <c r="R9" s="108"/>
      <c r="S9" s="108"/>
    </row>
    <row r="10" ht="18" customHeight="1" spans="1:19">
      <c r="A10" s="215" t="s">
        <v>71</v>
      </c>
      <c r="B10" s="215" t="s">
        <v>70</v>
      </c>
      <c r="C10" s="108">
        <v>17716974</v>
      </c>
      <c r="D10" s="108">
        <v>17716974</v>
      </c>
      <c r="E10" s="108">
        <v>17716974</v>
      </c>
      <c r="F10" s="108"/>
      <c r="G10" s="108"/>
      <c r="H10" s="108"/>
      <c r="I10" s="108"/>
      <c r="J10" s="108"/>
      <c r="K10" s="108"/>
      <c r="L10" s="108"/>
      <c r="M10" s="108"/>
      <c r="N10" s="108"/>
      <c r="O10" s="108"/>
      <c r="P10" s="108"/>
      <c r="Q10" s="108"/>
      <c r="R10" s="108"/>
      <c r="S10" s="108"/>
    </row>
    <row r="11" ht="18" customHeight="1" spans="1:19">
      <c r="A11" s="83" t="s">
        <v>55</v>
      </c>
      <c r="B11" s="216"/>
      <c r="C11" s="108">
        <v>17716974</v>
      </c>
      <c r="D11" s="108">
        <v>17716974</v>
      </c>
      <c r="E11" s="108">
        <v>17716974</v>
      </c>
      <c r="F11" s="108"/>
      <c r="G11" s="108"/>
      <c r="H11" s="108"/>
      <c r="I11" s="108"/>
      <c r="J11" s="108"/>
      <c r="K11" s="108"/>
      <c r="L11" s="108"/>
      <c r="M11" s="108"/>
      <c r="N11" s="108"/>
      <c r="O11" s="108"/>
      <c r="P11" s="108"/>
      <c r="Q11" s="108"/>
      <c r="R11" s="108"/>
      <c r="S11" s="108"/>
    </row>
  </sheetData>
  <mergeCells count="20">
    <mergeCell ref="A2:S2"/>
    <mergeCell ref="A3:S3"/>
    <mergeCell ref="A4:B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7"/>
  <sheetViews>
    <sheetView showGridLines="0" showZeros="0" workbookViewId="0">
      <pane ySplit="1" topLeftCell="A2" activePane="bottomLeft" state="frozen"/>
      <selection/>
      <selection pane="bottomLeft" activeCell="A1" sqref="A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customHeight="1" spans="1:15">
      <c r="A1" s="1"/>
      <c r="B1" s="1"/>
      <c r="C1" s="1"/>
      <c r="D1" s="1"/>
      <c r="E1" s="1"/>
      <c r="F1" s="1"/>
      <c r="G1" s="1"/>
      <c r="H1" s="1"/>
      <c r="I1" s="1"/>
      <c r="J1" s="1"/>
      <c r="K1" s="1"/>
      <c r="L1" s="1"/>
      <c r="M1" s="1"/>
      <c r="N1" s="1"/>
      <c r="O1" s="1"/>
    </row>
    <row r="2" ht="17.25" customHeight="1" spans="1:1">
      <c r="A2" s="80" t="s">
        <v>72</v>
      </c>
    </row>
    <row r="3" ht="41.25" customHeight="1" spans="1:1">
      <c r="A3" s="75" t="str">
        <f>"2025"&amp;"年部门支出预算表"</f>
        <v>2025年部门支出预算表</v>
      </c>
    </row>
    <row r="4" ht="17.25" customHeight="1" spans="1:15">
      <c r="A4" s="78" t="str">
        <f>"单位名称："&amp;"石林彝族自治县发展和改革局"</f>
        <v>单位名称：石林彝族自治县发展和改革局</v>
      </c>
      <c r="O4" s="80" t="s">
        <v>1</v>
      </c>
    </row>
    <row r="5" ht="27" customHeight="1" spans="1:15">
      <c r="A5" s="194" t="s">
        <v>73</v>
      </c>
      <c r="B5" s="194" t="s">
        <v>74</v>
      </c>
      <c r="C5" s="194" t="s">
        <v>55</v>
      </c>
      <c r="D5" s="195" t="s">
        <v>58</v>
      </c>
      <c r="E5" s="196"/>
      <c r="F5" s="197"/>
      <c r="G5" s="198" t="s">
        <v>59</v>
      </c>
      <c r="H5" s="198" t="s">
        <v>60</v>
      </c>
      <c r="I5" s="198" t="s">
        <v>75</v>
      </c>
      <c r="J5" s="195" t="s">
        <v>62</v>
      </c>
      <c r="K5" s="196"/>
      <c r="L5" s="196"/>
      <c r="M5" s="196"/>
      <c r="N5" s="205"/>
      <c r="O5" s="206"/>
    </row>
    <row r="6" ht="42" customHeight="1" spans="1:15">
      <c r="A6" s="199"/>
      <c r="B6" s="199"/>
      <c r="C6" s="200"/>
      <c r="D6" s="201" t="s">
        <v>57</v>
      </c>
      <c r="E6" s="201" t="s">
        <v>76</v>
      </c>
      <c r="F6" s="201" t="s">
        <v>77</v>
      </c>
      <c r="G6" s="200"/>
      <c r="H6" s="200"/>
      <c r="I6" s="207"/>
      <c r="J6" s="201" t="s">
        <v>57</v>
      </c>
      <c r="K6" s="188" t="s">
        <v>78</v>
      </c>
      <c r="L6" s="188" t="s">
        <v>79</v>
      </c>
      <c r="M6" s="188" t="s">
        <v>80</v>
      </c>
      <c r="N6" s="188" t="s">
        <v>81</v>
      </c>
      <c r="O6" s="188" t="s">
        <v>82</v>
      </c>
    </row>
    <row r="7" ht="18" customHeight="1" spans="1:15">
      <c r="A7" s="86" t="s">
        <v>83</v>
      </c>
      <c r="B7" s="86" t="s">
        <v>84</v>
      </c>
      <c r="C7" s="86" t="s">
        <v>85</v>
      </c>
      <c r="D7" s="87" t="s">
        <v>86</v>
      </c>
      <c r="E7" s="87" t="s">
        <v>87</v>
      </c>
      <c r="F7" s="87" t="s">
        <v>88</v>
      </c>
      <c r="G7" s="87" t="s">
        <v>89</v>
      </c>
      <c r="H7" s="87" t="s">
        <v>90</v>
      </c>
      <c r="I7" s="87" t="s">
        <v>91</v>
      </c>
      <c r="J7" s="87" t="s">
        <v>92</v>
      </c>
      <c r="K7" s="87" t="s">
        <v>93</v>
      </c>
      <c r="L7" s="87" t="s">
        <v>94</v>
      </c>
      <c r="M7" s="87" t="s">
        <v>95</v>
      </c>
      <c r="N7" s="86" t="s">
        <v>96</v>
      </c>
      <c r="O7" s="87" t="s">
        <v>97</v>
      </c>
    </row>
    <row r="8" ht="21" customHeight="1" spans="1:15">
      <c r="A8" s="88" t="s">
        <v>98</v>
      </c>
      <c r="B8" s="88" t="s">
        <v>99</v>
      </c>
      <c r="C8" s="108">
        <v>12061615</v>
      </c>
      <c r="D8" s="108">
        <v>12061615</v>
      </c>
      <c r="E8" s="108">
        <v>5211615</v>
      </c>
      <c r="F8" s="108">
        <v>6850000</v>
      </c>
      <c r="G8" s="108"/>
      <c r="H8" s="108"/>
      <c r="I8" s="108"/>
      <c r="J8" s="108"/>
      <c r="K8" s="108"/>
      <c r="L8" s="108"/>
      <c r="M8" s="108"/>
      <c r="N8" s="108"/>
      <c r="O8" s="108"/>
    </row>
    <row r="9" ht="21" customHeight="1" spans="1:15">
      <c r="A9" s="202" t="s">
        <v>100</v>
      </c>
      <c r="B9" s="202" t="s">
        <v>101</v>
      </c>
      <c r="C9" s="108">
        <v>12061615</v>
      </c>
      <c r="D9" s="108">
        <v>12061615</v>
      </c>
      <c r="E9" s="108">
        <v>5211615</v>
      </c>
      <c r="F9" s="108">
        <v>6850000</v>
      </c>
      <c r="G9" s="108"/>
      <c r="H9" s="108"/>
      <c r="I9" s="108"/>
      <c r="J9" s="108"/>
      <c r="K9" s="108"/>
      <c r="L9" s="108"/>
      <c r="M9" s="108"/>
      <c r="N9" s="108"/>
      <c r="O9" s="108"/>
    </row>
    <row r="10" ht="21" customHeight="1" spans="1:15">
      <c r="A10" s="203" t="s">
        <v>102</v>
      </c>
      <c r="B10" s="203" t="s">
        <v>103</v>
      </c>
      <c r="C10" s="108">
        <v>4345719</v>
      </c>
      <c r="D10" s="108">
        <v>4345719</v>
      </c>
      <c r="E10" s="108">
        <v>4345719</v>
      </c>
      <c r="F10" s="108"/>
      <c r="G10" s="108"/>
      <c r="H10" s="108"/>
      <c r="I10" s="108"/>
      <c r="J10" s="108"/>
      <c r="K10" s="108"/>
      <c r="L10" s="108"/>
      <c r="M10" s="108"/>
      <c r="N10" s="108"/>
      <c r="O10" s="108"/>
    </row>
    <row r="11" ht="21" customHeight="1" spans="1:15">
      <c r="A11" s="203" t="s">
        <v>104</v>
      </c>
      <c r="B11" s="203" t="s">
        <v>105</v>
      </c>
      <c r="C11" s="108">
        <v>500000</v>
      </c>
      <c r="D11" s="108">
        <v>500000</v>
      </c>
      <c r="E11" s="108"/>
      <c r="F11" s="108">
        <v>500000</v>
      </c>
      <c r="G11" s="108"/>
      <c r="H11" s="108"/>
      <c r="I11" s="108"/>
      <c r="J11" s="108"/>
      <c r="K11" s="108"/>
      <c r="L11" s="108"/>
      <c r="M11" s="108"/>
      <c r="N11" s="108"/>
      <c r="O11" s="108"/>
    </row>
    <row r="12" ht="21" customHeight="1" spans="1:15">
      <c r="A12" s="203" t="s">
        <v>106</v>
      </c>
      <c r="B12" s="203" t="s">
        <v>107</v>
      </c>
      <c r="C12" s="108">
        <v>865896</v>
      </c>
      <c r="D12" s="108">
        <v>865896</v>
      </c>
      <c r="E12" s="108">
        <v>865896</v>
      </c>
      <c r="F12" s="108"/>
      <c r="G12" s="108"/>
      <c r="H12" s="108"/>
      <c r="I12" s="108"/>
      <c r="J12" s="108"/>
      <c r="K12" s="108"/>
      <c r="L12" s="108"/>
      <c r="M12" s="108"/>
      <c r="N12" s="108"/>
      <c r="O12" s="108"/>
    </row>
    <row r="13" ht="21" customHeight="1" spans="1:15">
      <c r="A13" s="203" t="s">
        <v>108</v>
      </c>
      <c r="B13" s="203" t="s">
        <v>109</v>
      </c>
      <c r="C13" s="108">
        <v>6350000</v>
      </c>
      <c r="D13" s="108">
        <v>6350000</v>
      </c>
      <c r="E13" s="108"/>
      <c r="F13" s="108">
        <v>6350000</v>
      </c>
      <c r="G13" s="108"/>
      <c r="H13" s="108"/>
      <c r="I13" s="108"/>
      <c r="J13" s="108"/>
      <c r="K13" s="108"/>
      <c r="L13" s="108"/>
      <c r="M13" s="108"/>
      <c r="N13" s="108"/>
      <c r="O13" s="108"/>
    </row>
    <row r="14" ht="21" customHeight="1" spans="1:15">
      <c r="A14" s="88" t="s">
        <v>110</v>
      </c>
      <c r="B14" s="88" t="s">
        <v>111</v>
      </c>
      <c r="C14" s="108">
        <v>200000</v>
      </c>
      <c r="D14" s="108">
        <v>200000</v>
      </c>
      <c r="E14" s="108"/>
      <c r="F14" s="108">
        <v>200000</v>
      </c>
      <c r="G14" s="108"/>
      <c r="H14" s="108"/>
      <c r="I14" s="108"/>
      <c r="J14" s="108"/>
      <c r="K14" s="108"/>
      <c r="L14" s="108"/>
      <c r="M14" s="108"/>
      <c r="N14" s="108"/>
      <c r="O14" s="108"/>
    </row>
    <row r="15" ht="21" customHeight="1" spans="1:15">
      <c r="A15" s="202" t="s">
        <v>112</v>
      </c>
      <c r="B15" s="202" t="s">
        <v>113</v>
      </c>
      <c r="C15" s="108">
        <v>200000</v>
      </c>
      <c r="D15" s="108">
        <v>200000</v>
      </c>
      <c r="E15" s="108"/>
      <c r="F15" s="108">
        <v>200000</v>
      </c>
      <c r="G15" s="108"/>
      <c r="H15" s="108"/>
      <c r="I15" s="108"/>
      <c r="J15" s="108"/>
      <c r="K15" s="108"/>
      <c r="L15" s="108"/>
      <c r="M15" s="108"/>
      <c r="N15" s="108"/>
      <c r="O15" s="108"/>
    </row>
    <row r="16" ht="21" customHeight="1" spans="1:15">
      <c r="A16" s="203" t="s">
        <v>114</v>
      </c>
      <c r="B16" s="203" t="s">
        <v>115</v>
      </c>
      <c r="C16" s="108">
        <v>200000</v>
      </c>
      <c r="D16" s="108">
        <v>200000</v>
      </c>
      <c r="E16" s="108"/>
      <c r="F16" s="108">
        <v>200000</v>
      </c>
      <c r="G16" s="108"/>
      <c r="H16" s="108"/>
      <c r="I16" s="108"/>
      <c r="J16" s="108"/>
      <c r="K16" s="108"/>
      <c r="L16" s="108"/>
      <c r="M16" s="108"/>
      <c r="N16" s="108"/>
      <c r="O16" s="108"/>
    </row>
    <row r="17" ht="21" customHeight="1" spans="1:15">
      <c r="A17" s="88" t="s">
        <v>116</v>
      </c>
      <c r="B17" s="88" t="s">
        <v>117</v>
      </c>
      <c r="C17" s="108">
        <v>2095904</v>
      </c>
      <c r="D17" s="108">
        <v>2095904</v>
      </c>
      <c r="E17" s="108">
        <v>2095904</v>
      </c>
      <c r="F17" s="108"/>
      <c r="G17" s="108"/>
      <c r="H17" s="108"/>
      <c r="I17" s="108"/>
      <c r="J17" s="108"/>
      <c r="K17" s="108"/>
      <c r="L17" s="108"/>
      <c r="M17" s="108"/>
      <c r="N17" s="108"/>
      <c r="O17" s="108"/>
    </row>
    <row r="18" ht="21" customHeight="1" spans="1:15">
      <c r="A18" s="202" t="s">
        <v>118</v>
      </c>
      <c r="B18" s="202" t="s">
        <v>119</v>
      </c>
      <c r="C18" s="108">
        <v>1988648</v>
      </c>
      <c r="D18" s="108">
        <v>1988648</v>
      </c>
      <c r="E18" s="108">
        <v>1988648</v>
      </c>
      <c r="F18" s="108"/>
      <c r="G18" s="108"/>
      <c r="H18" s="108"/>
      <c r="I18" s="108"/>
      <c r="J18" s="108"/>
      <c r="K18" s="108"/>
      <c r="L18" s="108"/>
      <c r="M18" s="108"/>
      <c r="N18" s="108"/>
      <c r="O18" s="108"/>
    </row>
    <row r="19" ht="21" customHeight="1" spans="1:15">
      <c r="A19" s="203" t="s">
        <v>120</v>
      </c>
      <c r="B19" s="203" t="s">
        <v>121</v>
      </c>
      <c r="C19" s="108">
        <v>648000</v>
      </c>
      <c r="D19" s="108">
        <v>648000</v>
      </c>
      <c r="E19" s="108">
        <v>648000</v>
      </c>
      <c r="F19" s="108"/>
      <c r="G19" s="108"/>
      <c r="H19" s="108"/>
      <c r="I19" s="108"/>
      <c r="J19" s="108"/>
      <c r="K19" s="108"/>
      <c r="L19" s="108"/>
      <c r="M19" s="108"/>
      <c r="N19" s="108"/>
      <c r="O19" s="108"/>
    </row>
    <row r="20" ht="21" customHeight="1" spans="1:15">
      <c r="A20" s="203" t="s">
        <v>122</v>
      </c>
      <c r="B20" s="203" t="s">
        <v>123</v>
      </c>
      <c r="C20" s="108">
        <v>723708</v>
      </c>
      <c r="D20" s="108">
        <v>723708</v>
      </c>
      <c r="E20" s="108">
        <v>723708</v>
      </c>
      <c r="F20" s="108"/>
      <c r="G20" s="108"/>
      <c r="H20" s="108"/>
      <c r="I20" s="108"/>
      <c r="J20" s="108"/>
      <c r="K20" s="108"/>
      <c r="L20" s="108"/>
      <c r="M20" s="108"/>
      <c r="N20" s="108"/>
      <c r="O20" s="108"/>
    </row>
    <row r="21" ht="21" customHeight="1" spans="1:15">
      <c r="A21" s="203" t="s">
        <v>124</v>
      </c>
      <c r="B21" s="203" t="s">
        <v>125</v>
      </c>
      <c r="C21" s="108">
        <v>616940</v>
      </c>
      <c r="D21" s="108">
        <v>616940</v>
      </c>
      <c r="E21" s="108">
        <v>616940</v>
      </c>
      <c r="F21" s="108"/>
      <c r="G21" s="108"/>
      <c r="H21" s="108"/>
      <c r="I21" s="108"/>
      <c r="J21" s="108"/>
      <c r="K21" s="108"/>
      <c r="L21" s="108"/>
      <c r="M21" s="108"/>
      <c r="N21" s="108"/>
      <c r="O21" s="108"/>
    </row>
    <row r="22" ht="21" customHeight="1" spans="1:15">
      <c r="A22" s="202" t="s">
        <v>126</v>
      </c>
      <c r="B22" s="202" t="s">
        <v>127</v>
      </c>
      <c r="C22" s="108">
        <v>107256</v>
      </c>
      <c r="D22" s="108">
        <v>107256</v>
      </c>
      <c r="E22" s="108">
        <v>107256</v>
      </c>
      <c r="F22" s="108"/>
      <c r="G22" s="108"/>
      <c r="H22" s="108"/>
      <c r="I22" s="108"/>
      <c r="J22" s="108"/>
      <c r="K22" s="108"/>
      <c r="L22" s="108"/>
      <c r="M22" s="108"/>
      <c r="N22" s="108"/>
      <c r="O22" s="108"/>
    </row>
    <row r="23" ht="21" customHeight="1" spans="1:15">
      <c r="A23" s="203" t="s">
        <v>128</v>
      </c>
      <c r="B23" s="203" t="s">
        <v>129</v>
      </c>
      <c r="C23" s="108">
        <v>107256</v>
      </c>
      <c r="D23" s="108">
        <v>107256</v>
      </c>
      <c r="E23" s="108">
        <v>107256</v>
      </c>
      <c r="F23" s="108"/>
      <c r="G23" s="108"/>
      <c r="H23" s="108"/>
      <c r="I23" s="108"/>
      <c r="J23" s="108"/>
      <c r="K23" s="108"/>
      <c r="L23" s="108"/>
      <c r="M23" s="108"/>
      <c r="N23" s="108"/>
      <c r="O23" s="108"/>
    </row>
    <row r="24" ht="21" customHeight="1" spans="1:15">
      <c r="A24" s="88" t="s">
        <v>130</v>
      </c>
      <c r="B24" s="88" t="s">
        <v>131</v>
      </c>
      <c r="C24" s="108">
        <v>736947</v>
      </c>
      <c r="D24" s="108">
        <v>736947</v>
      </c>
      <c r="E24" s="108">
        <v>736947</v>
      </c>
      <c r="F24" s="108"/>
      <c r="G24" s="108"/>
      <c r="H24" s="108"/>
      <c r="I24" s="108"/>
      <c r="J24" s="108"/>
      <c r="K24" s="108"/>
      <c r="L24" s="108"/>
      <c r="M24" s="108"/>
      <c r="N24" s="108"/>
      <c r="O24" s="108"/>
    </row>
    <row r="25" ht="21" customHeight="1" spans="1:15">
      <c r="A25" s="202" t="s">
        <v>132</v>
      </c>
      <c r="B25" s="202" t="s">
        <v>133</v>
      </c>
      <c r="C25" s="108">
        <v>736947</v>
      </c>
      <c r="D25" s="108">
        <v>736947</v>
      </c>
      <c r="E25" s="108">
        <v>736947</v>
      </c>
      <c r="F25" s="108"/>
      <c r="G25" s="108"/>
      <c r="H25" s="108"/>
      <c r="I25" s="108"/>
      <c r="J25" s="108"/>
      <c r="K25" s="108"/>
      <c r="L25" s="108"/>
      <c r="M25" s="108"/>
      <c r="N25" s="108"/>
      <c r="O25" s="108"/>
    </row>
    <row r="26" ht="21" customHeight="1" spans="1:15">
      <c r="A26" s="203" t="s">
        <v>134</v>
      </c>
      <c r="B26" s="203" t="s">
        <v>135</v>
      </c>
      <c r="C26" s="108">
        <v>236012</v>
      </c>
      <c r="D26" s="108">
        <v>236012</v>
      </c>
      <c r="E26" s="108">
        <v>236012</v>
      </c>
      <c r="F26" s="108"/>
      <c r="G26" s="108"/>
      <c r="H26" s="108"/>
      <c r="I26" s="108"/>
      <c r="J26" s="108"/>
      <c r="K26" s="108"/>
      <c r="L26" s="108"/>
      <c r="M26" s="108"/>
      <c r="N26" s="108"/>
      <c r="O26" s="108"/>
    </row>
    <row r="27" ht="21" customHeight="1" spans="1:15">
      <c r="A27" s="203" t="s">
        <v>136</v>
      </c>
      <c r="B27" s="203" t="s">
        <v>137</v>
      </c>
      <c r="C27" s="108">
        <v>67432</v>
      </c>
      <c r="D27" s="108">
        <v>67432</v>
      </c>
      <c r="E27" s="108">
        <v>67432</v>
      </c>
      <c r="F27" s="108"/>
      <c r="G27" s="108"/>
      <c r="H27" s="108"/>
      <c r="I27" s="108"/>
      <c r="J27" s="108"/>
      <c r="K27" s="108"/>
      <c r="L27" s="108"/>
      <c r="M27" s="108"/>
      <c r="N27" s="108"/>
      <c r="O27" s="108"/>
    </row>
    <row r="28" ht="21" customHeight="1" spans="1:15">
      <c r="A28" s="203" t="s">
        <v>138</v>
      </c>
      <c r="B28" s="203" t="s">
        <v>139</v>
      </c>
      <c r="C28" s="108">
        <v>382590</v>
      </c>
      <c r="D28" s="108">
        <v>382590</v>
      </c>
      <c r="E28" s="108">
        <v>382590</v>
      </c>
      <c r="F28" s="108"/>
      <c r="G28" s="108"/>
      <c r="H28" s="108"/>
      <c r="I28" s="108"/>
      <c r="J28" s="108"/>
      <c r="K28" s="108"/>
      <c r="L28" s="108"/>
      <c r="M28" s="108"/>
      <c r="N28" s="108"/>
      <c r="O28" s="108"/>
    </row>
    <row r="29" ht="21" customHeight="1" spans="1:15">
      <c r="A29" s="203" t="s">
        <v>140</v>
      </c>
      <c r="B29" s="203" t="s">
        <v>141</v>
      </c>
      <c r="C29" s="108">
        <v>50913</v>
      </c>
      <c r="D29" s="108">
        <v>50913</v>
      </c>
      <c r="E29" s="108">
        <v>50913</v>
      </c>
      <c r="F29" s="108"/>
      <c r="G29" s="108"/>
      <c r="H29" s="108"/>
      <c r="I29" s="108"/>
      <c r="J29" s="108"/>
      <c r="K29" s="108"/>
      <c r="L29" s="108"/>
      <c r="M29" s="108"/>
      <c r="N29" s="108"/>
      <c r="O29" s="108"/>
    </row>
    <row r="30" ht="21" customHeight="1" spans="1:15">
      <c r="A30" s="88" t="s">
        <v>142</v>
      </c>
      <c r="B30" s="88" t="s">
        <v>143</v>
      </c>
      <c r="C30" s="108">
        <v>572508</v>
      </c>
      <c r="D30" s="108">
        <v>572508</v>
      </c>
      <c r="E30" s="108">
        <v>572508</v>
      </c>
      <c r="F30" s="108"/>
      <c r="G30" s="108"/>
      <c r="H30" s="108"/>
      <c r="I30" s="108"/>
      <c r="J30" s="108"/>
      <c r="K30" s="108"/>
      <c r="L30" s="108"/>
      <c r="M30" s="108"/>
      <c r="N30" s="108"/>
      <c r="O30" s="108"/>
    </row>
    <row r="31" ht="21" customHeight="1" spans="1:15">
      <c r="A31" s="202" t="s">
        <v>144</v>
      </c>
      <c r="B31" s="202" t="s">
        <v>145</v>
      </c>
      <c r="C31" s="108">
        <v>572508</v>
      </c>
      <c r="D31" s="108">
        <v>572508</v>
      </c>
      <c r="E31" s="108">
        <v>572508</v>
      </c>
      <c r="F31" s="108"/>
      <c r="G31" s="108"/>
      <c r="H31" s="108"/>
      <c r="I31" s="108"/>
      <c r="J31" s="108"/>
      <c r="K31" s="108"/>
      <c r="L31" s="108"/>
      <c r="M31" s="108"/>
      <c r="N31" s="108"/>
      <c r="O31" s="108"/>
    </row>
    <row r="32" ht="21" customHeight="1" spans="1:15">
      <c r="A32" s="203" t="s">
        <v>146</v>
      </c>
      <c r="B32" s="203" t="s">
        <v>147</v>
      </c>
      <c r="C32" s="108">
        <v>572508</v>
      </c>
      <c r="D32" s="108">
        <v>572508</v>
      </c>
      <c r="E32" s="108">
        <v>572508</v>
      </c>
      <c r="F32" s="108"/>
      <c r="G32" s="108"/>
      <c r="H32" s="108"/>
      <c r="I32" s="108"/>
      <c r="J32" s="108"/>
      <c r="K32" s="108"/>
      <c r="L32" s="108"/>
      <c r="M32" s="108"/>
      <c r="N32" s="108"/>
      <c r="O32" s="108"/>
    </row>
    <row r="33" ht="21" customHeight="1" spans="1:15">
      <c r="A33" s="88" t="s">
        <v>148</v>
      </c>
      <c r="B33" s="88" t="s">
        <v>149</v>
      </c>
      <c r="C33" s="108">
        <v>2050000</v>
      </c>
      <c r="D33" s="108">
        <v>2050000</v>
      </c>
      <c r="E33" s="108"/>
      <c r="F33" s="108">
        <v>2050000</v>
      </c>
      <c r="G33" s="108"/>
      <c r="H33" s="108"/>
      <c r="I33" s="108"/>
      <c r="J33" s="108"/>
      <c r="K33" s="108"/>
      <c r="L33" s="108"/>
      <c r="M33" s="108"/>
      <c r="N33" s="108"/>
      <c r="O33" s="108"/>
    </row>
    <row r="34" ht="21" customHeight="1" spans="1:15">
      <c r="A34" s="202" t="s">
        <v>150</v>
      </c>
      <c r="B34" s="202" t="s">
        <v>151</v>
      </c>
      <c r="C34" s="108">
        <v>2050000</v>
      </c>
      <c r="D34" s="108">
        <v>2050000</v>
      </c>
      <c r="E34" s="108"/>
      <c r="F34" s="108">
        <v>2050000</v>
      </c>
      <c r="G34" s="108"/>
      <c r="H34" s="108"/>
      <c r="I34" s="108"/>
      <c r="J34" s="108"/>
      <c r="K34" s="108"/>
      <c r="L34" s="108"/>
      <c r="M34" s="108"/>
      <c r="N34" s="108"/>
      <c r="O34" s="108"/>
    </row>
    <row r="35" ht="21" customHeight="1" spans="1:15">
      <c r="A35" s="203" t="s">
        <v>152</v>
      </c>
      <c r="B35" s="203" t="s">
        <v>153</v>
      </c>
      <c r="C35" s="108">
        <v>700000</v>
      </c>
      <c r="D35" s="108">
        <v>700000</v>
      </c>
      <c r="E35" s="108"/>
      <c r="F35" s="108">
        <v>700000</v>
      </c>
      <c r="G35" s="108"/>
      <c r="H35" s="108"/>
      <c r="I35" s="108"/>
      <c r="J35" s="108"/>
      <c r="K35" s="108"/>
      <c r="L35" s="108"/>
      <c r="M35" s="108"/>
      <c r="N35" s="108"/>
      <c r="O35" s="108"/>
    </row>
    <row r="36" ht="21" customHeight="1" spans="1:15">
      <c r="A36" s="203" t="s">
        <v>154</v>
      </c>
      <c r="B36" s="203" t="s">
        <v>155</v>
      </c>
      <c r="C36" s="108">
        <v>1350000</v>
      </c>
      <c r="D36" s="108">
        <v>1350000</v>
      </c>
      <c r="E36" s="108"/>
      <c r="F36" s="108">
        <v>1350000</v>
      </c>
      <c r="G36" s="108"/>
      <c r="H36" s="108"/>
      <c r="I36" s="108"/>
      <c r="J36" s="108"/>
      <c r="K36" s="108"/>
      <c r="L36" s="108"/>
      <c r="M36" s="108"/>
      <c r="N36" s="108"/>
      <c r="O36" s="108"/>
    </row>
    <row r="37" ht="21" customHeight="1" spans="1:15">
      <c r="A37" s="204" t="s">
        <v>55</v>
      </c>
      <c r="B37" s="69"/>
      <c r="C37" s="108">
        <v>17716974</v>
      </c>
      <c r="D37" s="108">
        <v>17716974</v>
      </c>
      <c r="E37" s="108">
        <v>8616974</v>
      </c>
      <c r="F37" s="108">
        <v>9100000</v>
      </c>
      <c r="G37" s="108"/>
      <c r="H37" s="108"/>
      <c r="I37" s="108"/>
      <c r="J37" s="108"/>
      <c r="K37" s="108"/>
      <c r="L37" s="108"/>
      <c r="M37" s="108"/>
      <c r="N37" s="108"/>
      <c r="O37" s="108"/>
    </row>
  </sheetData>
  <mergeCells count="12">
    <mergeCell ref="A2:O2"/>
    <mergeCell ref="A3:O3"/>
    <mergeCell ref="A4:B4"/>
    <mergeCell ref="D5:F5"/>
    <mergeCell ref="J5:O5"/>
    <mergeCell ref="A37:B37"/>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 activePane="bottomLeft" state="frozen"/>
      <selection/>
      <selection pane="bottomLeft" activeCell="A1" sqref="A1"/>
    </sheetView>
  </sheetViews>
  <sheetFormatPr defaultColWidth="8.575" defaultRowHeight="12.75" customHeight="1" outlineLevelCol="3"/>
  <cols>
    <col min="1" max="4" width="35.575" customWidth="1"/>
  </cols>
  <sheetData>
    <row r="1" customHeight="1" spans="1:4">
      <c r="A1" s="1"/>
      <c r="B1" s="1"/>
      <c r="C1" s="1"/>
      <c r="D1" s="1"/>
    </row>
    <row r="2" ht="15" customHeight="1" spans="1:4">
      <c r="A2" s="76"/>
      <c r="B2" s="80"/>
      <c r="C2" s="80"/>
      <c r="D2" s="80" t="s">
        <v>156</v>
      </c>
    </row>
    <row r="3" ht="41.25" customHeight="1" spans="1:1">
      <c r="A3" s="75" t="str">
        <f>"2025"&amp;"年部门财政拨款收支预算总表"</f>
        <v>2025年部门财政拨款收支预算总表</v>
      </c>
    </row>
    <row r="4" ht="17.25" customHeight="1" spans="1:4">
      <c r="A4" s="78" t="str">
        <f>"单位名称："&amp;"石林彝族自治县发展和改革局"</f>
        <v>单位名称：石林彝族自治县发展和改革局</v>
      </c>
      <c r="B4" s="187"/>
      <c r="D4" s="80" t="s">
        <v>1</v>
      </c>
    </row>
    <row r="5" ht="17.25" customHeight="1" spans="1:4">
      <c r="A5" s="188" t="s">
        <v>2</v>
      </c>
      <c r="B5" s="189"/>
      <c r="C5" s="188" t="s">
        <v>3</v>
      </c>
      <c r="D5" s="189"/>
    </row>
    <row r="6" ht="18.75" customHeight="1" spans="1:4">
      <c r="A6" s="188" t="s">
        <v>4</v>
      </c>
      <c r="B6" s="188" t="s">
        <v>5</v>
      </c>
      <c r="C6" s="188" t="s">
        <v>6</v>
      </c>
      <c r="D6" s="188" t="s">
        <v>5</v>
      </c>
    </row>
    <row r="7" ht="16.5" customHeight="1" spans="1:4">
      <c r="A7" s="190" t="s">
        <v>157</v>
      </c>
      <c r="B7" s="108">
        <v>17716974</v>
      </c>
      <c r="C7" s="190" t="s">
        <v>158</v>
      </c>
      <c r="D7" s="108">
        <v>17716974</v>
      </c>
    </row>
    <row r="8" ht="16.5" customHeight="1" spans="1:4">
      <c r="A8" s="190" t="s">
        <v>159</v>
      </c>
      <c r="B8" s="108">
        <v>17716974</v>
      </c>
      <c r="C8" s="190" t="s">
        <v>160</v>
      </c>
      <c r="D8" s="108">
        <v>12061615</v>
      </c>
    </row>
    <row r="9" ht="16.5" customHeight="1" spans="1:4">
      <c r="A9" s="190" t="s">
        <v>161</v>
      </c>
      <c r="B9" s="108"/>
      <c r="C9" s="190" t="s">
        <v>162</v>
      </c>
      <c r="D9" s="108"/>
    </row>
    <row r="10" ht="16.5" customHeight="1" spans="1:4">
      <c r="A10" s="190" t="s">
        <v>163</v>
      </c>
      <c r="B10" s="108"/>
      <c r="C10" s="190" t="s">
        <v>164</v>
      </c>
      <c r="D10" s="108">
        <v>200000</v>
      </c>
    </row>
    <row r="11" ht="16.5" customHeight="1" spans="1:4">
      <c r="A11" s="190" t="s">
        <v>165</v>
      </c>
      <c r="B11" s="108"/>
      <c r="C11" s="190" t="s">
        <v>166</v>
      </c>
      <c r="D11" s="108"/>
    </row>
    <row r="12" ht="16.5" customHeight="1" spans="1:4">
      <c r="A12" s="190" t="s">
        <v>159</v>
      </c>
      <c r="B12" s="108"/>
      <c r="C12" s="190" t="s">
        <v>167</v>
      </c>
      <c r="D12" s="108"/>
    </row>
    <row r="13" ht="16.5" customHeight="1" spans="1:4">
      <c r="A13" s="22" t="s">
        <v>161</v>
      </c>
      <c r="B13" s="108"/>
      <c r="C13" s="98" t="s">
        <v>168</v>
      </c>
      <c r="D13" s="108"/>
    </row>
    <row r="14" ht="16.5" customHeight="1" spans="1:4">
      <c r="A14" s="22" t="s">
        <v>163</v>
      </c>
      <c r="B14" s="108"/>
      <c r="C14" s="98" t="s">
        <v>169</v>
      </c>
      <c r="D14" s="108"/>
    </row>
    <row r="15" ht="16.5" customHeight="1" spans="1:4">
      <c r="A15" s="191"/>
      <c r="B15" s="108"/>
      <c r="C15" s="98" t="s">
        <v>170</v>
      </c>
      <c r="D15" s="108">
        <v>2095904</v>
      </c>
    </row>
    <row r="16" ht="16.5" customHeight="1" spans="1:4">
      <c r="A16" s="191"/>
      <c r="B16" s="108"/>
      <c r="C16" s="98" t="s">
        <v>171</v>
      </c>
      <c r="D16" s="108">
        <v>736947</v>
      </c>
    </row>
    <row r="17" ht="16.5" customHeight="1" spans="1:4">
      <c r="A17" s="191"/>
      <c r="B17" s="108"/>
      <c r="C17" s="98" t="s">
        <v>172</v>
      </c>
      <c r="D17" s="108"/>
    </row>
    <row r="18" ht="16.5" customHeight="1" spans="1:4">
      <c r="A18" s="191"/>
      <c r="B18" s="108"/>
      <c r="C18" s="98" t="s">
        <v>173</v>
      </c>
      <c r="D18" s="108"/>
    </row>
    <row r="19" ht="16.5" customHeight="1" spans="1:4">
      <c r="A19" s="191"/>
      <c r="B19" s="108"/>
      <c r="C19" s="98" t="s">
        <v>174</v>
      </c>
      <c r="D19" s="108"/>
    </row>
    <row r="20" ht="16.5" customHeight="1" spans="1:4">
      <c r="A20" s="191"/>
      <c r="B20" s="108"/>
      <c r="C20" s="98" t="s">
        <v>175</v>
      </c>
      <c r="D20" s="108"/>
    </row>
    <row r="21" ht="16.5" customHeight="1" spans="1:4">
      <c r="A21" s="191"/>
      <c r="B21" s="108"/>
      <c r="C21" s="98" t="s">
        <v>176</v>
      </c>
      <c r="D21" s="108"/>
    </row>
    <row r="22" ht="16.5" customHeight="1" spans="1:4">
      <c r="A22" s="191"/>
      <c r="B22" s="108"/>
      <c r="C22" s="98" t="s">
        <v>177</v>
      </c>
      <c r="D22" s="108"/>
    </row>
    <row r="23" ht="16.5" customHeight="1" spans="1:4">
      <c r="A23" s="191"/>
      <c r="B23" s="108"/>
      <c r="C23" s="98" t="s">
        <v>178</v>
      </c>
      <c r="D23" s="108"/>
    </row>
    <row r="24" ht="16.5" customHeight="1" spans="1:4">
      <c r="A24" s="191"/>
      <c r="B24" s="108"/>
      <c r="C24" s="98" t="s">
        <v>179</v>
      </c>
      <c r="D24" s="108"/>
    </row>
    <row r="25" ht="16.5" customHeight="1" spans="1:4">
      <c r="A25" s="191"/>
      <c r="B25" s="108"/>
      <c r="C25" s="98" t="s">
        <v>180</v>
      </c>
      <c r="D25" s="108"/>
    </row>
    <row r="26" ht="16.5" customHeight="1" spans="1:4">
      <c r="A26" s="191"/>
      <c r="B26" s="108"/>
      <c r="C26" s="98" t="s">
        <v>181</v>
      </c>
      <c r="D26" s="108">
        <v>572508</v>
      </c>
    </row>
    <row r="27" ht="16.5" customHeight="1" spans="1:4">
      <c r="A27" s="191"/>
      <c r="B27" s="108"/>
      <c r="C27" s="98" t="s">
        <v>182</v>
      </c>
      <c r="D27" s="108">
        <v>2050000</v>
      </c>
    </row>
    <row r="28" ht="16.5" customHeight="1" spans="1:4">
      <c r="A28" s="191"/>
      <c r="B28" s="108"/>
      <c r="C28" s="98" t="s">
        <v>183</v>
      </c>
      <c r="D28" s="108"/>
    </row>
    <row r="29" ht="16.5" customHeight="1" spans="1:4">
      <c r="A29" s="191"/>
      <c r="B29" s="108"/>
      <c r="C29" s="98" t="s">
        <v>184</v>
      </c>
      <c r="D29" s="108"/>
    </row>
    <row r="30" ht="16.5" customHeight="1" spans="1:4">
      <c r="A30" s="191"/>
      <c r="B30" s="108"/>
      <c r="C30" s="98" t="s">
        <v>185</v>
      </c>
      <c r="D30" s="108"/>
    </row>
    <row r="31" ht="16.5" customHeight="1" spans="1:4">
      <c r="A31" s="191"/>
      <c r="B31" s="108"/>
      <c r="C31" s="98" t="s">
        <v>186</v>
      </c>
      <c r="D31" s="108"/>
    </row>
    <row r="32" ht="16.5" customHeight="1" spans="1:4">
      <c r="A32" s="191"/>
      <c r="B32" s="108"/>
      <c r="C32" s="22" t="s">
        <v>187</v>
      </c>
      <c r="D32" s="108"/>
    </row>
    <row r="33" ht="16.5" customHeight="1" spans="1:4">
      <c r="A33" s="191"/>
      <c r="B33" s="108"/>
      <c r="C33" s="22" t="s">
        <v>188</v>
      </c>
      <c r="D33" s="108"/>
    </row>
    <row r="34" ht="16.5" customHeight="1" spans="1:4">
      <c r="A34" s="191"/>
      <c r="B34" s="108"/>
      <c r="C34" s="19" t="s">
        <v>189</v>
      </c>
      <c r="D34" s="108"/>
    </row>
    <row r="35" ht="15" customHeight="1" spans="1:4">
      <c r="A35" s="192" t="s">
        <v>50</v>
      </c>
      <c r="B35" s="193">
        <v>17716974</v>
      </c>
      <c r="C35" s="192" t="s">
        <v>51</v>
      </c>
      <c r="D35" s="193">
        <v>17716974</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7"/>
  <sheetViews>
    <sheetView showZeros="0" workbookViewId="0">
      <pane ySplit="1" topLeftCell="A8" activePane="bottomLeft" state="frozen"/>
      <selection/>
      <selection pane="bottomLeft" activeCell="F8" sqref="F8"/>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1"/>
      <c r="B1" s="1"/>
      <c r="C1" s="1"/>
      <c r="D1" s="1"/>
      <c r="E1" s="1"/>
      <c r="F1" s="1"/>
      <c r="G1" s="1"/>
    </row>
    <row r="2" customHeight="1" spans="4:7">
      <c r="D2" s="163"/>
      <c r="F2" s="100"/>
      <c r="G2" s="168" t="s">
        <v>190</v>
      </c>
    </row>
    <row r="3" ht="41.25" customHeight="1" spans="1:7">
      <c r="A3" s="152" t="str">
        <f>"2025"&amp;"年一般公共预算支出预算表（按功能科目分类）"</f>
        <v>2025年一般公共预算支出预算表（按功能科目分类）</v>
      </c>
      <c r="B3" s="152"/>
      <c r="C3" s="152"/>
      <c r="D3" s="152"/>
      <c r="E3" s="152"/>
      <c r="F3" s="152"/>
      <c r="G3" s="152"/>
    </row>
    <row r="4" ht="18" customHeight="1" spans="1:7">
      <c r="A4" s="44" t="str">
        <f>"单位名称："&amp;"石林彝族自治县发展和改革局"</f>
        <v>单位名称：石林彝族自治县发展和改革局</v>
      </c>
      <c r="F4" s="149"/>
      <c r="G4" s="168" t="s">
        <v>1</v>
      </c>
    </row>
    <row r="5" ht="20.25" customHeight="1" spans="1:7">
      <c r="A5" s="183" t="s">
        <v>191</v>
      </c>
      <c r="B5" s="184"/>
      <c r="C5" s="153" t="s">
        <v>55</v>
      </c>
      <c r="D5" s="175" t="s">
        <v>76</v>
      </c>
      <c r="E5" s="14"/>
      <c r="F5" s="36"/>
      <c r="G5" s="165" t="s">
        <v>77</v>
      </c>
    </row>
    <row r="6" ht="20.25" customHeight="1" spans="1:7">
      <c r="A6" s="185" t="s">
        <v>73</v>
      </c>
      <c r="B6" s="185" t="s">
        <v>74</v>
      </c>
      <c r="C6" s="55"/>
      <c r="D6" s="15" t="s">
        <v>57</v>
      </c>
      <c r="E6" s="15" t="s">
        <v>192</v>
      </c>
      <c r="F6" s="15" t="s">
        <v>193</v>
      </c>
      <c r="G6" s="167"/>
    </row>
    <row r="7" ht="15" customHeight="1" spans="1:7">
      <c r="A7" s="21" t="s">
        <v>83</v>
      </c>
      <c r="B7" s="21" t="s">
        <v>84</v>
      </c>
      <c r="C7" s="21" t="s">
        <v>85</v>
      </c>
      <c r="D7" s="21" t="s">
        <v>86</v>
      </c>
      <c r="E7" s="21" t="s">
        <v>87</v>
      </c>
      <c r="F7" s="21" t="s">
        <v>88</v>
      </c>
      <c r="G7" s="21" t="s">
        <v>89</v>
      </c>
    </row>
    <row r="8" ht="18" customHeight="1" spans="1:7">
      <c r="A8" s="19" t="s">
        <v>98</v>
      </c>
      <c r="B8" s="19" t="s">
        <v>99</v>
      </c>
      <c r="C8" s="108">
        <v>12061615</v>
      </c>
      <c r="D8" s="108">
        <v>5211615</v>
      </c>
      <c r="E8" s="108">
        <v>4543115</v>
      </c>
      <c r="F8" s="108">
        <v>668500</v>
      </c>
      <c r="G8" s="108">
        <v>6850000</v>
      </c>
    </row>
    <row r="9" ht="18" customHeight="1" spans="1:7">
      <c r="A9" s="161" t="s">
        <v>100</v>
      </c>
      <c r="B9" s="161" t="s">
        <v>101</v>
      </c>
      <c r="C9" s="108">
        <v>12061615</v>
      </c>
      <c r="D9" s="108">
        <v>5211615</v>
      </c>
      <c r="E9" s="108">
        <v>4543115</v>
      </c>
      <c r="F9" s="108">
        <v>668500</v>
      </c>
      <c r="G9" s="108">
        <v>6850000</v>
      </c>
    </row>
    <row r="10" ht="18" customHeight="1" spans="1:7">
      <c r="A10" s="162" t="s">
        <v>102</v>
      </c>
      <c r="B10" s="162" t="s">
        <v>103</v>
      </c>
      <c r="C10" s="108">
        <v>4345719</v>
      </c>
      <c r="D10" s="108">
        <v>4345719</v>
      </c>
      <c r="E10" s="108">
        <v>3732899</v>
      </c>
      <c r="F10" s="108">
        <v>612820</v>
      </c>
      <c r="G10" s="108"/>
    </row>
    <row r="11" ht="18" customHeight="1" spans="1:7">
      <c r="A11" s="162" t="s">
        <v>104</v>
      </c>
      <c r="B11" s="162" t="s">
        <v>105</v>
      </c>
      <c r="C11" s="108">
        <v>500000</v>
      </c>
      <c r="D11" s="108"/>
      <c r="E11" s="108"/>
      <c r="F11" s="108"/>
      <c r="G11" s="108">
        <v>500000</v>
      </c>
    </row>
    <row r="12" ht="18" customHeight="1" spans="1:7">
      <c r="A12" s="162" t="s">
        <v>106</v>
      </c>
      <c r="B12" s="162" t="s">
        <v>107</v>
      </c>
      <c r="C12" s="108">
        <v>865896</v>
      </c>
      <c r="D12" s="108">
        <v>865896</v>
      </c>
      <c r="E12" s="108">
        <v>810216</v>
      </c>
      <c r="F12" s="108">
        <v>55680</v>
      </c>
      <c r="G12" s="108"/>
    </row>
    <row r="13" ht="18" customHeight="1" spans="1:7">
      <c r="A13" s="162" t="s">
        <v>108</v>
      </c>
      <c r="B13" s="162" t="s">
        <v>109</v>
      </c>
      <c r="C13" s="108">
        <v>6350000</v>
      </c>
      <c r="D13" s="108"/>
      <c r="E13" s="108"/>
      <c r="F13" s="108"/>
      <c r="G13" s="108">
        <v>6350000</v>
      </c>
    </row>
    <row r="14" ht="18" customHeight="1" spans="1:7">
      <c r="A14" s="19" t="s">
        <v>110</v>
      </c>
      <c r="B14" s="19" t="s">
        <v>111</v>
      </c>
      <c r="C14" s="108">
        <v>200000</v>
      </c>
      <c r="D14" s="108"/>
      <c r="E14" s="108"/>
      <c r="F14" s="108"/>
      <c r="G14" s="108">
        <v>200000</v>
      </c>
    </row>
    <row r="15" ht="18" customHeight="1" spans="1:7">
      <c r="A15" s="161" t="s">
        <v>112</v>
      </c>
      <c r="B15" s="161" t="s">
        <v>113</v>
      </c>
      <c r="C15" s="108">
        <v>200000</v>
      </c>
      <c r="D15" s="108"/>
      <c r="E15" s="108"/>
      <c r="F15" s="108"/>
      <c r="G15" s="108">
        <v>200000</v>
      </c>
    </row>
    <row r="16" ht="18" customHeight="1" spans="1:7">
      <c r="A16" s="162" t="s">
        <v>114</v>
      </c>
      <c r="B16" s="162" t="s">
        <v>115</v>
      </c>
      <c r="C16" s="108">
        <v>200000</v>
      </c>
      <c r="D16" s="108"/>
      <c r="E16" s="108"/>
      <c r="F16" s="108"/>
      <c r="G16" s="108">
        <v>200000</v>
      </c>
    </row>
    <row r="17" ht="18" customHeight="1" spans="1:7">
      <c r="A17" s="19" t="s">
        <v>116</v>
      </c>
      <c r="B17" s="19" t="s">
        <v>117</v>
      </c>
      <c r="C17" s="108">
        <v>2095904</v>
      </c>
      <c r="D17" s="108">
        <v>2095904</v>
      </c>
      <c r="E17" s="108">
        <v>2095904</v>
      </c>
      <c r="F17" s="108"/>
      <c r="G17" s="108"/>
    </row>
    <row r="18" ht="18" customHeight="1" spans="1:7">
      <c r="A18" s="161" t="s">
        <v>118</v>
      </c>
      <c r="B18" s="161" t="s">
        <v>119</v>
      </c>
      <c r="C18" s="108">
        <v>1988648</v>
      </c>
      <c r="D18" s="108">
        <v>1988648</v>
      </c>
      <c r="E18" s="108">
        <v>1988648</v>
      </c>
      <c r="F18" s="108"/>
      <c r="G18" s="108"/>
    </row>
    <row r="19" ht="18" customHeight="1" spans="1:7">
      <c r="A19" s="162" t="s">
        <v>120</v>
      </c>
      <c r="B19" s="162" t="s">
        <v>121</v>
      </c>
      <c r="C19" s="108">
        <v>648000</v>
      </c>
      <c r="D19" s="108">
        <v>648000</v>
      </c>
      <c r="E19" s="108">
        <v>648000</v>
      </c>
      <c r="F19" s="108"/>
      <c r="G19" s="108"/>
    </row>
    <row r="20" ht="18" customHeight="1" spans="1:7">
      <c r="A20" s="162" t="s">
        <v>122</v>
      </c>
      <c r="B20" s="162" t="s">
        <v>123</v>
      </c>
      <c r="C20" s="108">
        <v>723708</v>
      </c>
      <c r="D20" s="108">
        <v>723708</v>
      </c>
      <c r="E20" s="108">
        <v>723708</v>
      </c>
      <c r="F20" s="108"/>
      <c r="G20" s="108"/>
    </row>
    <row r="21" ht="18" customHeight="1" spans="1:7">
      <c r="A21" s="162" t="s">
        <v>124</v>
      </c>
      <c r="B21" s="162" t="s">
        <v>125</v>
      </c>
      <c r="C21" s="108">
        <v>616940</v>
      </c>
      <c r="D21" s="108">
        <v>616940</v>
      </c>
      <c r="E21" s="108">
        <v>616940</v>
      </c>
      <c r="F21" s="108"/>
      <c r="G21" s="108"/>
    </row>
    <row r="22" ht="18" customHeight="1" spans="1:7">
      <c r="A22" s="161" t="s">
        <v>126</v>
      </c>
      <c r="B22" s="161" t="s">
        <v>127</v>
      </c>
      <c r="C22" s="108">
        <v>107256</v>
      </c>
      <c r="D22" s="108">
        <v>107256</v>
      </c>
      <c r="E22" s="108">
        <v>107256</v>
      </c>
      <c r="F22" s="108"/>
      <c r="G22" s="108"/>
    </row>
    <row r="23" ht="18" customHeight="1" spans="1:7">
      <c r="A23" s="162" t="s">
        <v>128</v>
      </c>
      <c r="B23" s="162" t="s">
        <v>129</v>
      </c>
      <c r="C23" s="108">
        <v>107256</v>
      </c>
      <c r="D23" s="108">
        <v>107256</v>
      </c>
      <c r="E23" s="108">
        <v>107256</v>
      </c>
      <c r="F23" s="108"/>
      <c r="G23" s="108"/>
    </row>
    <row r="24" ht="18" customHeight="1" spans="1:7">
      <c r="A24" s="19" t="s">
        <v>130</v>
      </c>
      <c r="B24" s="19" t="s">
        <v>131</v>
      </c>
      <c r="C24" s="108">
        <v>736947</v>
      </c>
      <c r="D24" s="108">
        <v>736947</v>
      </c>
      <c r="E24" s="108">
        <v>736947</v>
      </c>
      <c r="F24" s="108"/>
      <c r="G24" s="108"/>
    </row>
    <row r="25" ht="18" customHeight="1" spans="1:7">
      <c r="A25" s="161" t="s">
        <v>132</v>
      </c>
      <c r="B25" s="161" t="s">
        <v>133</v>
      </c>
      <c r="C25" s="108">
        <v>736947</v>
      </c>
      <c r="D25" s="108">
        <v>736947</v>
      </c>
      <c r="E25" s="108">
        <v>736947</v>
      </c>
      <c r="F25" s="108"/>
      <c r="G25" s="108"/>
    </row>
    <row r="26" ht="18" customHeight="1" spans="1:7">
      <c r="A26" s="162" t="s">
        <v>134</v>
      </c>
      <c r="B26" s="162" t="s">
        <v>135</v>
      </c>
      <c r="C26" s="108">
        <v>236012</v>
      </c>
      <c r="D26" s="108">
        <v>236012</v>
      </c>
      <c r="E26" s="108">
        <v>236012</v>
      </c>
      <c r="F26" s="108"/>
      <c r="G26" s="108"/>
    </row>
    <row r="27" ht="18" customHeight="1" spans="1:7">
      <c r="A27" s="162" t="s">
        <v>136</v>
      </c>
      <c r="B27" s="162" t="s">
        <v>137</v>
      </c>
      <c r="C27" s="108">
        <v>67432</v>
      </c>
      <c r="D27" s="108">
        <v>67432</v>
      </c>
      <c r="E27" s="108">
        <v>67432</v>
      </c>
      <c r="F27" s="108"/>
      <c r="G27" s="108"/>
    </row>
    <row r="28" ht="18" customHeight="1" spans="1:7">
      <c r="A28" s="162" t="s">
        <v>138</v>
      </c>
      <c r="B28" s="162" t="s">
        <v>139</v>
      </c>
      <c r="C28" s="108">
        <v>382590</v>
      </c>
      <c r="D28" s="108">
        <v>382590</v>
      </c>
      <c r="E28" s="108">
        <v>382590</v>
      </c>
      <c r="F28" s="108"/>
      <c r="G28" s="108"/>
    </row>
    <row r="29" ht="18" customHeight="1" spans="1:7">
      <c r="A29" s="162" t="s">
        <v>140</v>
      </c>
      <c r="B29" s="162" t="s">
        <v>141</v>
      </c>
      <c r="C29" s="108">
        <v>50913</v>
      </c>
      <c r="D29" s="108">
        <v>50913</v>
      </c>
      <c r="E29" s="108">
        <v>50913</v>
      </c>
      <c r="F29" s="108"/>
      <c r="G29" s="108"/>
    </row>
    <row r="30" ht="18" customHeight="1" spans="1:7">
      <c r="A30" s="19" t="s">
        <v>142</v>
      </c>
      <c r="B30" s="19" t="s">
        <v>143</v>
      </c>
      <c r="C30" s="108">
        <v>572508</v>
      </c>
      <c r="D30" s="108">
        <v>572508</v>
      </c>
      <c r="E30" s="108">
        <v>572508</v>
      </c>
      <c r="F30" s="108"/>
      <c r="G30" s="108"/>
    </row>
    <row r="31" ht="18" customHeight="1" spans="1:7">
      <c r="A31" s="161" t="s">
        <v>144</v>
      </c>
      <c r="B31" s="161" t="s">
        <v>145</v>
      </c>
      <c r="C31" s="108">
        <v>572508</v>
      </c>
      <c r="D31" s="108">
        <v>572508</v>
      </c>
      <c r="E31" s="108">
        <v>572508</v>
      </c>
      <c r="F31" s="108"/>
      <c r="G31" s="108"/>
    </row>
    <row r="32" ht="18" customHeight="1" spans="1:7">
      <c r="A32" s="162" t="s">
        <v>146</v>
      </c>
      <c r="B32" s="162" t="s">
        <v>147</v>
      </c>
      <c r="C32" s="108">
        <v>572508</v>
      </c>
      <c r="D32" s="108">
        <v>572508</v>
      </c>
      <c r="E32" s="108">
        <v>572508</v>
      </c>
      <c r="F32" s="108"/>
      <c r="G32" s="108"/>
    </row>
    <row r="33" ht="18" customHeight="1" spans="1:7">
      <c r="A33" s="19" t="s">
        <v>148</v>
      </c>
      <c r="B33" s="19" t="s">
        <v>149</v>
      </c>
      <c r="C33" s="108">
        <v>2050000</v>
      </c>
      <c r="D33" s="108"/>
      <c r="E33" s="108"/>
      <c r="F33" s="108"/>
      <c r="G33" s="108">
        <v>2050000</v>
      </c>
    </row>
    <row r="34" ht="18" customHeight="1" spans="1:7">
      <c r="A34" s="161" t="s">
        <v>150</v>
      </c>
      <c r="B34" s="161" t="s">
        <v>151</v>
      </c>
      <c r="C34" s="108">
        <v>2050000</v>
      </c>
      <c r="D34" s="108"/>
      <c r="E34" s="108"/>
      <c r="F34" s="108"/>
      <c r="G34" s="108">
        <v>2050000</v>
      </c>
    </row>
    <row r="35" ht="18" customHeight="1" spans="1:7">
      <c r="A35" s="162" t="s">
        <v>152</v>
      </c>
      <c r="B35" s="162" t="s">
        <v>153</v>
      </c>
      <c r="C35" s="108">
        <v>700000</v>
      </c>
      <c r="D35" s="108"/>
      <c r="E35" s="108"/>
      <c r="F35" s="108"/>
      <c r="G35" s="108">
        <v>700000</v>
      </c>
    </row>
    <row r="36" ht="18" customHeight="1" spans="1:7">
      <c r="A36" s="162" t="s">
        <v>154</v>
      </c>
      <c r="B36" s="162" t="s">
        <v>155</v>
      </c>
      <c r="C36" s="108">
        <v>1350000</v>
      </c>
      <c r="D36" s="108"/>
      <c r="E36" s="108"/>
      <c r="F36" s="108"/>
      <c r="G36" s="108">
        <v>1350000</v>
      </c>
    </row>
    <row r="37" ht="18" customHeight="1" spans="1:7">
      <c r="A37" s="107" t="s">
        <v>194</v>
      </c>
      <c r="B37" s="186" t="s">
        <v>194</v>
      </c>
      <c r="C37" s="108">
        <v>17716974</v>
      </c>
      <c r="D37" s="108">
        <v>8616974</v>
      </c>
      <c r="E37" s="108">
        <v>7948474</v>
      </c>
      <c r="F37" s="108">
        <v>668500</v>
      </c>
      <c r="G37" s="108">
        <v>9100000</v>
      </c>
    </row>
  </sheetData>
  <mergeCells count="6">
    <mergeCell ref="A3:G3"/>
    <mergeCell ref="A5:B5"/>
    <mergeCell ref="D5:F5"/>
    <mergeCell ref="A37:B37"/>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topLeftCell="B1" workbookViewId="0">
      <pane ySplit="1" topLeftCell="A2" activePane="bottomLeft" state="frozen"/>
      <selection/>
      <selection pane="bottomLeft" activeCell="A1" sqref="A1"/>
    </sheetView>
  </sheetViews>
  <sheetFormatPr defaultColWidth="10.425" defaultRowHeight="14.25" customHeight="1" outlineLevelRow="7" outlineLevelCol="5"/>
  <cols>
    <col min="1" max="6" width="28.1416666666667" customWidth="1"/>
  </cols>
  <sheetData>
    <row r="1" customHeight="1" spans="1:6">
      <c r="A1" s="1"/>
      <c r="B1" s="1"/>
      <c r="C1" s="1"/>
      <c r="D1" s="1"/>
      <c r="E1" s="1"/>
      <c r="F1" s="1"/>
    </row>
    <row r="2" customHeight="1" spans="1:6">
      <c r="A2" s="77"/>
      <c r="B2" s="77"/>
      <c r="C2" s="77"/>
      <c r="D2" s="77"/>
      <c r="E2" s="76"/>
      <c r="F2" s="179" t="s">
        <v>195</v>
      </c>
    </row>
    <row r="3" ht="41.25" customHeight="1" spans="1:6">
      <c r="A3" s="180" t="str">
        <f>"2025"&amp;"年一般公共预算“三公”经费支出预算表"</f>
        <v>2025年一般公共预算“三公”经费支出预算表</v>
      </c>
      <c r="B3" s="77"/>
      <c r="C3" s="77"/>
      <c r="D3" s="77"/>
      <c r="E3" s="76"/>
      <c r="F3" s="77"/>
    </row>
    <row r="4" customHeight="1" spans="1:6">
      <c r="A4" s="139" t="str">
        <f>"单位名称："&amp;"石林彝族自治县发展和改革局"</f>
        <v>单位名称：石林彝族自治县发展和改革局</v>
      </c>
      <c r="B4" s="181"/>
      <c r="D4" s="77"/>
      <c r="E4" s="76"/>
      <c r="F4" s="94" t="s">
        <v>1</v>
      </c>
    </row>
    <row r="5" ht="27" customHeight="1" spans="1:6">
      <c r="A5" s="81" t="s">
        <v>196</v>
      </c>
      <c r="B5" s="81" t="s">
        <v>197</v>
      </c>
      <c r="C5" s="83" t="s">
        <v>198</v>
      </c>
      <c r="D5" s="81"/>
      <c r="E5" s="82"/>
      <c r="F5" s="81" t="s">
        <v>199</v>
      </c>
    </row>
    <row r="6" ht="28.5" customHeight="1" spans="1:6">
      <c r="A6" s="182"/>
      <c r="B6" s="85"/>
      <c r="C6" s="82" t="s">
        <v>57</v>
      </c>
      <c r="D6" s="82" t="s">
        <v>200</v>
      </c>
      <c r="E6" s="82" t="s">
        <v>201</v>
      </c>
      <c r="F6" s="84"/>
    </row>
    <row r="7" ht="17.25" customHeight="1" spans="1:6">
      <c r="A7" s="87" t="s">
        <v>83</v>
      </c>
      <c r="B7" s="87" t="s">
        <v>84</v>
      </c>
      <c r="C7" s="87" t="s">
        <v>85</v>
      </c>
      <c r="D7" s="87" t="s">
        <v>86</v>
      </c>
      <c r="E7" s="87" t="s">
        <v>87</v>
      </c>
      <c r="F7" s="87" t="s">
        <v>88</v>
      </c>
    </row>
    <row r="8" ht="17.25" customHeight="1" spans="1:6">
      <c r="A8" s="108">
        <v>54400</v>
      </c>
      <c r="B8" s="108"/>
      <c r="C8" s="108">
        <v>40000</v>
      </c>
      <c r="D8" s="108"/>
      <c r="E8" s="108">
        <v>40000</v>
      </c>
      <c r="F8" s="108">
        <v>14400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57"/>
  <sheetViews>
    <sheetView showZeros="0" topLeftCell="G1" workbookViewId="0">
      <pane ySplit="1" topLeftCell="A35" activePane="bottomLeft" state="frozen"/>
      <selection/>
      <selection pane="bottomLeft"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2:24">
      <c r="B2" s="163"/>
      <c r="C2" s="169"/>
      <c r="E2" s="170"/>
      <c r="F2" s="170"/>
      <c r="G2" s="170"/>
      <c r="H2" s="170"/>
      <c r="I2" s="112"/>
      <c r="J2" s="112"/>
      <c r="K2" s="112"/>
      <c r="L2" s="112"/>
      <c r="M2" s="112"/>
      <c r="N2" s="112"/>
      <c r="R2" s="112"/>
      <c r="V2" s="169"/>
      <c r="X2" s="42" t="s">
        <v>202</v>
      </c>
    </row>
    <row r="3" ht="45.75" customHeight="1" spans="1:24">
      <c r="A3" s="96" t="str">
        <f>"2025"&amp;"年部门基本支出预算表"</f>
        <v>2025年部门基本支出预算表</v>
      </c>
      <c r="B3" s="43"/>
      <c r="C3" s="96"/>
      <c r="D3" s="96"/>
      <c r="E3" s="96"/>
      <c r="F3" s="96"/>
      <c r="G3" s="96"/>
      <c r="H3" s="96"/>
      <c r="I3" s="96"/>
      <c r="J3" s="96"/>
      <c r="K3" s="96"/>
      <c r="L3" s="96"/>
      <c r="M3" s="96"/>
      <c r="N3" s="96"/>
      <c r="O3" s="43"/>
      <c r="P3" s="43"/>
      <c r="Q3" s="43"/>
      <c r="R3" s="96"/>
      <c r="S3" s="96"/>
      <c r="T3" s="96"/>
      <c r="U3" s="96"/>
      <c r="V3" s="96"/>
      <c r="W3" s="96"/>
      <c r="X3" s="96"/>
    </row>
    <row r="4" ht="18.75" customHeight="1" spans="1:24">
      <c r="A4" s="44" t="str">
        <f>"单位名称："&amp;"石林彝族自治县发展和改革局"</f>
        <v>单位名称：石林彝族自治县发展和改革局</v>
      </c>
      <c r="B4" s="45"/>
      <c r="C4" s="171"/>
      <c r="D4" s="171"/>
      <c r="E4" s="171"/>
      <c r="F4" s="171"/>
      <c r="G4" s="171"/>
      <c r="H4" s="171"/>
      <c r="I4" s="114"/>
      <c r="J4" s="114"/>
      <c r="K4" s="114"/>
      <c r="L4" s="114"/>
      <c r="M4" s="114"/>
      <c r="N4" s="114"/>
      <c r="O4" s="46"/>
      <c r="P4" s="46"/>
      <c r="Q4" s="46"/>
      <c r="R4" s="114"/>
      <c r="V4" s="169"/>
      <c r="X4" s="42" t="s">
        <v>1</v>
      </c>
    </row>
    <row r="5" ht="18" customHeight="1" spans="1:24">
      <c r="A5" s="48" t="s">
        <v>203</v>
      </c>
      <c r="B5" s="48" t="s">
        <v>204</v>
      </c>
      <c r="C5" s="48" t="s">
        <v>205</v>
      </c>
      <c r="D5" s="48" t="s">
        <v>206</v>
      </c>
      <c r="E5" s="48" t="s">
        <v>207</v>
      </c>
      <c r="F5" s="48" t="s">
        <v>208</v>
      </c>
      <c r="G5" s="48" t="s">
        <v>209</v>
      </c>
      <c r="H5" s="48" t="s">
        <v>210</v>
      </c>
      <c r="I5" s="175" t="s">
        <v>211</v>
      </c>
      <c r="J5" s="109" t="s">
        <v>211</v>
      </c>
      <c r="K5" s="109"/>
      <c r="L5" s="109"/>
      <c r="M5" s="109"/>
      <c r="N5" s="109"/>
      <c r="O5" s="14"/>
      <c r="P5" s="14"/>
      <c r="Q5" s="14"/>
      <c r="R5" s="130" t="s">
        <v>61</v>
      </c>
      <c r="S5" s="109" t="s">
        <v>62</v>
      </c>
      <c r="T5" s="109"/>
      <c r="U5" s="109"/>
      <c r="V5" s="109"/>
      <c r="W5" s="109"/>
      <c r="X5" s="110"/>
    </row>
    <row r="6" ht="18" customHeight="1" spans="1:24">
      <c r="A6" s="50"/>
      <c r="B6" s="64"/>
      <c r="C6" s="155"/>
      <c r="D6" s="50"/>
      <c r="E6" s="50"/>
      <c r="F6" s="50"/>
      <c r="G6" s="50"/>
      <c r="H6" s="50"/>
      <c r="I6" s="153" t="s">
        <v>212</v>
      </c>
      <c r="J6" s="175" t="s">
        <v>58</v>
      </c>
      <c r="K6" s="109"/>
      <c r="L6" s="109"/>
      <c r="M6" s="109"/>
      <c r="N6" s="110"/>
      <c r="O6" s="13" t="s">
        <v>213</v>
      </c>
      <c r="P6" s="14"/>
      <c r="Q6" s="36"/>
      <c r="R6" s="48" t="s">
        <v>61</v>
      </c>
      <c r="S6" s="175" t="s">
        <v>62</v>
      </c>
      <c r="T6" s="130" t="s">
        <v>64</v>
      </c>
      <c r="U6" s="109" t="s">
        <v>62</v>
      </c>
      <c r="V6" s="130" t="s">
        <v>66</v>
      </c>
      <c r="W6" s="130" t="s">
        <v>67</v>
      </c>
      <c r="X6" s="178" t="s">
        <v>68</v>
      </c>
    </row>
    <row r="7" ht="19.5" customHeight="1" spans="1:24">
      <c r="A7" s="64"/>
      <c r="B7" s="64"/>
      <c r="C7" s="64"/>
      <c r="D7" s="64"/>
      <c r="E7" s="64"/>
      <c r="F7" s="64"/>
      <c r="G7" s="64"/>
      <c r="H7" s="64"/>
      <c r="I7" s="64"/>
      <c r="J7" s="176" t="s">
        <v>214</v>
      </c>
      <c r="K7" s="48" t="s">
        <v>215</v>
      </c>
      <c r="L7" s="48" t="s">
        <v>216</v>
      </c>
      <c r="M7" s="48" t="s">
        <v>217</v>
      </c>
      <c r="N7" s="48" t="s">
        <v>218</v>
      </c>
      <c r="O7" s="48" t="s">
        <v>58</v>
      </c>
      <c r="P7" s="48" t="s">
        <v>59</v>
      </c>
      <c r="Q7" s="48" t="s">
        <v>60</v>
      </c>
      <c r="R7" s="64"/>
      <c r="S7" s="48" t="s">
        <v>57</v>
      </c>
      <c r="T7" s="48" t="s">
        <v>64</v>
      </c>
      <c r="U7" s="48" t="s">
        <v>219</v>
      </c>
      <c r="V7" s="48" t="s">
        <v>66</v>
      </c>
      <c r="W7" s="48" t="s">
        <v>67</v>
      </c>
      <c r="X7" s="48" t="s">
        <v>68</v>
      </c>
    </row>
    <row r="8" ht="37.5" customHeight="1" spans="1:24">
      <c r="A8" s="172"/>
      <c r="B8" s="55"/>
      <c r="C8" s="172"/>
      <c r="D8" s="172"/>
      <c r="E8" s="172"/>
      <c r="F8" s="172"/>
      <c r="G8" s="172"/>
      <c r="H8" s="172"/>
      <c r="I8" s="172"/>
      <c r="J8" s="177" t="s">
        <v>57</v>
      </c>
      <c r="K8" s="53" t="s">
        <v>220</v>
      </c>
      <c r="L8" s="53" t="s">
        <v>216</v>
      </c>
      <c r="M8" s="53" t="s">
        <v>217</v>
      </c>
      <c r="N8" s="53" t="s">
        <v>218</v>
      </c>
      <c r="O8" s="53" t="s">
        <v>216</v>
      </c>
      <c r="P8" s="53" t="s">
        <v>217</v>
      </c>
      <c r="Q8" s="53" t="s">
        <v>218</v>
      </c>
      <c r="R8" s="53" t="s">
        <v>61</v>
      </c>
      <c r="S8" s="53" t="s">
        <v>57</v>
      </c>
      <c r="T8" s="53" t="s">
        <v>64</v>
      </c>
      <c r="U8" s="53" t="s">
        <v>219</v>
      </c>
      <c r="V8" s="53" t="s">
        <v>66</v>
      </c>
      <c r="W8" s="53" t="s">
        <v>67</v>
      </c>
      <c r="X8" s="53" t="s">
        <v>68</v>
      </c>
    </row>
    <row r="9" customHeight="1" spans="1:24">
      <c r="A9" s="70">
        <v>1</v>
      </c>
      <c r="B9" s="70">
        <v>2</v>
      </c>
      <c r="C9" s="70">
        <v>3</v>
      </c>
      <c r="D9" s="70">
        <v>4</v>
      </c>
      <c r="E9" s="70">
        <v>5</v>
      </c>
      <c r="F9" s="70">
        <v>6</v>
      </c>
      <c r="G9" s="70">
        <v>7</v>
      </c>
      <c r="H9" s="70">
        <v>8</v>
      </c>
      <c r="I9" s="70">
        <v>9</v>
      </c>
      <c r="J9" s="70">
        <v>10</v>
      </c>
      <c r="K9" s="70">
        <v>11</v>
      </c>
      <c r="L9" s="70">
        <v>12</v>
      </c>
      <c r="M9" s="70">
        <v>13</v>
      </c>
      <c r="N9" s="70">
        <v>14</v>
      </c>
      <c r="O9" s="70">
        <v>15</v>
      </c>
      <c r="P9" s="70">
        <v>16</v>
      </c>
      <c r="Q9" s="70">
        <v>17</v>
      </c>
      <c r="R9" s="70">
        <v>18</v>
      </c>
      <c r="S9" s="70">
        <v>19</v>
      </c>
      <c r="T9" s="70">
        <v>20</v>
      </c>
      <c r="U9" s="70">
        <v>21</v>
      </c>
      <c r="V9" s="70">
        <v>22</v>
      </c>
      <c r="W9" s="70">
        <v>23</v>
      </c>
      <c r="X9" s="70">
        <v>24</v>
      </c>
    </row>
    <row r="10" ht="20.25" customHeight="1" spans="1:24">
      <c r="A10" s="22" t="s">
        <v>70</v>
      </c>
      <c r="B10" s="22" t="s">
        <v>70</v>
      </c>
      <c r="C10" s="22" t="s">
        <v>221</v>
      </c>
      <c r="D10" s="22" t="s">
        <v>222</v>
      </c>
      <c r="E10" s="22" t="s">
        <v>102</v>
      </c>
      <c r="F10" s="22" t="s">
        <v>103</v>
      </c>
      <c r="G10" s="22" t="s">
        <v>223</v>
      </c>
      <c r="H10" s="22" t="s">
        <v>224</v>
      </c>
      <c r="I10" s="108">
        <v>1292448</v>
      </c>
      <c r="J10" s="108">
        <v>1292448</v>
      </c>
      <c r="K10" s="108"/>
      <c r="L10" s="108"/>
      <c r="M10" s="108">
        <v>1292448</v>
      </c>
      <c r="N10" s="108"/>
      <c r="O10" s="108"/>
      <c r="P10" s="108"/>
      <c r="Q10" s="108"/>
      <c r="R10" s="108"/>
      <c r="S10" s="108"/>
      <c r="T10" s="108"/>
      <c r="U10" s="108"/>
      <c r="V10" s="108"/>
      <c r="W10" s="108"/>
      <c r="X10" s="108"/>
    </row>
    <row r="11" ht="20.25" customHeight="1" spans="1:24">
      <c r="A11" s="22" t="s">
        <v>70</v>
      </c>
      <c r="B11" s="22" t="s">
        <v>70</v>
      </c>
      <c r="C11" s="22" t="s">
        <v>221</v>
      </c>
      <c r="D11" s="22" t="s">
        <v>222</v>
      </c>
      <c r="E11" s="22" t="s">
        <v>102</v>
      </c>
      <c r="F11" s="22" t="s">
        <v>103</v>
      </c>
      <c r="G11" s="22" t="s">
        <v>225</v>
      </c>
      <c r="H11" s="22" t="s">
        <v>226</v>
      </c>
      <c r="I11" s="108">
        <v>1858800</v>
      </c>
      <c r="J11" s="108">
        <v>1858800</v>
      </c>
      <c r="K11" s="59"/>
      <c r="L11" s="59"/>
      <c r="M11" s="108">
        <v>1858800</v>
      </c>
      <c r="N11" s="59"/>
      <c r="O11" s="108"/>
      <c r="P11" s="108"/>
      <c r="Q11" s="108"/>
      <c r="R11" s="108"/>
      <c r="S11" s="108"/>
      <c r="T11" s="108"/>
      <c r="U11" s="108"/>
      <c r="V11" s="108"/>
      <c r="W11" s="108"/>
      <c r="X11" s="108"/>
    </row>
    <row r="12" ht="20.25" customHeight="1" spans="1:24">
      <c r="A12" s="22" t="s">
        <v>70</v>
      </c>
      <c r="B12" s="22" t="s">
        <v>70</v>
      </c>
      <c r="C12" s="22" t="s">
        <v>221</v>
      </c>
      <c r="D12" s="22" t="s">
        <v>222</v>
      </c>
      <c r="E12" s="22" t="s">
        <v>102</v>
      </c>
      <c r="F12" s="22" t="s">
        <v>103</v>
      </c>
      <c r="G12" s="22" t="s">
        <v>227</v>
      </c>
      <c r="H12" s="22" t="s">
        <v>228</v>
      </c>
      <c r="I12" s="108">
        <v>10500</v>
      </c>
      <c r="J12" s="108">
        <v>10500</v>
      </c>
      <c r="K12" s="59"/>
      <c r="L12" s="59"/>
      <c r="M12" s="108">
        <v>10500</v>
      </c>
      <c r="N12" s="59"/>
      <c r="O12" s="108"/>
      <c r="P12" s="108"/>
      <c r="Q12" s="108"/>
      <c r="R12" s="108"/>
      <c r="S12" s="108"/>
      <c r="T12" s="108"/>
      <c r="U12" s="108"/>
      <c r="V12" s="108"/>
      <c r="W12" s="108"/>
      <c r="X12" s="108"/>
    </row>
    <row r="13" ht="20.25" customHeight="1" spans="1:24">
      <c r="A13" s="22" t="s">
        <v>70</v>
      </c>
      <c r="B13" s="22" t="s">
        <v>70</v>
      </c>
      <c r="C13" s="22" t="s">
        <v>221</v>
      </c>
      <c r="D13" s="22" t="s">
        <v>222</v>
      </c>
      <c r="E13" s="22" t="s">
        <v>102</v>
      </c>
      <c r="F13" s="22" t="s">
        <v>103</v>
      </c>
      <c r="G13" s="22" t="s">
        <v>227</v>
      </c>
      <c r="H13" s="22" t="s">
        <v>228</v>
      </c>
      <c r="I13" s="108">
        <v>107704</v>
      </c>
      <c r="J13" s="108">
        <v>107704</v>
      </c>
      <c r="K13" s="59"/>
      <c r="L13" s="59"/>
      <c r="M13" s="108">
        <v>107704</v>
      </c>
      <c r="N13" s="59"/>
      <c r="O13" s="108"/>
      <c r="P13" s="108"/>
      <c r="Q13" s="108"/>
      <c r="R13" s="108"/>
      <c r="S13" s="108"/>
      <c r="T13" s="108"/>
      <c r="U13" s="108"/>
      <c r="V13" s="108"/>
      <c r="W13" s="108"/>
      <c r="X13" s="108"/>
    </row>
    <row r="14" ht="20.25" customHeight="1" spans="1:24">
      <c r="A14" s="22" t="s">
        <v>70</v>
      </c>
      <c r="B14" s="22" t="s">
        <v>70</v>
      </c>
      <c r="C14" s="22" t="s">
        <v>229</v>
      </c>
      <c r="D14" s="22" t="s">
        <v>230</v>
      </c>
      <c r="E14" s="22" t="s">
        <v>106</v>
      </c>
      <c r="F14" s="22" t="s">
        <v>107</v>
      </c>
      <c r="G14" s="22" t="s">
        <v>223</v>
      </c>
      <c r="H14" s="22" t="s">
        <v>224</v>
      </c>
      <c r="I14" s="108">
        <v>299424</v>
      </c>
      <c r="J14" s="108">
        <v>299424</v>
      </c>
      <c r="K14" s="59"/>
      <c r="L14" s="59"/>
      <c r="M14" s="108">
        <v>299424</v>
      </c>
      <c r="N14" s="59"/>
      <c r="O14" s="108"/>
      <c r="P14" s="108"/>
      <c r="Q14" s="108"/>
      <c r="R14" s="108"/>
      <c r="S14" s="108"/>
      <c r="T14" s="108"/>
      <c r="U14" s="108"/>
      <c r="V14" s="108"/>
      <c r="W14" s="108"/>
      <c r="X14" s="108"/>
    </row>
    <row r="15" ht="20.25" customHeight="1" spans="1:24">
      <c r="A15" s="22" t="s">
        <v>70</v>
      </c>
      <c r="B15" s="22" t="s">
        <v>70</v>
      </c>
      <c r="C15" s="22" t="s">
        <v>229</v>
      </c>
      <c r="D15" s="22" t="s">
        <v>230</v>
      </c>
      <c r="E15" s="22" t="s">
        <v>106</v>
      </c>
      <c r="F15" s="22" t="s">
        <v>107</v>
      </c>
      <c r="G15" s="22" t="s">
        <v>225</v>
      </c>
      <c r="H15" s="22" t="s">
        <v>226</v>
      </c>
      <c r="I15" s="108">
        <v>187536</v>
      </c>
      <c r="J15" s="108">
        <v>187536</v>
      </c>
      <c r="K15" s="59"/>
      <c r="L15" s="59"/>
      <c r="M15" s="108">
        <v>187536</v>
      </c>
      <c r="N15" s="59"/>
      <c r="O15" s="108"/>
      <c r="P15" s="108"/>
      <c r="Q15" s="108"/>
      <c r="R15" s="108"/>
      <c r="S15" s="108"/>
      <c r="T15" s="108"/>
      <c r="U15" s="108"/>
      <c r="V15" s="108"/>
      <c r="W15" s="108"/>
      <c r="X15" s="108"/>
    </row>
    <row r="16" ht="20.25" customHeight="1" spans="1:24">
      <c r="A16" s="22" t="s">
        <v>70</v>
      </c>
      <c r="B16" s="22" t="s">
        <v>70</v>
      </c>
      <c r="C16" s="22" t="s">
        <v>229</v>
      </c>
      <c r="D16" s="22" t="s">
        <v>230</v>
      </c>
      <c r="E16" s="22" t="s">
        <v>106</v>
      </c>
      <c r="F16" s="22" t="s">
        <v>107</v>
      </c>
      <c r="G16" s="22" t="s">
        <v>227</v>
      </c>
      <c r="H16" s="22" t="s">
        <v>228</v>
      </c>
      <c r="I16" s="108">
        <v>1500</v>
      </c>
      <c r="J16" s="108">
        <v>1500</v>
      </c>
      <c r="K16" s="59"/>
      <c r="L16" s="59"/>
      <c r="M16" s="108">
        <v>1500</v>
      </c>
      <c r="N16" s="59"/>
      <c r="O16" s="108"/>
      <c r="P16" s="108"/>
      <c r="Q16" s="108"/>
      <c r="R16" s="108"/>
      <c r="S16" s="108"/>
      <c r="T16" s="108"/>
      <c r="U16" s="108"/>
      <c r="V16" s="108"/>
      <c r="W16" s="108"/>
      <c r="X16" s="108"/>
    </row>
    <row r="17" ht="20.25" customHeight="1" spans="1:24">
      <c r="A17" s="22" t="s">
        <v>70</v>
      </c>
      <c r="B17" s="22" t="s">
        <v>70</v>
      </c>
      <c r="C17" s="22" t="s">
        <v>229</v>
      </c>
      <c r="D17" s="22" t="s">
        <v>230</v>
      </c>
      <c r="E17" s="22" t="s">
        <v>106</v>
      </c>
      <c r="F17" s="22" t="s">
        <v>107</v>
      </c>
      <c r="G17" s="22" t="s">
        <v>227</v>
      </c>
      <c r="H17" s="22" t="s">
        <v>228</v>
      </c>
      <c r="I17" s="108">
        <v>24952</v>
      </c>
      <c r="J17" s="108">
        <v>24952</v>
      </c>
      <c r="K17" s="59"/>
      <c r="L17" s="59"/>
      <c r="M17" s="108">
        <v>24952</v>
      </c>
      <c r="N17" s="59"/>
      <c r="O17" s="108"/>
      <c r="P17" s="108"/>
      <c r="Q17" s="108"/>
      <c r="R17" s="108"/>
      <c r="S17" s="108"/>
      <c r="T17" s="108"/>
      <c r="U17" s="108"/>
      <c r="V17" s="108"/>
      <c r="W17" s="108"/>
      <c r="X17" s="108"/>
    </row>
    <row r="18" ht="20.25" customHeight="1" spans="1:24">
      <c r="A18" s="22" t="s">
        <v>70</v>
      </c>
      <c r="B18" s="22" t="s">
        <v>70</v>
      </c>
      <c r="C18" s="22" t="s">
        <v>229</v>
      </c>
      <c r="D18" s="22" t="s">
        <v>230</v>
      </c>
      <c r="E18" s="22" t="s">
        <v>106</v>
      </c>
      <c r="F18" s="22" t="s">
        <v>107</v>
      </c>
      <c r="G18" s="22" t="s">
        <v>231</v>
      </c>
      <c r="H18" s="22" t="s">
        <v>232</v>
      </c>
      <c r="I18" s="108">
        <v>67200</v>
      </c>
      <c r="J18" s="108">
        <v>67200</v>
      </c>
      <c r="K18" s="59"/>
      <c r="L18" s="59"/>
      <c r="M18" s="108">
        <v>67200</v>
      </c>
      <c r="N18" s="59"/>
      <c r="O18" s="108"/>
      <c r="P18" s="108"/>
      <c r="Q18" s="108"/>
      <c r="R18" s="108"/>
      <c r="S18" s="108"/>
      <c r="T18" s="108"/>
      <c r="U18" s="108"/>
      <c r="V18" s="108"/>
      <c r="W18" s="108"/>
      <c r="X18" s="108"/>
    </row>
    <row r="19" ht="20.25" customHeight="1" spans="1:24">
      <c r="A19" s="22" t="s">
        <v>70</v>
      </c>
      <c r="B19" s="22" t="s">
        <v>70</v>
      </c>
      <c r="C19" s="22" t="s">
        <v>229</v>
      </c>
      <c r="D19" s="22" t="s">
        <v>230</v>
      </c>
      <c r="E19" s="22" t="s">
        <v>106</v>
      </c>
      <c r="F19" s="22" t="s">
        <v>107</v>
      </c>
      <c r="G19" s="22" t="s">
        <v>231</v>
      </c>
      <c r="H19" s="22" t="s">
        <v>232</v>
      </c>
      <c r="I19" s="108">
        <v>146460</v>
      </c>
      <c r="J19" s="108">
        <v>146460</v>
      </c>
      <c r="K19" s="59"/>
      <c r="L19" s="59"/>
      <c r="M19" s="108">
        <v>146460</v>
      </c>
      <c r="N19" s="59"/>
      <c r="O19" s="108"/>
      <c r="P19" s="108"/>
      <c r="Q19" s="108"/>
      <c r="R19" s="108"/>
      <c r="S19" s="108"/>
      <c r="T19" s="108"/>
      <c r="U19" s="108"/>
      <c r="V19" s="108"/>
      <c r="W19" s="108"/>
      <c r="X19" s="108"/>
    </row>
    <row r="20" ht="20.25" customHeight="1" spans="1:24">
      <c r="A20" s="22" t="s">
        <v>70</v>
      </c>
      <c r="B20" s="22" t="s">
        <v>70</v>
      </c>
      <c r="C20" s="22" t="s">
        <v>229</v>
      </c>
      <c r="D20" s="22" t="s">
        <v>230</v>
      </c>
      <c r="E20" s="22" t="s">
        <v>106</v>
      </c>
      <c r="F20" s="22" t="s">
        <v>107</v>
      </c>
      <c r="G20" s="22" t="s">
        <v>231</v>
      </c>
      <c r="H20" s="22" t="s">
        <v>232</v>
      </c>
      <c r="I20" s="108">
        <v>77328</v>
      </c>
      <c r="J20" s="108">
        <v>77328</v>
      </c>
      <c r="K20" s="59"/>
      <c r="L20" s="59"/>
      <c r="M20" s="108">
        <v>77328</v>
      </c>
      <c r="N20" s="59"/>
      <c r="O20" s="108"/>
      <c r="P20" s="108"/>
      <c r="Q20" s="108"/>
      <c r="R20" s="108"/>
      <c r="S20" s="108"/>
      <c r="T20" s="108"/>
      <c r="U20" s="108"/>
      <c r="V20" s="108"/>
      <c r="W20" s="108"/>
      <c r="X20" s="108"/>
    </row>
    <row r="21" ht="20.25" customHeight="1" spans="1:24">
      <c r="A21" s="22" t="s">
        <v>70</v>
      </c>
      <c r="B21" s="22" t="s">
        <v>70</v>
      </c>
      <c r="C21" s="22" t="s">
        <v>233</v>
      </c>
      <c r="D21" s="22" t="s">
        <v>234</v>
      </c>
      <c r="E21" s="22" t="s">
        <v>122</v>
      </c>
      <c r="F21" s="22" t="s">
        <v>123</v>
      </c>
      <c r="G21" s="22" t="s">
        <v>235</v>
      </c>
      <c r="H21" s="22" t="s">
        <v>236</v>
      </c>
      <c r="I21" s="108">
        <v>562884</v>
      </c>
      <c r="J21" s="108">
        <v>562884</v>
      </c>
      <c r="K21" s="59"/>
      <c r="L21" s="59"/>
      <c r="M21" s="108">
        <v>562884</v>
      </c>
      <c r="N21" s="59"/>
      <c r="O21" s="108"/>
      <c r="P21" s="108"/>
      <c r="Q21" s="108"/>
      <c r="R21" s="108"/>
      <c r="S21" s="108"/>
      <c r="T21" s="108"/>
      <c r="U21" s="108"/>
      <c r="V21" s="108"/>
      <c r="W21" s="108"/>
      <c r="X21" s="108"/>
    </row>
    <row r="22" ht="20.25" customHeight="1" spans="1:24">
      <c r="A22" s="22" t="s">
        <v>70</v>
      </c>
      <c r="B22" s="22" t="s">
        <v>70</v>
      </c>
      <c r="C22" s="22" t="s">
        <v>233</v>
      </c>
      <c r="D22" s="22" t="s">
        <v>234</v>
      </c>
      <c r="E22" s="22" t="s">
        <v>122</v>
      </c>
      <c r="F22" s="22" t="s">
        <v>123</v>
      </c>
      <c r="G22" s="22" t="s">
        <v>235</v>
      </c>
      <c r="H22" s="22" t="s">
        <v>236</v>
      </c>
      <c r="I22" s="108">
        <v>160824</v>
      </c>
      <c r="J22" s="108">
        <v>160824</v>
      </c>
      <c r="K22" s="59"/>
      <c r="L22" s="59"/>
      <c r="M22" s="108">
        <v>160824</v>
      </c>
      <c r="N22" s="59"/>
      <c r="O22" s="108"/>
      <c r="P22" s="108"/>
      <c r="Q22" s="108"/>
      <c r="R22" s="108"/>
      <c r="S22" s="108"/>
      <c r="T22" s="108"/>
      <c r="U22" s="108"/>
      <c r="V22" s="108"/>
      <c r="W22" s="108"/>
      <c r="X22" s="108"/>
    </row>
    <row r="23" ht="20.25" customHeight="1" spans="1:24">
      <c r="A23" s="22" t="s">
        <v>70</v>
      </c>
      <c r="B23" s="22" t="s">
        <v>70</v>
      </c>
      <c r="C23" s="22" t="s">
        <v>233</v>
      </c>
      <c r="D23" s="22" t="s">
        <v>234</v>
      </c>
      <c r="E23" s="22" t="s">
        <v>124</v>
      </c>
      <c r="F23" s="22" t="s">
        <v>125</v>
      </c>
      <c r="G23" s="22" t="s">
        <v>237</v>
      </c>
      <c r="H23" s="22" t="s">
        <v>238</v>
      </c>
      <c r="I23" s="108">
        <v>616940</v>
      </c>
      <c r="J23" s="108">
        <v>616940</v>
      </c>
      <c r="K23" s="59"/>
      <c r="L23" s="59"/>
      <c r="M23" s="108">
        <v>616940</v>
      </c>
      <c r="N23" s="59"/>
      <c r="O23" s="108"/>
      <c r="P23" s="108"/>
      <c r="Q23" s="108"/>
      <c r="R23" s="108"/>
      <c r="S23" s="108"/>
      <c r="T23" s="108"/>
      <c r="U23" s="108"/>
      <c r="V23" s="108"/>
      <c r="W23" s="108"/>
      <c r="X23" s="108"/>
    </row>
    <row r="24" ht="20.25" customHeight="1" spans="1:24">
      <c r="A24" s="22" t="s">
        <v>70</v>
      </c>
      <c r="B24" s="22" t="s">
        <v>70</v>
      </c>
      <c r="C24" s="22" t="s">
        <v>233</v>
      </c>
      <c r="D24" s="22" t="s">
        <v>234</v>
      </c>
      <c r="E24" s="22" t="s">
        <v>134</v>
      </c>
      <c r="F24" s="22" t="s">
        <v>135</v>
      </c>
      <c r="G24" s="22" t="s">
        <v>239</v>
      </c>
      <c r="H24" s="22" t="s">
        <v>240</v>
      </c>
      <c r="I24" s="108">
        <v>236012</v>
      </c>
      <c r="J24" s="108">
        <v>236012</v>
      </c>
      <c r="K24" s="59"/>
      <c r="L24" s="59"/>
      <c r="M24" s="108">
        <v>236012</v>
      </c>
      <c r="N24" s="59"/>
      <c r="O24" s="108"/>
      <c r="P24" s="108"/>
      <c r="Q24" s="108"/>
      <c r="R24" s="108"/>
      <c r="S24" s="108"/>
      <c r="T24" s="108"/>
      <c r="U24" s="108"/>
      <c r="V24" s="108"/>
      <c r="W24" s="108"/>
      <c r="X24" s="108"/>
    </row>
    <row r="25" ht="20.25" customHeight="1" spans="1:24">
      <c r="A25" s="22" t="s">
        <v>70</v>
      </c>
      <c r="B25" s="22" t="s">
        <v>70</v>
      </c>
      <c r="C25" s="22" t="s">
        <v>233</v>
      </c>
      <c r="D25" s="22" t="s">
        <v>234</v>
      </c>
      <c r="E25" s="22" t="s">
        <v>136</v>
      </c>
      <c r="F25" s="22" t="s">
        <v>137</v>
      </c>
      <c r="G25" s="22" t="s">
        <v>239</v>
      </c>
      <c r="H25" s="22" t="s">
        <v>240</v>
      </c>
      <c r="I25" s="108">
        <v>67432</v>
      </c>
      <c r="J25" s="108">
        <v>67432</v>
      </c>
      <c r="K25" s="59"/>
      <c r="L25" s="59"/>
      <c r="M25" s="108">
        <v>67432</v>
      </c>
      <c r="N25" s="59"/>
      <c r="O25" s="108"/>
      <c r="P25" s="108"/>
      <c r="Q25" s="108"/>
      <c r="R25" s="108"/>
      <c r="S25" s="108"/>
      <c r="T25" s="108"/>
      <c r="U25" s="108"/>
      <c r="V25" s="108"/>
      <c r="W25" s="108"/>
      <c r="X25" s="108"/>
    </row>
    <row r="26" ht="20.25" customHeight="1" spans="1:24">
      <c r="A26" s="22" t="s">
        <v>70</v>
      </c>
      <c r="B26" s="22" t="s">
        <v>70</v>
      </c>
      <c r="C26" s="22" t="s">
        <v>233</v>
      </c>
      <c r="D26" s="22" t="s">
        <v>234</v>
      </c>
      <c r="E26" s="22" t="s">
        <v>138</v>
      </c>
      <c r="F26" s="22" t="s">
        <v>139</v>
      </c>
      <c r="G26" s="22" t="s">
        <v>241</v>
      </c>
      <c r="H26" s="22" t="s">
        <v>242</v>
      </c>
      <c r="I26" s="108">
        <v>149380</v>
      </c>
      <c r="J26" s="108">
        <v>149380</v>
      </c>
      <c r="K26" s="59"/>
      <c r="L26" s="59"/>
      <c r="M26" s="108">
        <v>149380</v>
      </c>
      <c r="N26" s="59"/>
      <c r="O26" s="108"/>
      <c r="P26" s="108"/>
      <c r="Q26" s="108"/>
      <c r="R26" s="108"/>
      <c r="S26" s="108"/>
      <c r="T26" s="108"/>
      <c r="U26" s="108"/>
      <c r="V26" s="108"/>
      <c r="W26" s="108"/>
      <c r="X26" s="108"/>
    </row>
    <row r="27" ht="20.25" customHeight="1" spans="1:24">
      <c r="A27" s="22" t="s">
        <v>70</v>
      </c>
      <c r="B27" s="22" t="s">
        <v>70</v>
      </c>
      <c r="C27" s="22" t="s">
        <v>233</v>
      </c>
      <c r="D27" s="22" t="s">
        <v>234</v>
      </c>
      <c r="E27" s="22" t="s">
        <v>138</v>
      </c>
      <c r="F27" s="22" t="s">
        <v>139</v>
      </c>
      <c r="G27" s="22" t="s">
        <v>241</v>
      </c>
      <c r="H27" s="22" t="s">
        <v>242</v>
      </c>
      <c r="I27" s="108">
        <v>190530</v>
      </c>
      <c r="J27" s="108">
        <v>190530</v>
      </c>
      <c r="K27" s="59"/>
      <c r="L27" s="59"/>
      <c r="M27" s="108">
        <v>190530</v>
      </c>
      <c r="N27" s="59"/>
      <c r="O27" s="108"/>
      <c r="P27" s="108"/>
      <c r="Q27" s="108"/>
      <c r="R27" s="108"/>
      <c r="S27" s="108"/>
      <c r="T27" s="108"/>
      <c r="U27" s="108"/>
      <c r="V27" s="108"/>
      <c r="W27" s="108"/>
      <c r="X27" s="108"/>
    </row>
    <row r="28" ht="20.25" customHeight="1" spans="1:24">
      <c r="A28" s="22" t="s">
        <v>70</v>
      </c>
      <c r="B28" s="22" t="s">
        <v>70</v>
      </c>
      <c r="C28" s="22" t="s">
        <v>233</v>
      </c>
      <c r="D28" s="22" t="s">
        <v>234</v>
      </c>
      <c r="E28" s="22" t="s">
        <v>138</v>
      </c>
      <c r="F28" s="22" t="s">
        <v>139</v>
      </c>
      <c r="G28" s="22" t="s">
        <v>241</v>
      </c>
      <c r="H28" s="22" t="s">
        <v>242</v>
      </c>
      <c r="I28" s="108">
        <v>42680</v>
      </c>
      <c r="J28" s="108">
        <v>42680</v>
      </c>
      <c r="K28" s="59"/>
      <c r="L28" s="59"/>
      <c r="M28" s="108">
        <v>42680</v>
      </c>
      <c r="N28" s="59"/>
      <c r="O28" s="108"/>
      <c r="P28" s="108"/>
      <c r="Q28" s="108"/>
      <c r="R28" s="108"/>
      <c r="S28" s="108"/>
      <c r="T28" s="108"/>
      <c r="U28" s="108"/>
      <c r="V28" s="108"/>
      <c r="W28" s="108"/>
      <c r="X28" s="108"/>
    </row>
    <row r="29" ht="20.25" customHeight="1" spans="1:24">
      <c r="A29" s="22" t="s">
        <v>70</v>
      </c>
      <c r="B29" s="22" t="s">
        <v>70</v>
      </c>
      <c r="C29" s="22" t="s">
        <v>233</v>
      </c>
      <c r="D29" s="22" t="s">
        <v>234</v>
      </c>
      <c r="E29" s="22" t="s">
        <v>102</v>
      </c>
      <c r="F29" s="22" t="s">
        <v>103</v>
      </c>
      <c r="G29" s="22" t="s">
        <v>243</v>
      </c>
      <c r="H29" s="22" t="s">
        <v>244</v>
      </c>
      <c r="I29" s="108">
        <v>727</v>
      </c>
      <c r="J29" s="108">
        <v>727</v>
      </c>
      <c r="K29" s="59"/>
      <c r="L29" s="59"/>
      <c r="M29" s="108">
        <v>727</v>
      </c>
      <c r="N29" s="59"/>
      <c r="O29" s="108"/>
      <c r="P29" s="108"/>
      <c r="Q29" s="108"/>
      <c r="R29" s="108"/>
      <c r="S29" s="108"/>
      <c r="T29" s="108"/>
      <c r="U29" s="108"/>
      <c r="V29" s="108"/>
      <c r="W29" s="108"/>
      <c r="X29" s="108"/>
    </row>
    <row r="30" ht="20.25" customHeight="1" spans="1:24">
      <c r="A30" s="22" t="s">
        <v>70</v>
      </c>
      <c r="B30" s="22" t="s">
        <v>70</v>
      </c>
      <c r="C30" s="22" t="s">
        <v>233</v>
      </c>
      <c r="D30" s="22" t="s">
        <v>234</v>
      </c>
      <c r="E30" s="22" t="s">
        <v>106</v>
      </c>
      <c r="F30" s="22" t="s">
        <v>107</v>
      </c>
      <c r="G30" s="22" t="s">
        <v>243</v>
      </c>
      <c r="H30" s="22" t="s">
        <v>244</v>
      </c>
      <c r="I30" s="108">
        <v>5816</v>
      </c>
      <c r="J30" s="108">
        <v>5816</v>
      </c>
      <c r="K30" s="59"/>
      <c r="L30" s="59"/>
      <c r="M30" s="108">
        <v>5816</v>
      </c>
      <c r="N30" s="59"/>
      <c r="O30" s="108"/>
      <c r="P30" s="108"/>
      <c r="Q30" s="108"/>
      <c r="R30" s="108"/>
      <c r="S30" s="108"/>
      <c r="T30" s="108"/>
      <c r="U30" s="108"/>
      <c r="V30" s="108"/>
      <c r="W30" s="108"/>
      <c r="X30" s="108"/>
    </row>
    <row r="31" ht="20.25" customHeight="1" spans="1:24">
      <c r="A31" s="22" t="s">
        <v>70</v>
      </c>
      <c r="B31" s="22" t="s">
        <v>70</v>
      </c>
      <c r="C31" s="22" t="s">
        <v>233</v>
      </c>
      <c r="D31" s="22" t="s">
        <v>234</v>
      </c>
      <c r="E31" s="22" t="s">
        <v>140</v>
      </c>
      <c r="F31" s="22" t="s">
        <v>141</v>
      </c>
      <c r="G31" s="22" t="s">
        <v>243</v>
      </c>
      <c r="H31" s="22" t="s">
        <v>244</v>
      </c>
      <c r="I31" s="108">
        <v>7028</v>
      </c>
      <c r="J31" s="108">
        <v>7028</v>
      </c>
      <c r="K31" s="59"/>
      <c r="L31" s="59"/>
      <c r="M31" s="108">
        <v>7028</v>
      </c>
      <c r="N31" s="59"/>
      <c r="O31" s="108"/>
      <c r="P31" s="108"/>
      <c r="Q31" s="108"/>
      <c r="R31" s="108"/>
      <c r="S31" s="108"/>
      <c r="T31" s="108"/>
      <c r="U31" s="108"/>
      <c r="V31" s="108"/>
      <c r="W31" s="108"/>
      <c r="X31" s="108"/>
    </row>
    <row r="32" ht="20.25" customHeight="1" spans="1:24">
      <c r="A32" s="22" t="s">
        <v>70</v>
      </c>
      <c r="B32" s="22" t="s">
        <v>70</v>
      </c>
      <c r="C32" s="22" t="s">
        <v>233</v>
      </c>
      <c r="D32" s="22" t="s">
        <v>234</v>
      </c>
      <c r="E32" s="22" t="s">
        <v>140</v>
      </c>
      <c r="F32" s="22" t="s">
        <v>141</v>
      </c>
      <c r="G32" s="22" t="s">
        <v>243</v>
      </c>
      <c r="H32" s="22" t="s">
        <v>244</v>
      </c>
      <c r="I32" s="108">
        <v>14476</v>
      </c>
      <c r="J32" s="108">
        <v>14476</v>
      </c>
      <c r="K32" s="59"/>
      <c r="L32" s="59"/>
      <c r="M32" s="108">
        <v>14476</v>
      </c>
      <c r="N32" s="59"/>
      <c r="O32" s="108"/>
      <c r="P32" s="108"/>
      <c r="Q32" s="108"/>
      <c r="R32" s="108"/>
      <c r="S32" s="108"/>
      <c r="T32" s="108"/>
      <c r="U32" s="108"/>
      <c r="V32" s="108"/>
      <c r="W32" s="108"/>
      <c r="X32" s="108"/>
    </row>
    <row r="33" ht="20.25" customHeight="1" spans="1:24">
      <c r="A33" s="22" t="s">
        <v>70</v>
      </c>
      <c r="B33" s="22" t="s">
        <v>70</v>
      </c>
      <c r="C33" s="22" t="s">
        <v>233</v>
      </c>
      <c r="D33" s="22" t="s">
        <v>234</v>
      </c>
      <c r="E33" s="22" t="s">
        <v>140</v>
      </c>
      <c r="F33" s="22" t="s">
        <v>141</v>
      </c>
      <c r="G33" s="22" t="s">
        <v>243</v>
      </c>
      <c r="H33" s="22" t="s">
        <v>244</v>
      </c>
      <c r="I33" s="108">
        <v>4136</v>
      </c>
      <c r="J33" s="108">
        <v>4136</v>
      </c>
      <c r="K33" s="59"/>
      <c r="L33" s="59"/>
      <c r="M33" s="108">
        <v>4136</v>
      </c>
      <c r="N33" s="59"/>
      <c r="O33" s="108"/>
      <c r="P33" s="108"/>
      <c r="Q33" s="108"/>
      <c r="R33" s="108"/>
      <c r="S33" s="108"/>
      <c r="T33" s="108"/>
      <c r="U33" s="108"/>
      <c r="V33" s="108"/>
      <c r="W33" s="108"/>
      <c r="X33" s="108"/>
    </row>
    <row r="34" ht="20.25" customHeight="1" spans="1:24">
      <c r="A34" s="22" t="s">
        <v>70</v>
      </c>
      <c r="B34" s="22" t="s">
        <v>70</v>
      </c>
      <c r="C34" s="22" t="s">
        <v>233</v>
      </c>
      <c r="D34" s="22" t="s">
        <v>234</v>
      </c>
      <c r="E34" s="22" t="s">
        <v>140</v>
      </c>
      <c r="F34" s="22" t="s">
        <v>141</v>
      </c>
      <c r="G34" s="22" t="s">
        <v>243</v>
      </c>
      <c r="H34" s="22" t="s">
        <v>244</v>
      </c>
      <c r="I34" s="108">
        <v>23265</v>
      </c>
      <c r="J34" s="108">
        <v>23265</v>
      </c>
      <c r="K34" s="59"/>
      <c r="L34" s="59"/>
      <c r="M34" s="108">
        <v>23265</v>
      </c>
      <c r="N34" s="59"/>
      <c r="O34" s="108"/>
      <c r="P34" s="108"/>
      <c r="Q34" s="108"/>
      <c r="R34" s="108"/>
      <c r="S34" s="108"/>
      <c r="T34" s="108"/>
      <c r="U34" s="108"/>
      <c r="V34" s="108"/>
      <c r="W34" s="108"/>
      <c r="X34" s="108"/>
    </row>
    <row r="35" ht="20.25" customHeight="1" spans="1:24">
      <c r="A35" s="22" t="s">
        <v>70</v>
      </c>
      <c r="B35" s="22" t="s">
        <v>70</v>
      </c>
      <c r="C35" s="22" t="s">
        <v>233</v>
      </c>
      <c r="D35" s="22" t="s">
        <v>234</v>
      </c>
      <c r="E35" s="22" t="s">
        <v>140</v>
      </c>
      <c r="F35" s="22" t="s">
        <v>141</v>
      </c>
      <c r="G35" s="22" t="s">
        <v>243</v>
      </c>
      <c r="H35" s="22" t="s">
        <v>244</v>
      </c>
      <c r="I35" s="108">
        <v>2008</v>
      </c>
      <c r="J35" s="108">
        <v>2008</v>
      </c>
      <c r="K35" s="59"/>
      <c r="L35" s="59"/>
      <c r="M35" s="108">
        <v>2008</v>
      </c>
      <c r="N35" s="59"/>
      <c r="O35" s="108"/>
      <c r="P35" s="108"/>
      <c r="Q35" s="108"/>
      <c r="R35" s="108"/>
      <c r="S35" s="108"/>
      <c r="T35" s="108"/>
      <c r="U35" s="108"/>
      <c r="V35" s="108"/>
      <c r="W35" s="108"/>
      <c r="X35" s="108"/>
    </row>
    <row r="36" ht="20.25" customHeight="1" spans="1:24">
      <c r="A36" s="22" t="s">
        <v>70</v>
      </c>
      <c r="B36" s="22" t="s">
        <v>70</v>
      </c>
      <c r="C36" s="22" t="s">
        <v>245</v>
      </c>
      <c r="D36" s="22" t="s">
        <v>147</v>
      </c>
      <c r="E36" s="22" t="s">
        <v>146</v>
      </c>
      <c r="F36" s="22" t="s">
        <v>147</v>
      </c>
      <c r="G36" s="22" t="s">
        <v>246</v>
      </c>
      <c r="H36" s="22" t="s">
        <v>147</v>
      </c>
      <c r="I36" s="108">
        <v>127224</v>
      </c>
      <c r="J36" s="108">
        <v>127224</v>
      </c>
      <c r="K36" s="59"/>
      <c r="L36" s="59"/>
      <c r="M36" s="108">
        <v>127224</v>
      </c>
      <c r="N36" s="59"/>
      <c r="O36" s="108"/>
      <c r="P36" s="108"/>
      <c r="Q36" s="108"/>
      <c r="R36" s="108"/>
      <c r="S36" s="108"/>
      <c r="T36" s="108"/>
      <c r="U36" s="108"/>
      <c r="V36" s="108"/>
      <c r="W36" s="108"/>
      <c r="X36" s="108"/>
    </row>
    <row r="37" ht="20.25" customHeight="1" spans="1:24">
      <c r="A37" s="22" t="s">
        <v>70</v>
      </c>
      <c r="B37" s="22" t="s">
        <v>70</v>
      </c>
      <c r="C37" s="22" t="s">
        <v>245</v>
      </c>
      <c r="D37" s="22" t="s">
        <v>147</v>
      </c>
      <c r="E37" s="22" t="s">
        <v>146</v>
      </c>
      <c r="F37" s="22" t="s">
        <v>147</v>
      </c>
      <c r="G37" s="22" t="s">
        <v>246</v>
      </c>
      <c r="H37" s="22" t="s">
        <v>147</v>
      </c>
      <c r="I37" s="108">
        <v>445284</v>
      </c>
      <c r="J37" s="108">
        <v>445284</v>
      </c>
      <c r="K37" s="59"/>
      <c r="L37" s="59"/>
      <c r="M37" s="108">
        <v>445284</v>
      </c>
      <c r="N37" s="59"/>
      <c r="O37" s="108"/>
      <c r="P37" s="108"/>
      <c r="Q37" s="108"/>
      <c r="R37" s="108"/>
      <c r="S37" s="108"/>
      <c r="T37" s="108"/>
      <c r="U37" s="108"/>
      <c r="V37" s="108"/>
      <c r="W37" s="108"/>
      <c r="X37" s="108"/>
    </row>
    <row r="38" ht="20.25" customHeight="1" spans="1:24">
      <c r="A38" s="22" t="s">
        <v>70</v>
      </c>
      <c r="B38" s="22" t="s">
        <v>70</v>
      </c>
      <c r="C38" s="22" t="s">
        <v>247</v>
      </c>
      <c r="D38" s="22" t="s">
        <v>248</v>
      </c>
      <c r="E38" s="22" t="s">
        <v>102</v>
      </c>
      <c r="F38" s="22" t="s">
        <v>103</v>
      </c>
      <c r="G38" s="22" t="s">
        <v>249</v>
      </c>
      <c r="H38" s="22" t="s">
        <v>250</v>
      </c>
      <c r="I38" s="108">
        <v>40000</v>
      </c>
      <c r="J38" s="108">
        <v>40000</v>
      </c>
      <c r="K38" s="59"/>
      <c r="L38" s="59"/>
      <c r="M38" s="108">
        <v>40000</v>
      </c>
      <c r="N38" s="59"/>
      <c r="O38" s="108"/>
      <c r="P38" s="108"/>
      <c r="Q38" s="108"/>
      <c r="R38" s="108"/>
      <c r="S38" s="108"/>
      <c r="T38" s="108"/>
      <c r="U38" s="108"/>
      <c r="V38" s="108"/>
      <c r="W38" s="108"/>
      <c r="X38" s="108"/>
    </row>
    <row r="39" ht="20.25" customHeight="1" spans="1:24">
      <c r="A39" s="22" t="s">
        <v>70</v>
      </c>
      <c r="B39" s="22" t="s">
        <v>70</v>
      </c>
      <c r="C39" s="22" t="s">
        <v>251</v>
      </c>
      <c r="D39" s="22" t="s">
        <v>199</v>
      </c>
      <c r="E39" s="22" t="s">
        <v>102</v>
      </c>
      <c r="F39" s="22" t="s">
        <v>103</v>
      </c>
      <c r="G39" s="22" t="s">
        <v>252</v>
      </c>
      <c r="H39" s="22" t="s">
        <v>199</v>
      </c>
      <c r="I39" s="108">
        <v>11200</v>
      </c>
      <c r="J39" s="108">
        <v>11200</v>
      </c>
      <c r="K39" s="59"/>
      <c r="L39" s="59"/>
      <c r="M39" s="108">
        <v>11200</v>
      </c>
      <c r="N39" s="59"/>
      <c r="O39" s="108"/>
      <c r="P39" s="108"/>
      <c r="Q39" s="108"/>
      <c r="R39" s="108"/>
      <c r="S39" s="108"/>
      <c r="T39" s="108"/>
      <c r="U39" s="108"/>
      <c r="V39" s="108"/>
      <c r="W39" s="108"/>
      <c r="X39" s="108"/>
    </row>
    <row r="40" ht="20.25" customHeight="1" spans="1:24">
      <c r="A40" s="22" t="s">
        <v>70</v>
      </c>
      <c r="B40" s="22" t="s">
        <v>70</v>
      </c>
      <c r="C40" s="22" t="s">
        <v>251</v>
      </c>
      <c r="D40" s="22" t="s">
        <v>199</v>
      </c>
      <c r="E40" s="22" t="s">
        <v>106</v>
      </c>
      <c r="F40" s="22" t="s">
        <v>107</v>
      </c>
      <c r="G40" s="22" t="s">
        <v>252</v>
      </c>
      <c r="H40" s="22" t="s">
        <v>199</v>
      </c>
      <c r="I40" s="108">
        <v>3200</v>
      </c>
      <c r="J40" s="108">
        <v>3200</v>
      </c>
      <c r="K40" s="59"/>
      <c r="L40" s="59"/>
      <c r="M40" s="108">
        <v>3200</v>
      </c>
      <c r="N40" s="59"/>
      <c r="O40" s="108"/>
      <c r="P40" s="108"/>
      <c r="Q40" s="108"/>
      <c r="R40" s="108"/>
      <c r="S40" s="108"/>
      <c r="T40" s="108"/>
      <c r="U40" s="108"/>
      <c r="V40" s="108"/>
      <c r="W40" s="108"/>
      <c r="X40" s="108"/>
    </row>
    <row r="41" ht="20.25" customHeight="1" spans="1:24">
      <c r="A41" s="22" t="s">
        <v>70</v>
      </c>
      <c r="B41" s="22" t="s">
        <v>70</v>
      </c>
      <c r="C41" s="22" t="s">
        <v>253</v>
      </c>
      <c r="D41" s="22" t="s">
        <v>254</v>
      </c>
      <c r="E41" s="22" t="s">
        <v>102</v>
      </c>
      <c r="F41" s="22" t="s">
        <v>103</v>
      </c>
      <c r="G41" s="22" t="s">
        <v>255</v>
      </c>
      <c r="H41" s="22" t="s">
        <v>256</v>
      </c>
      <c r="I41" s="108">
        <v>272400</v>
      </c>
      <c r="J41" s="108">
        <v>272400</v>
      </c>
      <c r="K41" s="59"/>
      <c r="L41" s="59"/>
      <c r="M41" s="108">
        <v>272400</v>
      </c>
      <c r="N41" s="59"/>
      <c r="O41" s="108"/>
      <c r="P41" s="108"/>
      <c r="Q41" s="108"/>
      <c r="R41" s="108"/>
      <c r="S41" s="108"/>
      <c r="T41" s="108"/>
      <c r="U41" s="108"/>
      <c r="V41" s="108"/>
      <c r="W41" s="108"/>
      <c r="X41" s="108"/>
    </row>
    <row r="42" ht="20.25" customHeight="1" spans="1:24">
      <c r="A42" s="22" t="s">
        <v>70</v>
      </c>
      <c r="B42" s="22" t="s">
        <v>70</v>
      </c>
      <c r="C42" s="22" t="s">
        <v>257</v>
      </c>
      <c r="D42" s="22" t="s">
        <v>258</v>
      </c>
      <c r="E42" s="22" t="s">
        <v>102</v>
      </c>
      <c r="F42" s="22" t="s">
        <v>103</v>
      </c>
      <c r="G42" s="22" t="s">
        <v>259</v>
      </c>
      <c r="H42" s="22" t="s">
        <v>258</v>
      </c>
      <c r="I42" s="108">
        <v>32480</v>
      </c>
      <c r="J42" s="108">
        <v>32480</v>
      </c>
      <c r="K42" s="59"/>
      <c r="L42" s="59"/>
      <c r="M42" s="108">
        <v>32480</v>
      </c>
      <c r="N42" s="59"/>
      <c r="O42" s="108"/>
      <c r="P42" s="108"/>
      <c r="Q42" s="108"/>
      <c r="R42" s="108"/>
      <c r="S42" s="108"/>
      <c r="T42" s="108"/>
      <c r="U42" s="108"/>
      <c r="V42" s="108"/>
      <c r="W42" s="108"/>
      <c r="X42" s="108"/>
    </row>
    <row r="43" ht="20.25" customHeight="1" spans="1:24">
      <c r="A43" s="22" t="s">
        <v>70</v>
      </c>
      <c r="B43" s="22" t="s">
        <v>70</v>
      </c>
      <c r="C43" s="22" t="s">
        <v>257</v>
      </c>
      <c r="D43" s="22" t="s">
        <v>258</v>
      </c>
      <c r="E43" s="22" t="s">
        <v>106</v>
      </c>
      <c r="F43" s="22" t="s">
        <v>107</v>
      </c>
      <c r="G43" s="22" t="s">
        <v>259</v>
      </c>
      <c r="H43" s="22" t="s">
        <v>258</v>
      </c>
      <c r="I43" s="108">
        <v>9280</v>
      </c>
      <c r="J43" s="108">
        <v>9280</v>
      </c>
      <c r="K43" s="59"/>
      <c r="L43" s="59"/>
      <c r="M43" s="108">
        <v>9280</v>
      </c>
      <c r="N43" s="59"/>
      <c r="O43" s="108"/>
      <c r="P43" s="108"/>
      <c r="Q43" s="108"/>
      <c r="R43" s="108"/>
      <c r="S43" s="108"/>
      <c r="T43" s="108"/>
      <c r="U43" s="108"/>
      <c r="V43" s="108"/>
      <c r="W43" s="108"/>
      <c r="X43" s="108"/>
    </row>
    <row r="44" ht="20.25" customHeight="1" spans="1:24">
      <c r="A44" s="22" t="s">
        <v>70</v>
      </c>
      <c r="B44" s="22" t="s">
        <v>70</v>
      </c>
      <c r="C44" s="22" t="s">
        <v>260</v>
      </c>
      <c r="D44" s="22" t="s">
        <v>261</v>
      </c>
      <c r="E44" s="22" t="s">
        <v>102</v>
      </c>
      <c r="F44" s="22" t="s">
        <v>103</v>
      </c>
      <c r="G44" s="22" t="s">
        <v>262</v>
      </c>
      <c r="H44" s="22" t="s">
        <v>263</v>
      </c>
      <c r="I44" s="108">
        <v>42000</v>
      </c>
      <c r="J44" s="108">
        <v>42000</v>
      </c>
      <c r="K44" s="59"/>
      <c r="L44" s="59"/>
      <c r="M44" s="108">
        <v>42000</v>
      </c>
      <c r="N44" s="59"/>
      <c r="O44" s="108"/>
      <c r="P44" s="108"/>
      <c r="Q44" s="108"/>
      <c r="R44" s="108"/>
      <c r="S44" s="108"/>
      <c r="T44" s="108"/>
      <c r="U44" s="108"/>
      <c r="V44" s="108"/>
      <c r="W44" s="108"/>
      <c r="X44" s="108"/>
    </row>
    <row r="45" ht="20.25" customHeight="1" spans="1:24">
      <c r="A45" s="22" t="s">
        <v>70</v>
      </c>
      <c r="B45" s="22" t="s">
        <v>70</v>
      </c>
      <c r="C45" s="22" t="s">
        <v>260</v>
      </c>
      <c r="D45" s="22" t="s">
        <v>261</v>
      </c>
      <c r="E45" s="22" t="s">
        <v>106</v>
      </c>
      <c r="F45" s="22" t="s">
        <v>107</v>
      </c>
      <c r="G45" s="22" t="s">
        <v>262</v>
      </c>
      <c r="H45" s="22" t="s">
        <v>263</v>
      </c>
      <c r="I45" s="108">
        <v>12000</v>
      </c>
      <c r="J45" s="108">
        <v>12000</v>
      </c>
      <c r="K45" s="59"/>
      <c r="L45" s="59"/>
      <c r="M45" s="108">
        <v>12000</v>
      </c>
      <c r="N45" s="59"/>
      <c r="O45" s="108"/>
      <c r="P45" s="108"/>
      <c r="Q45" s="108"/>
      <c r="R45" s="108"/>
      <c r="S45" s="108"/>
      <c r="T45" s="108"/>
      <c r="U45" s="108"/>
      <c r="V45" s="108"/>
      <c r="W45" s="108"/>
      <c r="X45" s="108"/>
    </row>
    <row r="46" ht="20.25" customHeight="1" spans="1:24">
      <c r="A46" s="22" t="s">
        <v>70</v>
      </c>
      <c r="B46" s="22" t="s">
        <v>70</v>
      </c>
      <c r="C46" s="22" t="s">
        <v>260</v>
      </c>
      <c r="D46" s="22" t="s">
        <v>261</v>
      </c>
      <c r="E46" s="22" t="s">
        <v>102</v>
      </c>
      <c r="F46" s="22" t="s">
        <v>103</v>
      </c>
      <c r="G46" s="22" t="s">
        <v>264</v>
      </c>
      <c r="H46" s="22" t="s">
        <v>265</v>
      </c>
      <c r="I46" s="108">
        <v>5600</v>
      </c>
      <c r="J46" s="108">
        <v>5600</v>
      </c>
      <c r="K46" s="59"/>
      <c r="L46" s="59"/>
      <c r="M46" s="108">
        <v>5600</v>
      </c>
      <c r="N46" s="59"/>
      <c r="O46" s="108"/>
      <c r="P46" s="108"/>
      <c r="Q46" s="108"/>
      <c r="R46" s="108"/>
      <c r="S46" s="108"/>
      <c r="T46" s="108"/>
      <c r="U46" s="108"/>
      <c r="V46" s="108"/>
      <c r="W46" s="108"/>
      <c r="X46" s="108"/>
    </row>
    <row r="47" ht="20.25" customHeight="1" spans="1:24">
      <c r="A47" s="22" t="s">
        <v>70</v>
      </c>
      <c r="B47" s="22" t="s">
        <v>70</v>
      </c>
      <c r="C47" s="22" t="s">
        <v>260</v>
      </c>
      <c r="D47" s="22" t="s">
        <v>261</v>
      </c>
      <c r="E47" s="22" t="s">
        <v>106</v>
      </c>
      <c r="F47" s="22" t="s">
        <v>107</v>
      </c>
      <c r="G47" s="22" t="s">
        <v>264</v>
      </c>
      <c r="H47" s="22" t="s">
        <v>265</v>
      </c>
      <c r="I47" s="108">
        <v>1600</v>
      </c>
      <c r="J47" s="108">
        <v>1600</v>
      </c>
      <c r="K47" s="59"/>
      <c r="L47" s="59"/>
      <c r="M47" s="108">
        <v>1600</v>
      </c>
      <c r="N47" s="59"/>
      <c r="O47" s="108"/>
      <c r="P47" s="108"/>
      <c r="Q47" s="108"/>
      <c r="R47" s="108"/>
      <c r="S47" s="108"/>
      <c r="T47" s="108"/>
      <c r="U47" s="108"/>
      <c r="V47" s="108"/>
      <c r="W47" s="108"/>
      <c r="X47" s="108"/>
    </row>
    <row r="48" ht="20.25" customHeight="1" spans="1:24">
      <c r="A48" s="22" t="s">
        <v>70</v>
      </c>
      <c r="B48" s="22" t="s">
        <v>70</v>
      </c>
      <c r="C48" s="22" t="s">
        <v>260</v>
      </c>
      <c r="D48" s="22" t="s">
        <v>261</v>
      </c>
      <c r="E48" s="22" t="s">
        <v>102</v>
      </c>
      <c r="F48" s="22" t="s">
        <v>103</v>
      </c>
      <c r="G48" s="22" t="s">
        <v>266</v>
      </c>
      <c r="H48" s="22" t="s">
        <v>267</v>
      </c>
      <c r="I48" s="108">
        <v>19600</v>
      </c>
      <c r="J48" s="108">
        <v>19600</v>
      </c>
      <c r="K48" s="59"/>
      <c r="L48" s="59"/>
      <c r="M48" s="108">
        <v>19600</v>
      </c>
      <c r="N48" s="59"/>
      <c r="O48" s="108"/>
      <c r="P48" s="108"/>
      <c r="Q48" s="108"/>
      <c r="R48" s="108"/>
      <c r="S48" s="108"/>
      <c r="T48" s="108"/>
      <c r="U48" s="108"/>
      <c r="V48" s="108"/>
      <c r="W48" s="108"/>
      <c r="X48" s="108"/>
    </row>
    <row r="49" ht="20.25" customHeight="1" spans="1:24">
      <c r="A49" s="22" t="s">
        <v>70</v>
      </c>
      <c r="B49" s="22" t="s">
        <v>70</v>
      </c>
      <c r="C49" s="22" t="s">
        <v>260</v>
      </c>
      <c r="D49" s="22" t="s">
        <v>261</v>
      </c>
      <c r="E49" s="22" t="s">
        <v>106</v>
      </c>
      <c r="F49" s="22" t="s">
        <v>107</v>
      </c>
      <c r="G49" s="22" t="s">
        <v>266</v>
      </c>
      <c r="H49" s="22" t="s">
        <v>267</v>
      </c>
      <c r="I49" s="108">
        <v>5600</v>
      </c>
      <c r="J49" s="108">
        <v>5600</v>
      </c>
      <c r="K49" s="59"/>
      <c r="L49" s="59"/>
      <c r="M49" s="108">
        <v>5600</v>
      </c>
      <c r="N49" s="59"/>
      <c r="O49" s="108"/>
      <c r="P49" s="108"/>
      <c r="Q49" s="108"/>
      <c r="R49" s="108"/>
      <c r="S49" s="108"/>
      <c r="T49" s="108"/>
      <c r="U49" s="108"/>
      <c r="V49" s="108"/>
      <c r="W49" s="108"/>
      <c r="X49" s="108"/>
    </row>
    <row r="50" ht="20.25" customHeight="1" spans="1:24">
      <c r="A50" s="22" t="s">
        <v>70</v>
      </c>
      <c r="B50" s="22" t="s">
        <v>70</v>
      </c>
      <c r="C50" s="22" t="s">
        <v>260</v>
      </c>
      <c r="D50" s="22" t="s">
        <v>261</v>
      </c>
      <c r="E50" s="22" t="s">
        <v>102</v>
      </c>
      <c r="F50" s="22" t="s">
        <v>103</v>
      </c>
      <c r="G50" s="22" t="s">
        <v>268</v>
      </c>
      <c r="H50" s="22" t="s">
        <v>269</v>
      </c>
      <c r="I50" s="108">
        <v>84000</v>
      </c>
      <c r="J50" s="108">
        <v>84000</v>
      </c>
      <c r="K50" s="59"/>
      <c r="L50" s="59"/>
      <c r="M50" s="108">
        <v>84000</v>
      </c>
      <c r="N50" s="59"/>
      <c r="O50" s="108"/>
      <c r="P50" s="108"/>
      <c r="Q50" s="108"/>
      <c r="R50" s="108"/>
      <c r="S50" s="108"/>
      <c r="T50" s="108"/>
      <c r="U50" s="108"/>
      <c r="V50" s="108"/>
      <c r="W50" s="108"/>
      <c r="X50" s="108"/>
    </row>
    <row r="51" ht="20.25" customHeight="1" spans="1:24">
      <c r="A51" s="22" t="s">
        <v>70</v>
      </c>
      <c r="B51" s="22" t="s">
        <v>70</v>
      </c>
      <c r="C51" s="22" t="s">
        <v>260</v>
      </c>
      <c r="D51" s="22" t="s">
        <v>261</v>
      </c>
      <c r="E51" s="22" t="s">
        <v>106</v>
      </c>
      <c r="F51" s="22" t="s">
        <v>107</v>
      </c>
      <c r="G51" s="22" t="s">
        <v>268</v>
      </c>
      <c r="H51" s="22" t="s">
        <v>269</v>
      </c>
      <c r="I51" s="108">
        <v>24000</v>
      </c>
      <c r="J51" s="108">
        <v>24000</v>
      </c>
      <c r="K51" s="59"/>
      <c r="L51" s="59"/>
      <c r="M51" s="108">
        <v>24000</v>
      </c>
      <c r="N51" s="59"/>
      <c r="O51" s="108"/>
      <c r="P51" s="108"/>
      <c r="Q51" s="108"/>
      <c r="R51" s="108"/>
      <c r="S51" s="108"/>
      <c r="T51" s="108"/>
      <c r="U51" s="108"/>
      <c r="V51" s="108"/>
      <c r="W51" s="108"/>
      <c r="X51" s="108"/>
    </row>
    <row r="52" ht="20.25" customHeight="1" spans="1:24">
      <c r="A52" s="22" t="s">
        <v>70</v>
      </c>
      <c r="B52" s="22" t="s">
        <v>70</v>
      </c>
      <c r="C52" s="22" t="s">
        <v>260</v>
      </c>
      <c r="D52" s="22" t="s">
        <v>261</v>
      </c>
      <c r="E52" s="22" t="s">
        <v>102</v>
      </c>
      <c r="F52" s="22" t="s">
        <v>103</v>
      </c>
      <c r="G52" s="22" t="s">
        <v>255</v>
      </c>
      <c r="H52" s="22" t="s">
        <v>256</v>
      </c>
      <c r="I52" s="108">
        <v>27240</v>
      </c>
      <c r="J52" s="108">
        <v>27240</v>
      </c>
      <c r="K52" s="59"/>
      <c r="L52" s="59"/>
      <c r="M52" s="108">
        <v>27240</v>
      </c>
      <c r="N52" s="59"/>
      <c r="O52" s="108"/>
      <c r="P52" s="108"/>
      <c r="Q52" s="108"/>
      <c r="R52" s="108"/>
      <c r="S52" s="108"/>
      <c r="T52" s="108"/>
      <c r="U52" s="108"/>
      <c r="V52" s="108"/>
      <c r="W52" s="108"/>
      <c r="X52" s="108"/>
    </row>
    <row r="53" ht="20.25" customHeight="1" spans="1:24">
      <c r="A53" s="22" t="s">
        <v>70</v>
      </c>
      <c r="B53" s="22" t="s">
        <v>70</v>
      </c>
      <c r="C53" s="22" t="s">
        <v>260</v>
      </c>
      <c r="D53" s="22" t="s">
        <v>261</v>
      </c>
      <c r="E53" s="22" t="s">
        <v>102</v>
      </c>
      <c r="F53" s="22" t="s">
        <v>103</v>
      </c>
      <c r="G53" s="22" t="s">
        <v>270</v>
      </c>
      <c r="H53" s="22" t="s">
        <v>271</v>
      </c>
      <c r="I53" s="108">
        <v>78300</v>
      </c>
      <c r="J53" s="108">
        <v>78300</v>
      </c>
      <c r="K53" s="59"/>
      <c r="L53" s="59"/>
      <c r="M53" s="108">
        <v>78300</v>
      </c>
      <c r="N53" s="59"/>
      <c r="O53" s="108"/>
      <c r="P53" s="108"/>
      <c r="Q53" s="108"/>
      <c r="R53" s="108"/>
      <c r="S53" s="108"/>
      <c r="T53" s="108"/>
      <c r="U53" s="108"/>
      <c r="V53" s="108"/>
      <c r="W53" s="108"/>
      <c r="X53" s="108"/>
    </row>
    <row r="54" ht="20.25" customHeight="1" spans="1:24">
      <c r="A54" s="22" t="s">
        <v>70</v>
      </c>
      <c r="B54" s="22" t="s">
        <v>70</v>
      </c>
      <c r="C54" s="22" t="s">
        <v>272</v>
      </c>
      <c r="D54" s="22" t="s">
        <v>273</v>
      </c>
      <c r="E54" s="22" t="s">
        <v>120</v>
      </c>
      <c r="F54" s="22" t="s">
        <v>121</v>
      </c>
      <c r="G54" s="22" t="s">
        <v>274</v>
      </c>
      <c r="H54" s="22" t="s">
        <v>275</v>
      </c>
      <c r="I54" s="108">
        <v>648000</v>
      </c>
      <c r="J54" s="108">
        <v>648000</v>
      </c>
      <c r="K54" s="59"/>
      <c r="L54" s="59"/>
      <c r="M54" s="108">
        <v>648000</v>
      </c>
      <c r="N54" s="59"/>
      <c r="O54" s="108"/>
      <c r="P54" s="108"/>
      <c r="Q54" s="108"/>
      <c r="R54" s="108"/>
      <c r="S54" s="108"/>
      <c r="T54" s="108"/>
      <c r="U54" s="108"/>
      <c r="V54" s="108"/>
      <c r="W54" s="108"/>
      <c r="X54" s="108"/>
    </row>
    <row r="55" ht="20.25" customHeight="1" spans="1:24">
      <c r="A55" s="22" t="s">
        <v>70</v>
      </c>
      <c r="B55" s="22" t="s">
        <v>70</v>
      </c>
      <c r="C55" s="22" t="s">
        <v>276</v>
      </c>
      <c r="D55" s="22" t="s">
        <v>277</v>
      </c>
      <c r="E55" s="22" t="s">
        <v>128</v>
      </c>
      <c r="F55" s="22" t="s">
        <v>129</v>
      </c>
      <c r="G55" s="22" t="s">
        <v>274</v>
      </c>
      <c r="H55" s="22" t="s">
        <v>275</v>
      </c>
      <c r="I55" s="108">
        <v>107256</v>
      </c>
      <c r="J55" s="108">
        <v>107256</v>
      </c>
      <c r="K55" s="59"/>
      <c r="L55" s="59"/>
      <c r="M55" s="108">
        <v>107256</v>
      </c>
      <c r="N55" s="59"/>
      <c r="O55" s="108"/>
      <c r="P55" s="108"/>
      <c r="Q55" s="108"/>
      <c r="R55" s="108"/>
      <c r="S55" s="108"/>
      <c r="T55" s="108"/>
      <c r="U55" s="108"/>
      <c r="V55" s="108"/>
      <c r="W55" s="108"/>
      <c r="X55" s="108"/>
    </row>
    <row r="56" ht="20.25" customHeight="1" spans="1:24">
      <c r="A56" s="22" t="s">
        <v>70</v>
      </c>
      <c r="B56" s="22" t="s">
        <v>70</v>
      </c>
      <c r="C56" s="22" t="s">
        <v>278</v>
      </c>
      <c r="D56" s="22" t="s">
        <v>279</v>
      </c>
      <c r="E56" s="22" t="s">
        <v>102</v>
      </c>
      <c r="F56" s="22" t="s">
        <v>103</v>
      </c>
      <c r="G56" s="22" t="s">
        <v>227</v>
      </c>
      <c r="H56" s="22" t="s">
        <v>228</v>
      </c>
      <c r="I56" s="108">
        <v>462720</v>
      </c>
      <c r="J56" s="108">
        <v>462720</v>
      </c>
      <c r="K56" s="59"/>
      <c r="L56" s="59"/>
      <c r="M56" s="108">
        <v>462720</v>
      </c>
      <c r="N56" s="59"/>
      <c r="O56" s="108"/>
      <c r="P56" s="108"/>
      <c r="Q56" s="108"/>
      <c r="R56" s="108"/>
      <c r="S56" s="108"/>
      <c r="T56" s="108"/>
      <c r="U56" s="108"/>
      <c r="V56" s="108"/>
      <c r="W56" s="108"/>
      <c r="X56" s="108"/>
    </row>
    <row r="57" ht="17.25" customHeight="1" spans="1:24">
      <c r="A57" s="67" t="s">
        <v>194</v>
      </c>
      <c r="B57" s="68"/>
      <c r="C57" s="173"/>
      <c r="D57" s="173"/>
      <c r="E57" s="173"/>
      <c r="F57" s="173"/>
      <c r="G57" s="173"/>
      <c r="H57" s="174"/>
      <c r="I57" s="108">
        <v>8616974</v>
      </c>
      <c r="J57" s="108">
        <v>8616974</v>
      </c>
      <c r="K57" s="108"/>
      <c r="L57" s="108"/>
      <c r="M57" s="108">
        <v>8616974</v>
      </c>
      <c r="N57" s="108"/>
      <c r="O57" s="108"/>
      <c r="P57" s="108"/>
      <c r="Q57" s="108"/>
      <c r="R57" s="108"/>
      <c r="S57" s="108"/>
      <c r="T57" s="108"/>
      <c r="U57" s="108"/>
      <c r="V57" s="108"/>
      <c r="W57" s="108"/>
      <c r="X57" s="108"/>
    </row>
  </sheetData>
  <mergeCells count="31">
    <mergeCell ref="A3:X3"/>
    <mergeCell ref="A4:H4"/>
    <mergeCell ref="I5:X5"/>
    <mergeCell ref="J6:N6"/>
    <mergeCell ref="O6:Q6"/>
    <mergeCell ref="S6:X6"/>
    <mergeCell ref="A57:H57"/>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4"/>
  <sheetViews>
    <sheetView showZeros="0" workbookViewId="0">
      <pane ySplit="1" topLeftCell="A2" activePane="bottomLeft" state="frozen"/>
      <selection/>
      <selection pane="bottomLeft" activeCell="K20" sqref="K20"/>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2:23">
      <c r="B2" s="163"/>
      <c r="E2" s="41"/>
      <c r="F2" s="41"/>
      <c r="G2" s="41"/>
      <c r="H2" s="41"/>
      <c r="U2" s="163"/>
      <c r="W2" s="168" t="s">
        <v>280</v>
      </c>
    </row>
    <row r="3" ht="46.5" customHeight="1" spans="1:23">
      <c r="A3" s="43" t="str">
        <f>"2025"&amp;"年部门项目支出预算表"</f>
        <v>2025年部门项目支出预算表</v>
      </c>
      <c r="B3" s="43"/>
      <c r="C3" s="43"/>
      <c r="D3" s="43"/>
      <c r="E3" s="43"/>
      <c r="F3" s="43"/>
      <c r="G3" s="43"/>
      <c r="H3" s="43"/>
      <c r="I3" s="43"/>
      <c r="J3" s="43"/>
      <c r="K3" s="43"/>
      <c r="L3" s="43"/>
      <c r="M3" s="43"/>
      <c r="N3" s="43"/>
      <c r="O3" s="43"/>
      <c r="P3" s="43"/>
      <c r="Q3" s="43"/>
      <c r="R3" s="43"/>
      <c r="S3" s="43"/>
      <c r="T3" s="43"/>
      <c r="U3" s="43"/>
      <c r="V3" s="43"/>
      <c r="W3" s="43"/>
    </row>
    <row r="4" ht="13.5" customHeight="1" spans="1:23">
      <c r="A4" s="44" t="str">
        <f>"单位名称："&amp;"石林彝族自治县发展和改革局"</f>
        <v>单位名称：石林彝族自治县发展和改革局</v>
      </c>
      <c r="B4" s="45"/>
      <c r="C4" s="45"/>
      <c r="D4" s="45"/>
      <c r="E4" s="45"/>
      <c r="F4" s="45"/>
      <c r="G4" s="45"/>
      <c r="H4" s="45"/>
      <c r="I4" s="46"/>
      <c r="J4" s="46"/>
      <c r="K4" s="46"/>
      <c r="L4" s="46"/>
      <c r="M4" s="46"/>
      <c r="N4" s="46"/>
      <c r="O4" s="46"/>
      <c r="P4" s="46"/>
      <c r="Q4" s="46"/>
      <c r="U4" s="163"/>
      <c r="W4" s="146" t="s">
        <v>1</v>
      </c>
    </row>
    <row r="5" ht="21.75" customHeight="1" spans="1:23">
      <c r="A5" s="48" t="s">
        <v>281</v>
      </c>
      <c r="B5" s="49" t="s">
        <v>205</v>
      </c>
      <c r="C5" s="48" t="s">
        <v>206</v>
      </c>
      <c r="D5" s="48" t="s">
        <v>282</v>
      </c>
      <c r="E5" s="49" t="s">
        <v>207</v>
      </c>
      <c r="F5" s="49" t="s">
        <v>208</v>
      </c>
      <c r="G5" s="49" t="s">
        <v>283</v>
      </c>
      <c r="H5" s="49" t="s">
        <v>284</v>
      </c>
      <c r="I5" s="63" t="s">
        <v>55</v>
      </c>
      <c r="J5" s="13" t="s">
        <v>285</v>
      </c>
      <c r="K5" s="14"/>
      <c r="L5" s="14"/>
      <c r="M5" s="36"/>
      <c r="N5" s="13" t="s">
        <v>213</v>
      </c>
      <c r="O5" s="14"/>
      <c r="P5" s="36"/>
      <c r="Q5" s="49" t="s">
        <v>61</v>
      </c>
      <c r="R5" s="13" t="s">
        <v>62</v>
      </c>
      <c r="S5" s="14"/>
      <c r="T5" s="14"/>
      <c r="U5" s="14"/>
      <c r="V5" s="14"/>
      <c r="W5" s="36"/>
    </row>
    <row r="6" ht="21.75" customHeight="1" spans="1:23">
      <c r="A6" s="50"/>
      <c r="B6" s="64"/>
      <c r="C6" s="50"/>
      <c r="D6" s="50"/>
      <c r="E6" s="51"/>
      <c r="F6" s="51"/>
      <c r="G6" s="51"/>
      <c r="H6" s="51"/>
      <c r="I6" s="64"/>
      <c r="J6" s="164" t="s">
        <v>58</v>
      </c>
      <c r="K6" s="165"/>
      <c r="L6" s="49" t="s">
        <v>59</v>
      </c>
      <c r="M6" s="49" t="s">
        <v>60</v>
      </c>
      <c r="N6" s="49" t="s">
        <v>58</v>
      </c>
      <c r="O6" s="49" t="s">
        <v>59</v>
      </c>
      <c r="P6" s="49" t="s">
        <v>60</v>
      </c>
      <c r="Q6" s="51"/>
      <c r="R6" s="49" t="s">
        <v>57</v>
      </c>
      <c r="S6" s="49" t="s">
        <v>64</v>
      </c>
      <c r="T6" s="49" t="s">
        <v>219</v>
      </c>
      <c r="U6" s="49" t="s">
        <v>66</v>
      </c>
      <c r="V6" s="49" t="s">
        <v>67</v>
      </c>
      <c r="W6" s="49" t="s">
        <v>68</v>
      </c>
    </row>
    <row r="7" ht="21" customHeight="1" spans="1:23">
      <c r="A7" s="64"/>
      <c r="B7" s="64"/>
      <c r="C7" s="64"/>
      <c r="D7" s="64"/>
      <c r="E7" s="64"/>
      <c r="F7" s="64"/>
      <c r="G7" s="64"/>
      <c r="H7" s="64"/>
      <c r="I7" s="64"/>
      <c r="J7" s="166" t="s">
        <v>57</v>
      </c>
      <c r="K7" s="167"/>
      <c r="L7" s="64"/>
      <c r="M7" s="64"/>
      <c r="N7" s="64"/>
      <c r="O7" s="64"/>
      <c r="P7" s="64"/>
      <c r="Q7" s="64"/>
      <c r="R7" s="64"/>
      <c r="S7" s="64"/>
      <c r="T7" s="64"/>
      <c r="U7" s="64"/>
      <c r="V7" s="64"/>
      <c r="W7" s="64"/>
    </row>
    <row r="8" ht="39.75" customHeight="1" spans="1:23">
      <c r="A8" s="53"/>
      <c r="B8" s="55"/>
      <c r="C8" s="53"/>
      <c r="D8" s="53"/>
      <c r="E8" s="54"/>
      <c r="F8" s="54"/>
      <c r="G8" s="54"/>
      <c r="H8" s="54"/>
      <c r="I8" s="55"/>
      <c r="J8" s="18" t="s">
        <v>57</v>
      </c>
      <c r="K8" s="18" t="s">
        <v>286</v>
      </c>
      <c r="L8" s="54"/>
      <c r="M8" s="54"/>
      <c r="N8" s="54"/>
      <c r="O8" s="54"/>
      <c r="P8" s="54"/>
      <c r="Q8" s="54"/>
      <c r="R8" s="54"/>
      <c r="S8" s="54"/>
      <c r="T8" s="54"/>
      <c r="U8" s="55"/>
      <c r="V8" s="54"/>
      <c r="W8" s="54"/>
    </row>
    <row r="9" ht="15" customHeight="1" spans="1:23">
      <c r="A9" s="56">
        <v>1</v>
      </c>
      <c r="B9" s="56">
        <v>2</v>
      </c>
      <c r="C9" s="56">
        <v>3</v>
      </c>
      <c r="D9" s="56">
        <v>4</v>
      </c>
      <c r="E9" s="56">
        <v>5</v>
      </c>
      <c r="F9" s="56">
        <v>6</v>
      </c>
      <c r="G9" s="56">
        <v>7</v>
      </c>
      <c r="H9" s="56">
        <v>8</v>
      </c>
      <c r="I9" s="56">
        <v>9</v>
      </c>
      <c r="J9" s="56">
        <v>10</v>
      </c>
      <c r="K9" s="56">
        <v>11</v>
      </c>
      <c r="L9" s="70">
        <v>12</v>
      </c>
      <c r="M9" s="70">
        <v>13</v>
      </c>
      <c r="N9" s="70">
        <v>14</v>
      </c>
      <c r="O9" s="70">
        <v>15</v>
      </c>
      <c r="P9" s="70">
        <v>16</v>
      </c>
      <c r="Q9" s="70">
        <v>17</v>
      </c>
      <c r="R9" s="70">
        <v>18</v>
      </c>
      <c r="S9" s="70">
        <v>19</v>
      </c>
      <c r="T9" s="70">
        <v>20</v>
      </c>
      <c r="U9" s="56">
        <v>21</v>
      </c>
      <c r="V9" s="70">
        <v>22</v>
      </c>
      <c r="W9" s="56">
        <v>23</v>
      </c>
    </row>
    <row r="10" ht="21.75" customHeight="1" spans="1:23">
      <c r="A10" s="98" t="s">
        <v>287</v>
      </c>
      <c r="B10" s="98" t="s">
        <v>288</v>
      </c>
      <c r="C10" s="98" t="s">
        <v>289</v>
      </c>
      <c r="D10" s="98" t="s">
        <v>70</v>
      </c>
      <c r="E10" s="98" t="s">
        <v>114</v>
      </c>
      <c r="F10" s="98" t="s">
        <v>115</v>
      </c>
      <c r="G10" s="98" t="s">
        <v>290</v>
      </c>
      <c r="H10" s="98" t="s">
        <v>291</v>
      </c>
      <c r="I10" s="108">
        <v>200000</v>
      </c>
      <c r="J10" s="108">
        <v>200000</v>
      </c>
      <c r="K10" s="108">
        <v>200000</v>
      </c>
      <c r="L10" s="108"/>
      <c r="M10" s="108"/>
      <c r="N10" s="108"/>
      <c r="O10" s="108"/>
      <c r="P10" s="108"/>
      <c r="Q10" s="108"/>
      <c r="R10" s="108"/>
      <c r="S10" s="108"/>
      <c r="T10" s="108"/>
      <c r="U10" s="108"/>
      <c r="V10" s="108"/>
      <c r="W10" s="108"/>
    </row>
    <row r="11" ht="21.75" customHeight="1" spans="1:23">
      <c r="A11" s="98" t="s">
        <v>287</v>
      </c>
      <c r="B11" s="98" t="s">
        <v>292</v>
      </c>
      <c r="C11" s="98" t="s">
        <v>293</v>
      </c>
      <c r="D11" s="98" t="s">
        <v>70</v>
      </c>
      <c r="E11" s="98" t="s">
        <v>154</v>
      </c>
      <c r="F11" s="98" t="s">
        <v>155</v>
      </c>
      <c r="G11" s="98" t="s">
        <v>294</v>
      </c>
      <c r="H11" s="98" t="s">
        <v>295</v>
      </c>
      <c r="I11" s="108">
        <v>800000</v>
      </c>
      <c r="J11" s="108">
        <v>800000</v>
      </c>
      <c r="K11" s="108">
        <v>800000</v>
      </c>
      <c r="L11" s="108"/>
      <c r="M11" s="108"/>
      <c r="N11" s="108"/>
      <c r="O11" s="108"/>
      <c r="P11" s="108"/>
      <c r="Q11" s="108"/>
      <c r="R11" s="108"/>
      <c r="S11" s="108"/>
      <c r="T11" s="108"/>
      <c r="U11" s="108"/>
      <c r="V11" s="108"/>
      <c r="W11" s="108"/>
    </row>
    <row r="12" ht="21.75" customHeight="1" spans="1:23">
      <c r="A12" s="98" t="s">
        <v>296</v>
      </c>
      <c r="B12" s="98" t="s">
        <v>297</v>
      </c>
      <c r="C12" s="98" t="s">
        <v>298</v>
      </c>
      <c r="D12" s="98" t="s">
        <v>70</v>
      </c>
      <c r="E12" s="98" t="s">
        <v>152</v>
      </c>
      <c r="F12" s="98" t="s">
        <v>153</v>
      </c>
      <c r="G12" s="98" t="s">
        <v>294</v>
      </c>
      <c r="H12" s="98" t="s">
        <v>295</v>
      </c>
      <c r="I12" s="108">
        <v>700000</v>
      </c>
      <c r="J12" s="108">
        <v>700000</v>
      </c>
      <c r="K12" s="108">
        <v>700000</v>
      </c>
      <c r="L12" s="108"/>
      <c r="M12" s="108"/>
      <c r="N12" s="108"/>
      <c r="O12" s="108"/>
      <c r="P12" s="108"/>
      <c r="Q12" s="108"/>
      <c r="R12" s="108"/>
      <c r="S12" s="108"/>
      <c r="T12" s="108"/>
      <c r="U12" s="108"/>
      <c r="V12" s="108"/>
      <c r="W12" s="108"/>
    </row>
    <row r="13" ht="21.75" customHeight="1" spans="1:23">
      <c r="A13" s="98" t="s">
        <v>296</v>
      </c>
      <c r="B13" s="98" t="s">
        <v>299</v>
      </c>
      <c r="C13" s="98" t="s">
        <v>300</v>
      </c>
      <c r="D13" s="98" t="s">
        <v>70</v>
      </c>
      <c r="E13" s="98" t="s">
        <v>154</v>
      </c>
      <c r="F13" s="98" t="s">
        <v>155</v>
      </c>
      <c r="G13" s="98" t="s">
        <v>294</v>
      </c>
      <c r="H13" s="98" t="s">
        <v>295</v>
      </c>
      <c r="I13" s="108">
        <v>550000</v>
      </c>
      <c r="J13" s="108">
        <v>550000</v>
      </c>
      <c r="K13" s="108">
        <v>550000</v>
      </c>
      <c r="L13" s="108"/>
      <c r="M13" s="108"/>
      <c r="N13" s="108"/>
      <c r="O13" s="108"/>
      <c r="P13" s="108"/>
      <c r="Q13" s="108"/>
      <c r="R13" s="108"/>
      <c r="S13" s="108"/>
      <c r="T13" s="108"/>
      <c r="U13" s="108"/>
      <c r="V13" s="108"/>
      <c r="W13" s="108"/>
    </row>
    <row r="14" ht="21.75" customHeight="1" spans="1:23">
      <c r="A14" s="98" t="s">
        <v>301</v>
      </c>
      <c r="B14" s="98" t="s">
        <v>302</v>
      </c>
      <c r="C14" s="98" t="s">
        <v>303</v>
      </c>
      <c r="D14" s="98" t="s">
        <v>70</v>
      </c>
      <c r="E14" s="98" t="s">
        <v>108</v>
      </c>
      <c r="F14" s="98" t="s">
        <v>109</v>
      </c>
      <c r="G14" s="98" t="s">
        <v>262</v>
      </c>
      <c r="H14" s="98" t="s">
        <v>263</v>
      </c>
      <c r="I14" s="108">
        <v>200000</v>
      </c>
      <c r="J14" s="108">
        <v>200000</v>
      </c>
      <c r="K14" s="108">
        <v>200000</v>
      </c>
      <c r="L14" s="108"/>
      <c r="M14" s="108"/>
      <c r="N14" s="108"/>
      <c r="O14" s="108"/>
      <c r="P14" s="108"/>
      <c r="Q14" s="108"/>
      <c r="R14" s="108"/>
      <c r="S14" s="108"/>
      <c r="T14" s="108"/>
      <c r="U14" s="108"/>
      <c r="V14" s="108"/>
      <c r="W14" s="108"/>
    </row>
    <row r="15" ht="21.75" customHeight="1" spans="1:23">
      <c r="A15" s="98" t="s">
        <v>301</v>
      </c>
      <c r="B15" s="98" t="s">
        <v>304</v>
      </c>
      <c r="C15" s="98" t="s">
        <v>305</v>
      </c>
      <c r="D15" s="98" t="s">
        <v>70</v>
      </c>
      <c r="E15" s="98" t="s">
        <v>108</v>
      </c>
      <c r="F15" s="98" t="s">
        <v>109</v>
      </c>
      <c r="G15" s="98" t="s">
        <v>306</v>
      </c>
      <c r="H15" s="98" t="s">
        <v>307</v>
      </c>
      <c r="I15" s="108">
        <v>100000</v>
      </c>
      <c r="J15" s="108">
        <v>100000</v>
      </c>
      <c r="K15" s="108">
        <v>100000</v>
      </c>
      <c r="L15" s="108"/>
      <c r="M15" s="108"/>
      <c r="N15" s="108"/>
      <c r="O15" s="108"/>
      <c r="P15" s="108"/>
      <c r="Q15" s="108"/>
      <c r="R15" s="108"/>
      <c r="S15" s="108"/>
      <c r="T15" s="108"/>
      <c r="U15" s="108"/>
      <c r="V15" s="108"/>
      <c r="W15" s="108"/>
    </row>
    <row r="16" ht="21.75" customHeight="1" spans="1:23">
      <c r="A16" s="98" t="s">
        <v>301</v>
      </c>
      <c r="B16" s="98" t="s">
        <v>308</v>
      </c>
      <c r="C16" s="98" t="s">
        <v>309</v>
      </c>
      <c r="D16" s="98" t="s">
        <v>70</v>
      </c>
      <c r="E16" s="98" t="s">
        <v>108</v>
      </c>
      <c r="F16" s="98" t="s">
        <v>109</v>
      </c>
      <c r="G16" s="98" t="s">
        <v>262</v>
      </c>
      <c r="H16" s="98" t="s">
        <v>263</v>
      </c>
      <c r="I16" s="108">
        <v>2000000</v>
      </c>
      <c r="J16" s="108">
        <v>2000000</v>
      </c>
      <c r="K16" s="108">
        <v>2000000</v>
      </c>
      <c r="L16" s="108"/>
      <c r="M16" s="108"/>
      <c r="N16" s="108"/>
      <c r="O16" s="108"/>
      <c r="P16" s="108"/>
      <c r="Q16" s="108"/>
      <c r="R16" s="108"/>
      <c r="S16" s="108"/>
      <c r="T16" s="108"/>
      <c r="U16" s="108"/>
      <c r="V16" s="108"/>
      <c r="W16" s="108"/>
    </row>
    <row r="17" ht="21.75" customHeight="1" spans="1:23">
      <c r="A17" s="98" t="s">
        <v>301</v>
      </c>
      <c r="B17" s="98" t="s">
        <v>310</v>
      </c>
      <c r="C17" s="98" t="s">
        <v>311</v>
      </c>
      <c r="D17" s="98" t="s">
        <v>70</v>
      </c>
      <c r="E17" s="98" t="s">
        <v>108</v>
      </c>
      <c r="F17" s="98" t="s">
        <v>109</v>
      </c>
      <c r="G17" s="98" t="s">
        <v>262</v>
      </c>
      <c r="H17" s="98" t="s">
        <v>263</v>
      </c>
      <c r="I17" s="108">
        <v>50000</v>
      </c>
      <c r="J17" s="108">
        <v>50000</v>
      </c>
      <c r="K17" s="108">
        <v>50000</v>
      </c>
      <c r="L17" s="108"/>
      <c r="M17" s="108"/>
      <c r="N17" s="108"/>
      <c r="O17" s="108"/>
      <c r="P17" s="108"/>
      <c r="Q17" s="108"/>
      <c r="R17" s="108"/>
      <c r="S17" s="108"/>
      <c r="T17" s="108"/>
      <c r="U17" s="108"/>
      <c r="V17" s="108"/>
      <c r="W17" s="108"/>
    </row>
    <row r="18" ht="21.75" customHeight="1" spans="1:23">
      <c r="A18" s="98" t="s">
        <v>301</v>
      </c>
      <c r="B18" s="98" t="s">
        <v>312</v>
      </c>
      <c r="C18" s="98" t="s">
        <v>313</v>
      </c>
      <c r="D18" s="98" t="s">
        <v>70</v>
      </c>
      <c r="E18" s="98" t="s">
        <v>108</v>
      </c>
      <c r="F18" s="98" t="s">
        <v>109</v>
      </c>
      <c r="G18" s="98" t="s">
        <v>262</v>
      </c>
      <c r="H18" s="98" t="s">
        <v>263</v>
      </c>
      <c r="I18" s="108">
        <v>4000000</v>
      </c>
      <c r="J18" s="108">
        <v>4000000</v>
      </c>
      <c r="K18" s="108">
        <v>4000000</v>
      </c>
      <c r="L18" s="108"/>
      <c r="M18" s="108"/>
      <c r="N18" s="108"/>
      <c r="O18" s="108"/>
      <c r="P18" s="108"/>
      <c r="Q18" s="108"/>
      <c r="R18" s="108"/>
      <c r="S18" s="108"/>
      <c r="T18" s="108"/>
      <c r="U18" s="108"/>
      <c r="V18" s="108"/>
      <c r="W18" s="108"/>
    </row>
    <row r="19" ht="21.75" customHeight="1" spans="1:23">
      <c r="A19" s="98" t="s">
        <v>301</v>
      </c>
      <c r="B19" s="98" t="s">
        <v>314</v>
      </c>
      <c r="C19" s="98" t="s">
        <v>315</v>
      </c>
      <c r="D19" s="98" t="s">
        <v>70</v>
      </c>
      <c r="E19" s="98" t="s">
        <v>104</v>
      </c>
      <c r="F19" s="98" t="s">
        <v>105</v>
      </c>
      <c r="G19" s="98" t="s">
        <v>262</v>
      </c>
      <c r="H19" s="98" t="s">
        <v>263</v>
      </c>
      <c r="I19" s="108">
        <v>500000</v>
      </c>
      <c r="J19" s="108">
        <v>500000</v>
      </c>
      <c r="K19" s="108">
        <v>500000</v>
      </c>
      <c r="L19" s="108"/>
      <c r="M19" s="108"/>
      <c r="N19" s="108"/>
      <c r="O19" s="108"/>
      <c r="P19" s="108"/>
      <c r="Q19" s="108"/>
      <c r="R19" s="108"/>
      <c r="S19" s="108"/>
      <c r="T19" s="108"/>
      <c r="U19" s="108"/>
      <c r="V19" s="108"/>
      <c r="W19" s="108"/>
    </row>
    <row r="20" ht="18.75" customHeight="1" spans="1:23">
      <c r="A20" s="67" t="s">
        <v>194</v>
      </c>
      <c r="B20" s="68"/>
      <c r="C20" s="68"/>
      <c r="D20" s="68"/>
      <c r="E20" s="68"/>
      <c r="F20" s="68"/>
      <c r="G20" s="68"/>
      <c r="H20" s="69"/>
      <c r="I20" s="108">
        <v>9100000</v>
      </c>
      <c r="J20" s="108">
        <v>9100000</v>
      </c>
      <c r="K20" s="108">
        <v>9100000</v>
      </c>
      <c r="L20" s="108"/>
      <c r="M20" s="108"/>
      <c r="N20" s="108"/>
      <c r="O20" s="108"/>
      <c r="P20" s="108"/>
      <c r="Q20" s="108"/>
      <c r="R20" s="108"/>
      <c r="S20" s="108"/>
      <c r="T20" s="108"/>
      <c r="U20" s="108"/>
      <c r="V20" s="108"/>
      <c r="W20" s="108"/>
    </row>
    <row r="24" customHeight="1" spans="10:10">
      <c r="J24" s="108"/>
    </row>
  </sheetData>
  <mergeCells count="28">
    <mergeCell ref="A3:W3"/>
    <mergeCell ref="A4:H4"/>
    <mergeCell ref="J5:M5"/>
    <mergeCell ref="N5:P5"/>
    <mergeCell ref="R5:W5"/>
    <mergeCell ref="A20:H20"/>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7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5"/>
  <sheetViews>
    <sheetView showZeros="0" workbookViewId="0">
      <pane ySplit="1" topLeftCell="A54" activePane="bottomLeft" state="frozen"/>
      <selection/>
      <selection pane="bottomLeft" activeCell="E64" sqref="E64"/>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8" customHeight="1" spans="10:10">
      <c r="J2" s="42" t="s">
        <v>316</v>
      </c>
    </row>
    <row r="3" ht="39.75" customHeight="1" spans="1:10">
      <c r="A3" s="95" t="str">
        <f>"2025"&amp;"年部门项目支出绩效目标表"</f>
        <v>2025年部门项目支出绩效目标表</v>
      </c>
      <c r="B3" s="43"/>
      <c r="C3" s="43"/>
      <c r="D3" s="43"/>
      <c r="E3" s="43"/>
      <c r="F3" s="96"/>
      <c r="G3" s="43"/>
      <c r="H3" s="96"/>
      <c r="I3" s="96"/>
      <c r="J3" s="43"/>
    </row>
    <row r="4" ht="17.25" customHeight="1" spans="1:1">
      <c r="A4" s="44" t="str">
        <f>"单位名称："&amp;"石林彝族自治县发展和改革局"</f>
        <v>单位名称：石林彝族自治县发展和改革局</v>
      </c>
    </row>
    <row r="5" ht="44.25" customHeight="1" spans="1:10">
      <c r="A5" s="18" t="s">
        <v>206</v>
      </c>
      <c r="B5" s="18" t="s">
        <v>317</v>
      </c>
      <c r="C5" s="18" t="s">
        <v>318</v>
      </c>
      <c r="D5" s="18" t="s">
        <v>319</v>
      </c>
      <c r="E5" s="18" t="s">
        <v>320</v>
      </c>
      <c r="F5" s="97" t="s">
        <v>321</v>
      </c>
      <c r="G5" s="18" t="s">
        <v>322</v>
      </c>
      <c r="H5" s="97" t="s">
        <v>323</v>
      </c>
      <c r="I5" s="97" t="s">
        <v>324</v>
      </c>
      <c r="J5" s="18" t="s">
        <v>325</v>
      </c>
    </row>
    <row r="6" ht="18.75" customHeight="1" spans="1:10">
      <c r="A6" s="160">
        <v>1</v>
      </c>
      <c r="B6" s="160">
        <v>2</v>
      </c>
      <c r="C6" s="160">
        <v>3</v>
      </c>
      <c r="D6" s="160">
        <v>4</v>
      </c>
      <c r="E6" s="160">
        <v>5</v>
      </c>
      <c r="F6" s="70">
        <v>6</v>
      </c>
      <c r="G6" s="160">
        <v>7</v>
      </c>
      <c r="H6" s="70">
        <v>8</v>
      </c>
      <c r="I6" s="70">
        <v>9</v>
      </c>
      <c r="J6" s="160">
        <v>10</v>
      </c>
    </row>
    <row r="7" ht="42" customHeight="1" spans="1:10">
      <c r="A7" s="19" t="s">
        <v>70</v>
      </c>
      <c r="B7" s="98"/>
      <c r="C7" s="98"/>
      <c r="D7" s="98"/>
      <c r="E7" s="34"/>
      <c r="F7" s="99"/>
      <c r="G7" s="34"/>
      <c r="H7" s="99"/>
      <c r="I7" s="99"/>
      <c r="J7" s="34"/>
    </row>
    <row r="8" ht="42" customHeight="1" spans="1:10">
      <c r="A8" s="161" t="s">
        <v>70</v>
      </c>
      <c r="B8" s="33"/>
      <c r="C8" s="33"/>
      <c r="D8" s="33"/>
      <c r="E8" s="19"/>
      <c r="F8" s="33"/>
      <c r="G8" s="19"/>
      <c r="H8" s="33"/>
      <c r="I8" s="33"/>
      <c r="J8" s="19"/>
    </row>
    <row r="9" ht="42" customHeight="1" spans="1:10">
      <c r="A9" s="162" t="s">
        <v>293</v>
      </c>
      <c r="B9" s="33" t="s">
        <v>326</v>
      </c>
      <c r="C9" s="33" t="s">
        <v>327</v>
      </c>
      <c r="D9" s="33" t="s">
        <v>328</v>
      </c>
      <c r="E9" s="19" t="s">
        <v>329</v>
      </c>
      <c r="F9" s="33" t="s">
        <v>330</v>
      </c>
      <c r="G9" s="19" t="s">
        <v>331</v>
      </c>
      <c r="H9" s="33" t="s">
        <v>332</v>
      </c>
      <c r="I9" s="33" t="s">
        <v>333</v>
      </c>
      <c r="J9" s="19" t="s">
        <v>326</v>
      </c>
    </row>
    <row r="10" ht="42" customHeight="1" spans="1:10">
      <c r="A10" s="162" t="s">
        <v>293</v>
      </c>
      <c r="B10" s="33" t="s">
        <v>326</v>
      </c>
      <c r="C10" s="33" t="s">
        <v>327</v>
      </c>
      <c r="D10" s="33" t="s">
        <v>334</v>
      </c>
      <c r="E10" s="19" t="s">
        <v>335</v>
      </c>
      <c r="F10" s="33" t="s">
        <v>330</v>
      </c>
      <c r="G10" s="19" t="s">
        <v>331</v>
      </c>
      <c r="H10" s="33" t="s">
        <v>332</v>
      </c>
      <c r="I10" s="33" t="s">
        <v>336</v>
      </c>
      <c r="J10" s="19" t="s">
        <v>326</v>
      </c>
    </row>
    <row r="11" ht="42" customHeight="1" spans="1:10">
      <c r="A11" s="162" t="s">
        <v>293</v>
      </c>
      <c r="B11" s="33" t="s">
        <v>326</v>
      </c>
      <c r="C11" s="33" t="s">
        <v>327</v>
      </c>
      <c r="D11" s="33" t="s">
        <v>337</v>
      </c>
      <c r="E11" s="19" t="s">
        <v>338</v>
      </c>
      <c r="F11" s="33" t="s">
        <v>330</v>
      </c>
      <c r="G11" s="19" t="s">
        <v>331</v>
      </c>
      <c r="H11" s="33" t="s">
        <v>332</v>
      </c>
      <c r="I11" s="33" t="s">
        <v>336</v>
      </c>
      <c r="J11" s="19" t="s">
        <v>326</v>
      </c>
    </row>
    <row r="12" ht="42" customHeight="1" spans="1:10">
      <c r="A12" s="162" t="s">
        <v>293</v>
      </c>
      <c r="B12" s="33" t="s">
        <v>326</v>
      </c>
      <c r="C12" s="33" t="s">
        <v>339</v>
      </c>
      <c r="D12" s="33" t="s">
        <v>340</v>
      </c>
      <c r="E12" s="19" t="s">
        <v>341</v>
      </c>
      <c r="F12" s="33" t="s">
        <v>330</v>
      </c>
      <c r="G12" s="19" t="s">
        <v>331</v>
      </c>
      <c r="H12" s="33" t="s">
        <v>332</v>
      </c>
      <c r="I12" s="33" t="s">
        <v>336</v>
      </c>
      <c r="J12" s="19" t="s">
        <v>326</v>
      </c>
    </row>
    <row r="13" ht="42" customHeight="1" spans="1:10">
      <c r="A13" s="162" t="s">
        <v>293</v>
      </c>
      <c r="B13" s="33" t="s">
        <v>326</v>
      </c>
      <c r="C13" s="33" t="s">
        <v>339</v>
      </c>
      <c r="D13" s="33" t="s">
        <v>342</v>
      </c>
      <c r="E13" s="19" t="s">
        <v>343</v>
      </c>
      <c r="F13" s="33" t="s">
        <v>330</v>
      </c>
      <c r="G13" s="19" t="s">
        <v>331</v>
      </c>
      <c r="H13" s="33" t="s">
        <v>332</v>
      </c>
      <c r="I13" s="33" t="s">
        <v>336</v>
      </c>
      <c r="J13" s="19" t="s">
        <v>326</v>
      </c>
    </row>
    <row r="14" ht="42" customHeight="1" spans="1:10">
      <c r="A14" s="162" t="s">
        <v>293</v>
      </c>
      <c r="B14" s="33" t="s">
        <v>326</v>
      </c>
      <c r="C14" s="33" t="s">
        <v>344</v>
      </c>
      <c r="D14" s="33" t="s">
        <v>345</v>
      </c>
      <c r="E14" s="19" t="s">
        <v>346</v>
      </c>
      <c r="F14" s="33" t="s">
        <v>347</v>
      </c>
      <c r="G14" s="19" t="s">
        <v>348</v>
      </c>
      <c r="H14" s="33" t="s">
        <v>332</v>
      </c>
      <c r="I14" s="33" t="s">
        <v>333</v>
      </c>
      <c r="J14" s="19" t="s">
        <v>326</v>
      </c>
    </row>
    <row r="15" ht="42" customHeight="1" spans="1:10">
      <c r="A15" s="162" t="s">
        <v>305</v>
      </c>
      <c r="B15" s="33" t="s">
        <v>349</v>
      </c>
      <c r="C15" s="33" t="s">
        <v>327</v>
      </c>
      <c r="D15" s="33" t="s">
        <v>328</v>
      </c>
      <c r="E15" s="19" t="s">
        <v>350</v>
      </c>
      <c r="F15" s="33" t="s">
        <v>347</v>
      </c>
      <c r="G15" s="19" t="s">
        <v>331</v>
      </c>
      <c r="H15" s="33" t="s">
        <v>332</v>
      </c>
      <c r="I15" s="33" t="s">
        <v>333</v>
      </c>
      <c r="J15" s="19" t="s">
        <v>351</v>
      </c>
    </row>
    <row r="16" ht="42" customHeight="1" spans="1:10">
      <c r="A16" s="162" t="s">
        <v>305</v>
      </c>
      <c r="B16" s="33" t="s">
        <v>349</v>
      </c>
      <c r="C16" s="33" t="s">
        <v>327</v>
      </c>
      <c r="D16" s="33" t="s">
        <v>334</v>
      </c>
      <c r="E16" s="19" t="s">
        <v>352</v>
      </c>
      <c r="F16" s="33" t="s">
        <v>347</v>
      </c>
      <c r="G16" s="19" t="s">
        <v>331</v>
      </c>
      <c r="H16" s="33" t="s">
        <v>332</v>
      </c>
      <c r="I16" s="33" t="s">
        <v>336</v>
      </c>
      <c r="J16" s="19" t="s">
        <v>351</v>
      </c>
    </row>
    <row r="17" ht="42" customHeight="1" spans="1:10">
      <c r="A17" s="162" t="s">
        <v>305</v>
      </c>
      <c r="B17" s="33" t="s">
        <v>349</v>
      </c>
      <c r="C17" s="33" t="s">
        <v>327</v>
      </c>
      <c r="D17" s="33" t="s">
        <v>337</v>
      </c>
      <c r="E17" s="19" t="s">
        <v>353</v>
      </c>
      <c r="F17" s="33" t="s">
        <v>330</v>
      </c>
      <c r="G17" s="19" t="s">
        <v>331</v>
      </c>
      <c r="H17" s="33" t="s">
        <v>332</v>
      </c>
      <c r="I17" s="33" t="s">
        <v>336</v>
      </c>
      <c r="J17" s="19" t="s">
        <v>351</v>
      </c>
    </row>
    <row r="18" ht="42" customHeight="1" spans="1:10">
      <c r="A18" s="162" t="s">
        <v>305</v>
      </c>
      <c r="B18" s="33" t="s">
        <v>349</v>
      </c>
      <c r="C18" s="33" t="s">
        <v>339</v>
      </c>
      <c r="D18" s="33" t="s">
        <v>340</v>
      </c>
      <c r="E18" s="19" t="s">
        <v>354</v>
      </c>
      <c r="F18" s="33" t="s">
        <v>330</v>
      </c>
      <c r="G18" s="19" t="s">
        <v>331</v>
      </c>
      <c r="H18" s="33" t="s">
        <v>332</v>
      </c>
      <c r="I18" s="33" t="s">
        <v>336</v>
      </c>
      <c r="J18" s="19" t="s">
        <v>351</v>
      </c>
    </row>
    <row r="19" ht="42" customHeight="1" spans="1:10">
      <c r="A19" s="162" t="s">
        <v>305</v>
      </c>
      <c r="B19" s="33" t="s">
        <v>349</v>
      </c>
      <c r="C19" s="33" t="s">
        <v>339</v>
      </c>
      <c r="D19" s="33" t="s">
        <v>342</v>
      </c>
      <c r="E19" s="19" t="s">
        <v>355</v>
      </c>
      <c r="F19" s="33" t="s">
        <v>330</v>
      </c>
      <c r="G19" s="19" t="s">
        <v>356</v>
      </c>
      <c r="H19" s="33" t="s">
        <v>357</v>
      </c>
      <c r="I19" s="33" t="s">
        <v>336</v>
      </c>
      <c r="J19" s="19" t="s">
        <v>351</v>
      </c>
    </row>
    <row r="20" ht="42" customHeight="1" spans="1:10">
      <c r="A20" s="162" t="s">
        <v>305</v>
      </c>
      <c r="B20" s="33" t="s">
        <v>349</v>
      </c>
      <c r="C20" s="33" t="s">
        <v>344</v>
      </c>
      <c r="D20" s="33" t="s">
        <v>345</v>
      </c>
      <c r="E20" s="19" t="s">
        <v>358</v>
      </c>
      <c r="F20" s="33" t="s">
        <v>359</v>
      </c>
      <c r="G20" s="19" t="s">
        <v>348</v>
      </c>
      <c r="H20" s="33" t="s">
        <v>332</v>
      </c>
      <c r="I20" s="33" t="s">
        <v>333</v>
      </c>
      <c r="J20" s="19" t="s">
        <v>351</v>
      </c>
    </row>
    <row r="21" ht="42" customHeight="1" spans="1:10">
      <c r="A21" s="162" t="s">
        <v>313</v>
      </c>
      <c r="B21" s="33" t="s">
        <v>313</v>
      </c>
      <c r="C21" s="33" t="s">
        <v>327</v>
      </c>
      <c r="D21" s="33" t="s">
        <v>328</v>
      </c>
      <c r="E21" s="19" t="s">
        <v>360</v>
      </c>
      <c r="F21" s="33" t="s">
        <v>330</v>
      </c>
      <c r="G21" s="19" t="s">
        <v>331</v>
      </c>
      <c r="H21" s="33" t="s">
        <v>332</v>
      </c>
      <c r="I21" s="33" t="s">
        <v>333</v>
      </c>
      <c r="J21" s="19" t="s">
        <v>360</v>
      </c>
    </row>
    <row r="22" ht="42" customHeight="1" spans="1:10">
      <c r="A22" s="162" t="s">
        <v>313</v>
      </c>
      <c r="B22" s="33" t="s">
        <v>313</v>
      </c>
      <c r="C22" s="33" t="s">
        <v>327</v>
      </c>
      <c r="D22" s="33" t="s">
        <v>337</v>
      </c>
      <c r="E22" s="19" t="s">
        <v>361</v>
      </c>
      <c r="F22" s="33" t="s">
        <v>330</v>
      </c>
      <c r="G22" s="19" t="s">
        <v>331</v>
      </c>
      <c r="H22" s="33" t="s">
        <v>332</v>
      </c>
      <c r="I22" s="33" t="s">
        <v>336</v>
      </c>
      <c r="J22" s="19" t="s">
        <v>361</v>
      </c>
    </row>
    <row r="23" ht="42" customHeight="1" spans="1:10">
      <c r="A23" s="162" t="s">
        <v>313</v>
      </c>
      <c r="B23" s="33" t="s">
        <v>313</v>
      </c>
      <c r="C23" s="33" t="s">
        <v>339</v>
      </c>
      <c r="D23" s="33" t="s">
        <v>340</v>
      </c>
      <c r="E23" s="19" t="s">
        <v>362</v>
      </c>
      <c r="F23" s="33" t="s">
        <v>330</v>
      </c>
      <c r="G23" s="19" t="s">
        <v>331</v>
      </c>
      <c r="H23" s="33" t="s">
        <v>332</v>
      </c>
      <c r="I23" s="33" t="s">
        <v>336</v>
      </c>
      <c r="J23" s="19" t="s">
        <v>362</v>
      </c>
    </row>
    <row r="24" ht="42" customHeight="1" spans="1:10">
      <c r="A24" s="162" t="s">
        <v>313</v>
      </c>
      <c r="B24" s="33" t="s">
        <v>313</v>
      </c>
      <c r="C24" s="33" t="s">
        <v>344</v>
      </c>
      <c r="D24" s="33" t="s">
        <v>345</v>
      </c>
      <c r="E24" s="19" t="s">
        <v>345</v>
      </c>
      <c r="F24" s="33" t="s">
        <v>347</v>
      </c>
      <c r="G24" s="19" t="s">
        <v>348</v>
      </c>
      <c r="H24" s="33" t="s">
        <v>332</v>
      </c>
      <c r="I24" s="33" t="s">
        <v>333</v>
      </c>
      <c r="J24" s="19" t="s">
        <v>345</v>
      </c>
    </row>
    <row r="25" ht="42" customHeight="1" spans="1:10">
      <c r="A25" s="162" t="s">
        <v>311</v>
      </c>
      <c r="B25" s="33" t="s">
        <v>363</v>
      </c>
      <c r="C25" s="33" t="s">
        <v>327</v>
      </c>
      <c r="D25" s="33" t="s">
        <v>328</v>
      </c>
      <c r="E25" s="19" t="s">
        <v>364</v>
      </c>
      <c r="F25" s="33" t="s">
        <v>347</v>
      </c>
      <c r="G25" s="19" t="s">
        <v>331</v>
      </c>
      <c r="H25" s="33" t="s">
        <v>332</v>
      </c>
      <c r="I25" s="33" t="s">
        <v>333</v>
      </c>
      <c r="J25" s="19" t="s">
        <v>365</v>
      </c>
    </row>
    <row r="26" ht="42" customHeight="1" spans="1:10">
      <c r="A26" s="162" t="s">
        <v>311</v>
      </c>
      <c r="B26" s="33" t="s">
        <v>363</v>
      </c>
      <c r="C26" s="33" t="s">
        <v>327</v>
      </c>
      <c r="D26" s="33" t="s">
        <v>334</v>
      </c>
      <c r="E26" s="19" t="s">
        <v>335</v>
      </c>
      <c r="F26" s="33" t="s">
        <v>330</v>
      </c>
      <c r="G26" s="19" t="s">
        <v>331</v>
      </c>
      <c r="H26" s="33" t="s">
        <v>332</v>
      </c>
      <c r="I26" s="33" t="s">
        <v>336</v>
      </c>
      <c r="J26" s="19" t="s">
        <v>365</v>
      </c>
    </row>
    <row r="27" ht="42" customHeight="1" spans="1:10">
      <c r="A27" s="162" t="s">
        <v>311</v>
      </c>
      <c r="B27" s="33" t="s">
        <v>363</v>
      </c>
      <c r="C27" s="33" t="s">
        <v>327</v>
      </c>
      <c r="D27" s="33" t="s">
        <v>337</v>
      </c>
      <c r="E27" s="19" t="s">
        <v>366</v>
      </c>
      <c r="F27" s="33" t="s">
        <v>330</v>
      </c>
      <c r="G27" s="19" t="s">
        <v>331</v>
      </c>
      <c r="H27" s="33" t="s">
        <v>332</v>
      </c>
      <c r="I27" s="33" t="s">
        <v>336</v>
      </c>
      <c r="J27" s="19" t="s">
        <v>365</v>
      </c>
    </row>
    <row r="28" ht="42" customHeight="1" spans="1:10">
      <c r="A28" s="162" t="s">
        <v>311</v>
      </c>
      <c r="B28" s="33" t="s">
        <v>363</v>
      </c>
      <c r="C28" s="33" t="s">
        <v>339</v>
      </c>
      <c r="D28" s="33" t="s">
        <v>340</v>
      </c>
      <c r="E28" s="19" t="s">
        <v>367</v>
      </c>
      <c r="F28" s="33" t="s">
        <v>330</v>
      </c>
      <c r="G28" s="19" t="s">
        <v>331</v>
      </c>
      <c r="H28" s="33" t="s">
        <v>332</v>
      </c>
      <c r="I28" s="33" t="s">
        <v>336</v>
      </c>
      <c r="J28" s="19" t="s">
        <v>365</v>
      </c>
    </row>
    <row r="29" ht="42" customHeight="1" spans="1:10">
      <c r="A29" s="162" t="s">
        <v>311</v>
      </c>
      <c r="B29" s="33" t="s">
        <v>363</v>
      </c>
      <c r="C29" s="33" t="s">
        <v>339</v>
      </c>
      <c r="D29" s="33" t="s">
        <v>342</v>
      </c>
      <c r="E29" s="19" t="s">
        <v>368</v>
      </c>
      <c r="F29" s="33" t="s">
        <v>330</v>
      </c>
      <c r="G29" s="19" t="s">
        <v>356</v>
      </c>
      <c r="H29" s="33" t="s">
        <v>357</v>
      </c>
      <c r="I29" s="33" t="s">
        <v>336</v>
      </c>
      <c r="J29" s="19" t="s">
        <v>365</v>
      </c>
    </row>
    <row r="30" ht="42" customHeight="1" spans="1:10">
      <c r="A30" s="162" t="s">
        <v>311</v>
      </c>
      <c r="B30" s="33" t="s">
        <v>363</v>
      </c>
      <c r="C30" s="33" t="s">
        <v>344</v>
      </c>
      <c r="D30" s="33" t="s">
        <v>345</v>
      </c>
      <c r="E30" s="19" t="s">
        <v>346</v>
      </c>
      <c r="F30" s="33" t="s">
        <v>359</v>
      </c>
      <c r="G30" s="19" t="s">
        <v>348</v>
      </c>
      <c r="H30" s="33" t="s">
        <v>332</v>
      </c>
      <c r="I30" s="33" t="s">
        <v>333</v>
      </c>
      <c r="J30" s="19" t="s">
        <v>365</v>
      </c>
    </row>
    <row r="31" ht="42" customHeight="1" spans="1:10">
      <c r="A31" s="162" t="s">
        <v>300</v>
      </c>
      <c r="B31" s="33" t="s">
        <v>369</v>
      </c>
      <c r="C31" s="33" t="s">
        <v>327</v>
      </c>
      <c r="D31" s="33" t="s">
        <v>328</v>
      </c>
      <c r="E31" s="19" t="s">
        <v>370</v>
      </c>
      <c r="F31" s="33" t="s">
        <v>330</v>
      </c>
      <c r="G31" s="19" t="s">
        <v>331</v>
      </c>
      <c r="H31" s="33" t="s">
        <v>332</v>
      </c>
      <c r="I31" s="33" t="s">
        <v>333</v>
      </c>
      <c r="J31" s="19" t="s">
        <v>371</v>
      </c>
    </row>
    <row r="32" ht="42" customHeight="1" spans="1:10">
      <c r="A32" s="162" t="s">
        <v>300</v>
      </c>
      <c r="B32" s="33" t="s">
        <v>369</v>
      </c>
      <c r="C32" s="33" t="s">
        <v>327</v>
      </c>
      <c r="D32" s="33" t="s">
        <v>334</v>
      </c>
      <c r="E32" s="19" t="s">
        <v>372</v>
      </c>
      <c r="F32" s="33" t="s">
        <v>330</v>
      </c>
      <c r="G32" s="19" t="s">
        <v>331</v>
      </c>
      <c r="H32" s="33" t="s">
        <v>332</v>
      </c>
      <c r="I32" s="33" t="s">
        <v>336</v>
      </c>
      <c r="J32" s="19" t="s">
        <v>371</v>
      </c>
    </row>
    <row r="33" ht="42" customHeight="1" spans="1:10">
      <c r="A33" s="162" t="s">
        <v>300</v>
      </c>
      <c r="B33" s="33" t="s">
        <v>369</v>
      </c>
      <c r="C33" s="33" t="s">
        <v>327</v>
      </c>
      <c r="D33" s="33" t="s">
        <v>337</v>
      </c>
      <c r="E33" s="19" t="s">
        <v>373</v>
      </c>
      <c r="F33" s="33" t="s">
        <v>330</v>
      </c>
      <c r="G33" s="19" t="s">
        <v>331</v>
      </c>
      <c r="H33" s="33" t="s">
        <v>332</v>
      </c>
      <c r="I33" s="33" t="s">
        <v>336</v>
      </c>
      <c r="J33" s="19" t="s">
        <v>371</v>
      </c>
    </row>
    <row r="34" ht="42" customHeight="1" spans="1:10">
      <c r="A34" s="162" t="s">
        <v>300</v>
      </c>
      <c r="B34" s="33" t="s">
        <v>369</v>
      </c>
      <c r="C34" s="33" t="s">
        <v>339</v>
      </c>
      <c r="D34" s="33" t="s">
        <v>340</v>
      </c>
      <c r="E34" s="19" t="s">
        <v>374</v>
      </c>
      <c r="F34" s="33" t="s">
        <v>330</v>
      </c>
      <c r="G34" s="19" t="s">
        <v>331</v>
      </c>
      <c r="H34" s="33" t="s">
        <v>332</v>
      </c>
      <c r="I34" s="33" t="s">
        <v>336</v>
      </c>
      <c r="J34" s="19" t="s">
        <v>371</v>
      </c>
    </row>
    <row r="35" ht="42" customHeight="1" spans="1:10">
      <c r="A35" s="162" t="s">
        <v>300</v>
      </c>
      <c r="B35" s="33" t="s">
        <v>369</v>
      </c>
      <c r="C35" s="33" t="s">
        <v>339</v>
      </c>
      <c r="D35" s="33" t="s">
        <v>342</v>
      </c>
      <c r="E35" s="19" t="s">
        <v>375</v>
      </c>
      <c r="F35" s="33" t="s">
        <v>330</v>
      </c>
      <c r="G35" s="19" t="s">
        <v>356</v>
      </c>
      <c r="H35" s="33" t="s">
        <v>357</v>
      </c>
      <c r="I35" s="33" t="s">
        <v>336</v>
      </c>
      <c r="J35" s="19" t="s">
        <v>371</v>
      </c>
    </row>
    <row r="36" ht="42" customHeight="1" spans="1:10">
      <c r="A36" s="162" t="s">
        <v>300</v>
      </c>
      <c r="B36" s="33" t="s">
        <v>369</v>
      </c>
      <c r="C36" s="33" t="s">
        <v>344</v>
      </c>
      <c r="D36" s="33" t="s">
        <v>345</v>
      </c>
      <c r="E36" s="19" t="s">
        <v>346</v>
      </c>
      <c r="F36" s="33" t="s">
        <v>347</v>
      </c>
      <c r="G36" s="19" t="s">
        <v>376</v>
      </c>
      <c r="H36" s="33" t="s">
        <v>332</v>
      </c>
      <c r="I36" s="33" t="s">
        <v>333</v>
      </c>
      <c r="J36" s="19" t="s">
        <v>371</v>
      </c>
    </row>
    <row r="37" ht="42" customHeight="1" spans="1:10">
      <c r="A37" s="162" t="s">
        <v>303</v>
      </c>
      <c r="B37" s="33" t="s">
        <v>377</v>
      </c>
      <c r="C37" s="33" t="s">
        <v>327</v>
      </c>
      <c r="D37" s="33" t="s">
        <v>328</v>
      </c>
      <c r="E37" s="19" t="s">
        <v>378</v>
      </c>
      <c r="F37" s="33" t="s">
        <v>347</v>
      </c>
      <c r="G37" s="19" t="s">
        <v>331</v>
      </c>
      <c r="H37" s="33" t="s">
        <v>332</v>
      </c>
      <c r="I37" s="33" t="s">
        <v>333</v>
      </c>
      <c r="J37" s="19" t="s">
        <v>379</v>
      </c>
    </row>
    <row r="38" ht="42" customHeight="1" spans="1:10">
      <c r="A38" s="162" t="s">
        <v>303</v>
      </c>
      <c r="B38" s="33" t="s">
        <v>377</v>
      </c>
      <c r="C38" s="33" t="s">
        <v>327</v>
      </c>
      <c r="D38" s="33" t="s">
        <v>334</v>
      </c>
      <c r="E38" s="19" t="s">
        <v>380</v>
      </c>
      <c r="F38" s="33" t="s">
        <v>347</v>
      </c>
      <c r="G38" s="19" t="s">
        <v>331</v>
      </c>
      <c r="H38" s="33" t="s">
        <v>332</v>
      </c>
      <c r="I38" s="33" t="s">
        <v>336</v>
      </c>
      <c r="J38" s="19" t="s">
        <v>379</v>
      </c>
    </row>
    <row r="39" ht="42" customHeight="1" spans="1:10">
      <c r="A39" s="162" t="s">
        <v>303</v>
      </c>
      <c r="B39" s="33" t="s">
        <v>377</v>
      </c>
      <c r="C39" s="33" t="s">
        <v>327</v>
      </c>
      <c r="D39" s="33" t="s">
        <v>337</v>
      </c>
      <c r="E39" s="19" t="s">
        <v>381</v>
      </c>
      <c r="F39" s="33" t="s">
        <v>330</v>
      </c>
      <c r="G39" s="19" t="s">
        <v>331</v>
      </c>
      <c r="H39" s="33" t="s">
        <v>332</v>
      </c>
      <c r="I39" s="33" t="s">
        <v>336</v>
      </c>
      <c r="J39" s="19" t="s">
        <v>379</v>
      </c>
    </row>
    <row r="40" ht="42" customHeight="1" spans="1:10">
      <c r="A40" s="162" t="s">
        <v>303</v>
      </c>
      <c r="B40" s="33" t="s">
        <v>377</v>
      </c>
      <c r="C40" s="33" t="s">
        <v>339</v>
      </c>
      <c r="D40" s="33" t="s">
        <v>340</v>
      </c>
      <c r="E40" s="19" t="s">
        <v>382</v>
      </c>
      <c r="F40" s="33" t="s">
        <v>330</v>
      </c>
      <c r="G40" s="19" t="s">
        <v>331</v>
      </c>
      <c r="H40" s="33" t="s">
        <v>332</v>
      </c>
      <c r="I40" s="33" t="s">
        <v>336</v>
      </c>
      <c r="J40" s="19" t="s">
        <v>379</v>
      </c>
    </row>
    <row r="41" ht="42" customHeight="1" spans="1:10">
      <c r="A41" s="162" t="s">
        <v>303</v>
      </c>
      <c r="B41" s="33" t="s">
        <v>377</v>
      </c>
      <c r="C41" s="33" t="s">
        <v>339</v>
      </c>
      <c r="D41" s="33" t="s">
        <v>342</v>
      </c>
      <c r="E41" s="19" t="s">
        <v>383</v>
      </c>
      <c r="F41" s="33" t="s">
        <v>330</v>
      </c>
      <c r="G41" s="19" t="s">
        <v>356</v>
      </c>
      <c r="H41" s="33" t="s">
        <v>357</v>
      </c>
      <c r="I41" s="33" t="s">
        <v>336</v>
      </c>
      <c r="J41" s="19" t="s">
        <v>379</v>
      </c>
    </row>
    <row r="42" ht="42" customHeight="1" spans="1:10">
      <c r="A42" s="162" t="s">
        <v>303</v>
      </c>
      <c r="B42" s="33" t="s">
        <v>377</v>
      </c>
      <c r="C42" s="33" t="s">
        <v>344</v>
      </c>
      <c r="D42" s="33" t="s">
        <v>345</v>
      </c>
      <c r="E42" s="19" t="s">
        <v>358</v>
      </c>
      <c r="F42" s="33" t="s">
        <v>359</v>
      </c>
      <c r="G42" s="19" t="s">
        <v>348</v>
      </c>
      <c r="H42" s="33" t="s">
        <v>332</v>
      </c>
      <c r="I42" s="33" t="s">
        <v>333</v>
      </c>
      <c r="J42" s="19" t="s">
        <v>379</v>
      </c>
    </row>
    <row r="43" ht="42" customHeight="1" spans="1:10">
      <c r="A43" s="162" t="s">
        <v>309</v>
      </c>
      <c r="B43" s="33" t="s">
        <v>384</v>
      </c>
      <c r="C43" s="33" t="s">
        <v>327</v>
      </c>
      <c r="D43" s="33" t="s">
        <v>328</v>
      </c>
      <c r="E43" s="19" t="s">
        <v>385</v>
      </c>
      <c r="F43" s="33" t="s">
        <v>347</v>
      </c>
      <c r="G43" s="19" t="s">
        <v>331</v>
      </c>
      <c r="H43" s="33" t="s">
        <v>332</v>
      </c>
      <c r="I43" s="33" t="s">
        <v>333</v>
      </c>
      <c r="J43" s="19" t="s">
        <v>384</v>
      </c>
    </row>
    <row r="44" ht="42" customHeight="1" spans="1:10">
      <c r="A44" s="162" t="s">
        <v>309</v>
      </c>
      <c r="B44" s="33" t="s">
        <v>384</v>
      </c>
      <c r="C44" s="33" t="s">
        <v>327</v>
      </c>
      <c r="D44" s="33" t="s">
        <v>334</v>
      </c>
      <c r="E44" s="19" t="s">
        <v>384</v>
      </c>
      <c r="F44" s="33" t="s">
        <v>347</v>
      </c>
      <c r="G44" s="19" t="s">
        <v>331</v>
      </c>
      <c r="H44" s="33" t="s">
        <v>332</v>
      </c>
      <c r="I44" s="33" t="s">
        <v>336</v>
      </c>
      <c r="J44" s="19" t="s">
        <v>384</v>
      </c>
    </row>
    <row r="45" ht="42" customHeight="1" spans="1:10">
      <c r="A45" s="162" t="s">
        <v>309</v>
      </c>
      <c r="B45" s="33" t="s">
        <v>384</v>
      </c>
      <c r="C45" s="33" t="s">
        <v>327</v>
      </c>
      <c r="D45" s="33" t="s">
        <v>337</v>
      </c>
      <c r="E45" s="19" t="s">
        <v>386</v>
      </c>
      <c r="F45" s="33" t="s">
        <v>330</v>
      </c>
      <c r="G45" s="19" t="s">
        <v>331</v>
      </c>
      <c r="H45" s="33" t="s">
        <v>332</v>
      </c>
      <c r="I45" s="33" t="s">
        <v>336</v>
      </c>
      <c r="J45" s="19" t="s">
        <v>384</v>
      </c>
    </row>
    <row r="46" ht="42" customHeight="1" spans="1:10">
      <c r="A46" s="162" t="s">
        <v>309</v>
      </c>
      <c r="B46" s="33" t="s">
        <v>384</v>
      </c>
      <c r="C46" s="33" t="s">
        <v>339</v>
      </c>
      <c r="D46" s="33" t="s">
        <v>340</v>
      </c>
      <c r="E46" s="19" t="s">
        <v>387</v>
      </c>
      <c r="F46" s="33" t="s">
        <v>330</v>
      </c>
      <c r="G46" s="19" t="s">
        <v>331</v>
      </c>
      <c r="H46" s="33" t="s">
        <v>332</v>
      </c>
      <c r="I46" s="33" t="s">
        <v>336</v>
      </c>
      <c r="J46" s="19" t="s">
        <v>384</v>
      </c>
    </row>
    <row r="47" ht="42" customHeight="1" spans="1:10">
      <c r="A47" s="162" t="s">
        <v>309</v>
      </c>
      <c r="B47" s="33" t="s">
        <v>384</v>
      </c>
      <c r="C47" s="33" t="s">
        <v>339</v>
      </c>
      <c r="D47" s="33" t="s">
        <v>342</v>
      </c>
      <c r="E47" s="19" t="s">
        <v>387</v>
      </c>
      <c r="F47" s="33" t="s">
        <v>330</v>
      </c>
      <c r="G47" s="19" t="s">
        <v>356</v>
      </c>
      <c r="H47" s="33" t="s">
        <v>357</v>
      </c>
      <c r="I47" s="33" t="s">
        <v>336</v>
      </c>
      <c r="J47" s="19" t="s">
        <v>384</v>
      </c>
    </row>
    <row r="48" ht="42" customHeight="1" spans="1:10">
      <c r="A48" s="162" t="s">
        <v>309</v>
      </c>
      <c r="B48" s="33" t="s">
        <v>384</v>
      </c>
      <c r="C48" s="33" t="s">
        <v>344</v>
      </c>
      <c r="D48" s="33" t="s">
        <v>345</v>
      </c>
      <c r="E48" s="19" t="s">
        <v>358</v>
      </c>
      <c r="F48" s="33" t="s">
        <v>359</v>
      </c>
      <c r="G48" s="19" t="s">
        <v>348</v>
      </c>
      <c r="H48" s="33" t="s">
        <v>332</v>
      </c>
      <c r="I48" s="33" t="s">
        <v>333</v>
      </c>
      <c r="J48" s="19" t="s">
        <v>384</v>
      </c>
    </row>
    <row r="49" ht="42" customHeight="1" spans="1:10">
      <c r="A49" s="162" t="s">
        <v>289</v>
      </c>
      <c r="B49" s="33" t="s">
        <v>388</v>
      </c>
      <c r="C49" s="33" t="s">
        <v>327</v>
      </c>
      <c r="D49" s="33" t="s">
        <v>328</v>
      </c>
      <c r="E49" s="19" t="s">
        <v>389</v>
      </c>
      <c r="F49" s="33" t="s">
        <v>330</v>
      </c>
      <c r="G49" s="19" t="s">
        <v>83</v>
      </c>
      <c r="H49" s="33" t="s">
        <v>390</v>
      </c>
      <c r="I49" s="33" t="s">
        <v>333</v>
      </c>
      <c r="J49" s="19" t="s">
        <v>389</v>
      </c>
    </row>
    <row r="50" ht="42" customHeight="1" spans="1:10">
      <c r="A50" s="162" t="s">
        <v>289</v>
      </c>
      <c r="B50" s="33" t="s">
        <v>388</v>
      </c>
      <c r="C50" s="33" t="s">
        <v>327</v>
      </c>
      <c r="D50" s="33" t="s">
        <v>334</v>
      </c>
      <c r="E50" s="19" t="s">
        <v>391</v>
      </c>
      <c r="F50" s="33" t="s">
        <v>330</v>
      </c>
      <c r="G50" s="19" t="s">
        <v>392</v>
      </c>
      <c r="H50" s="33" t="s">
        <v>332</v>
      </c>
      <c r="I50" s="33" t="s">
        <v>336</v>
      </c>
      <c r="J50" s="19" t="s">
        <v>391</v>
      </c>
    </row>
    <row r="51" ht="42" customHeight="1" spans="1:10">
      <c r="A51" s="162" t="s">
        <v>289</v>
      </c>
      <c r="B51" s="33" t="s">
        <v>388</v>
      </c>
      <c r="C51" s="33" t="s">
        <v>327</v>
      </c>
      <c r="D51" s="33" t="s">
        <v>337</v>
      </c>
      <c r="E51" s="19" t="s">
        <v>393</v>
      </c>
      <c r="F51" s="33" t="s">
        <v>330</v>
      </c>
      <c r="G51" s="19" t="s">
        <v>331</v>
      </c>
      <c r="H51" s="33" t="s">
        <v>332</v>
      </c>
      <c r="I51" s="33" t="s">
        <v>333</v>
      </c>
      <c r="J51" s="19" t="s">
        <v>394</v>
      </c>
    </row>
    <row r="52" ht="42" customHeight="1" spans="1:10">
      <c r="A52" s="162" t="s">
        <v>289</v>
      </c>
      <c r="B52" s="33" t="s">
        <v>388</v>
      </c>
      <c r="C52" s="33" t="s">
        <v>339</v>
      </c>
      <c r="D52" s="33" t="s">
        <v>340</v>
      </c>
      <c r="E52" s="19" t="s">
        <v>388</v>
      </c>
      <c r="F52" s="33" t="s">
        <v>330</v>
      </c>
      <c r="G52" s="19" t="s">
        <v>348</v>
      </c>
      <c r="H52" s="33" t="s">
        <v>332</v>
      </c>
      <c r="I52" s="33" t="s">
        <v>336</v>
      </c>
      <c r="J52" s="19" t="s">
        <v>388</v>
      </c>
    </row>
    <row r="53" ht="42" customHeight="1" spans="1:10">
      <c r="A53" s="162" t="s">
        <v>289</v>
      </c>
      <c r="B53" s="33" t="s">
        <v>388</v>
      </c>
      <c r="C53" s="33" t="s">
        <v>344</v>
      </c>
      <c r="D53" s="33" t="s">
        <v>345</v>
      </c>
      <c r="E53" s="19" t="s">
        <v>395</v>
      </c>
      <c r="F53" s="33" t="s">
        <v>330</v>
      </c>
      <c r="G53" s="19" t="s">
        <v>348</v>
      </c>
      <c r="H53" s="33" t="s">
        <v>332</v>
      </c>
      <c r="I53" s="33" t="s">
        <v>336</v>
      </c>
      <c r="J53" s="19" t="s">
        <v>396</v>
      </c>
    </row>
    <row r="54" ht="42" customHeight="1" spans="1:10">
      <c r="A54" s="162" t="s">
        <v>298</v>
      </c>
      <c r="B54" s="33" t="s">
        <v>397</v>
      </c>
      <c r="C54" s="33" t="s">
        <v>327</v>
      </c>
      <c r="D54" s="33" t="s">
        <v>328</v>
      </c>
      <c r="E54" s="19" t="s">
        <v>398</v>
      </c>
      <c r="F54" s="33" t="s">
        <v>347</v>
      </c>
      <c r="G54" s="19" t="s">
        <v>331</v>
      </c>
      <c r="H54" s="33" t="s">
        <v>332</v>
      </c>
      <c r="I54" s="33" t="s">
        <v>333</v>
      </c>
      <c r="J54" s="19" t="s">
        <v>397</v>
      </c>
    </row>
    <row r="55" ht="42" customHeight="1" spans="1:10">
      <c r="A55" s="162" t="s">
        <v>298</v>
      </c>
      <c r="B55" s="33" t="s">
        <v>397</v>
      </c>
      <c r="C55" s="33" t="s">
        <v>327</v>
      </c>
      <c r="D55" s="33" t="s">
        <v>334</v>
      </c>
      <c r="E55" s="19" t="s">
        <v>399</v>
      </c>
      <c r="F55" s="33" t="s">
        <v>330</v>
      </c>
      <c r="G55" s="19" t="s">
        <v>331</v>
      </c>
      <c r="H55" s="33" t="s">
        <v>332</v>
      </c>
      <c r="I55" s="33" t="s">
        <v>336</v>
      </c>
      <c r="J55" s="19" t="s">
        <v>400</v>
      </c>
    </row>
    <row r="56" ht="42" customHeight="1" spans="1:10">
      <c r="A56" s="162" t="s">
        <v>298</v>
      </c>
      <c r="B56" s="33" t="s">
        <v>397</v>
      </c>
      <c r="C56" s="33" t="s">
        <v>327</v>
      </c>
      <c r="D56" s="33" t="s">
        <v>337</v>
      </c>
      <c r="E56" s="19" t="s">
        <v>401</v>
      </c>
      <c r="F56" s="33" t="s">
        <v>330</v>
      </c>
      <c r="G56" s="19" t="s">
        <v>331</v>
      </c>
      <c r="H56" s="33" t="s">
        <v>332</v>
      </c>
      <c r="I56" s="33" t="s">
        <v>336</v>
      </c>
      <c r="J56" s="19" t="s">
        <v>400</v>
      </c>
    </row>
    <row r="57" ht="42" customHeight="1" spans="1:10">
      <c r="A57" s="162" t="s">
        <v>298</v>
      </c>
      <c r="B57" s="33" t="s">
        <v>397</v>
      </c>
      <c r="C57" s="33" t="s">
        <v>339</v>
      </c>
      <c r="D57" s="33" t="s">
        <v>340</v>
      </c>
      <c r="E57" s="19" t="s">
        <v>402</v>
      </c>
      <c r="F57" s="33" t="s">
        <v>330</v>
      </c>
      <c r="G57" s="19" t="s">
        <v>331</v>
      </c>
      <c r="H57" s="33" t="s">
        <v>332</v>
      </c>
      <c r="I57" s="33" t="s">
        <v>336</v>
      </c>
      <c r="J57" s="19" t="s">
        <v>400</v>
      </c>
    </row>
    <row r="58" ht="42" customHeight="1" spans="1:10">
      <c r="A58" s="162" t="s">
        <v>298</v>
      </c>
      <c r="B58" s="33" t="s">
        <v>397</v>
      </c>
      <c r="C58" s="33" t="s">
        <v>339</v>
      </c>
      <c r="D58" s="33" t="s">
        <v>342</v>
      </c>
      <c r="E58" s="19" t="s">
        <v>403</v>
      </c>
      <c r="F58" s="33" t="s">
        <v>330</v>
      </c>
      <c r="G58" s="19" t="s">
        <v>356</v>
      </c>
      <c r="H58" s="33" t="s">
        <v>357</v>
      </c>
      <c r="I58" s="33" t="s">
        <v>336</v>
      </c>
      <c r="J58" s="19" t="s">
        <v>400</v>
      </c>
    </row>
    <row r="59" ht="42" customHeight="1" spans="1:10">
      <c r="A59" s="162" t="s">
        <v>298</v>
      </c>
      <c r="B59" s="33" t="s">
        <v>397</v>
      </c>
      <c r="C59" s="33" t="s">
        <v>344</v>
      </c>
      <c r="D59" s="33" t="s">
        <v>345</v>
      </c>
      <c r="E59" s="19" t="s">
        <v>346</v>
      </c>
      <c r="F59" s="33" t="s">
        <v>347</v>
      </c>
      <c r="G59" s="19" t="s">
        <v>376</v>
      </c>
      <c r="H59" s="33" t="s">
        <v>332</v>
      </c>
      <c r="I59" s="33" t="s">
        <v>333</v>
      </c>
      <c r="J59" s="19" t="s">
        <v>400</v>
      </c>
    </row>
    <row r="60" ht="42" customHeight="1" spans="1:10">
      <c r="A60" s="162" t="s">
        <v>315</v>
      </c>
      <c r="B60" s="33" t="s">
        <v>404</v>
      </c>
      <c r="C60" s="33" t="s">
        <v>327</v>
      </c>
      <c r="D60" s="33" t="s">
        <v>328</v>
      </c>
      <c r="E60" s="19" t="s">
        <v>405</v>
      </c>
      <c r="F60" s="33" t="s">
        <v>330</v>
      </c>
      <c r="G60" s="19" t="s">
        <v>331</v>
      </c>
      <c r="H60" s="33" t="s">
        <v>332</v>
      </c>
      <c r="I60" s="33" t="s">
        <v>333</v>
      </c>
      <c r="J60" s="19" t="s">
        <v>406</v>
      </c>
    </row>
    <row r="61" ht="42" customHeight="1" spans="1:10">
      <c r="A61" s="162" t="s">
        <v>315</v>
      </c>
      <c r="B61" s="33" t="s">
        <v>404</v>
      </c>
      <c r="C61" s="33" t="s">
        <v>327</v>
      </c>
      <c r="D61" s="33" t="s">
        <v>334</v>
      </c>
      <c r="E61" s="19" t="s">
        <v>407</v>
      </c>
      <c r="F61" s="33" t="s">
        <v>330</v>
      </c>
      <c r="G61" s="19" t="s">
        <v>331</v>
      </c>
      <c r="H61" s="33" t="s">
        <v>332</v>
      </c>
      <c r="I61" s="33" t="s">
        <v>336</v>
      </c>
      <c r="J61" s="19" t="s">
        <v>406</v>
      </c>
    </row>
    <row r="62" ht="42" customHeight="1" spans="1:10">
      <c r="A62" s="162" t="s">
        <v>315</v>
      </c>
      <c r="B62" s="33" t="s">
        <v>404</v>
      </c>
      <c r="C62" s="33" t="s">
        <v>327</v>
      </c>
      <c r="D62" s="33" t="s">
        <v>337</v>
      </c>
      <c r="E62" s="19" t="s">
        <v>408</v>
      </c>
      <c r="F62" s="33" t="s">
        <v>330</v>
      </c>
      <c r="G62" s="19" t="s">
        <v>331</v>
      </c>
      <c r="H62" s="33" t="s">
        <v>332</v>
      </c>
      <c r="I62" s="33" t="s">
        <v>336</v>
      </c>
      <c r="J62" s="19" t="s">
        <v>406</v>
      </c>
    </row>
    <row r="63" ht="42" customHeight="1" spans="1:10">
      <c r="A63" s="162" t="s">
        <v>315</v>
      </c>
      <c r="B63" s="33" t="s">
        <v>404</v>
      </c>
      <c r="C63" s="33" t="s">
        <v>339</v>
      </c>
      <c r="D63" s="33" t="s">
        <v>340</v>
      </c>
      <c r="E63" s="19" t="s">
        <v>406</v>
      </c>
      <c r="F63" s="33" t="s">
        <v>330</v>
      </c>
      <c r="G63" s="19" t="s">
        <v>331</v>
      </c>
      <c r="H63" s="33" t="s">
        <v>332</v>
      </c>
      <c r="I63" s="33" t="s">
        <v>336</v>
      </c>
      <c r="J63" s="19" t="s">
        <v>406</v>
      </c>
    </row>
    <row r="64" ht="42" customHeight="1" spans="1:10">
      <c r="A64" s="162" t="s">
        <v>315</v>
      </c>
      <c r="B64" s="33" t="s">
        <v>404</v>
      </c>
      <c r="C64" s="33" t="s">
        <v>339</v>
      </c>
      <c r="D64" s="33" t="s">
        <v>342</v>
      </c>
      <c r="E64" s="19" t="s">
        <v>406</v>
      </c>
      <c r="F64" s="33" t="s">
        <v>330</v>
      </c>
      <c r="G64" s="19" t="s">
        <v>331</v>
      </c>
      <c r="H64" s="33" t="s">
        <v>332</v>
      </c>
      <c r="I64" s="33" t="s">
        <v>336</v>
      </c>
      <c r="J64" s="19" t="s">
        <v>406</v>
      </c>
    </row>
    <row r="65" ht="42" customHeight="1" spans="1:10">
      <c r="A65" s="162" t="s">
        <v>315</v>
      </c>
      <c r="B65" s="33" t="s">
        <v>404</v>
      </c>
      <c r="C65" s="33" t="s">
        <v>344</v>
      </c>
      <c r="D65" s="33" t="s">
        <v>345</v>
      </c>
      <c r="E65" s="19" t="s">
        <v>358</v>
      </c>
      <c r="F65" s="33" t="s">
        <v>347</v>
      </c>
      <c r="G65" s="19" t="s">
        <v>348</v>
      </c>
      <c r="H65" s="33" t="s">
        <v>332</v>
      </c>
      <c r="I65" s="33" t="s">
        <v>333</v>
      </c>
      <c r="J65" s="19" t="s">
        <v>406</v>
      </c>
    </row>
  </sheetData>
  <mergeCells count="22">
    <mergeCell ref="A3:J3"/>
    <mergeCell ref="A4:H4"/>
    <mergeCell ref="A9:A14"/>
    <mergeCell ref="A15:A20"/>
    <mergeCell ref="A21:A24"/>
    <mergeCell ref="A25:A30"/>
    <mergeCell ref="A31:A36"/>
    <mergeCell ref="A37:A42"/>
    <mergeCell ref="A43:A48"/>
    <mergeCell ref="A49:A53"/>
    <mergeCell ref="A54:A59"/>
    <mergeCell ref="A60:A65"/>
    <mergeCell ref="B9:B14"/>
    <mergeCell ref="B15:B20"/>
    <mergeCell ref="B21:B24"/>
    <mergeCell ref="B25:B30"/>
    <mergeCell ref="B31:B36"/>
    <mergeCell ref="B37:B42"/>
    <mergeCell ref="B43:B48"/>
    <mergeCell ref="B49:B53"/>
    <mergeCell ref="B54:B59"/>
    <mergeCell ref="B60:B6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石媛红</cp:lastModifiedBy>
  <dcterms:created xsi:type="dcterms:W3CDTF">2025-03-11T06:23:00Z</dcterms:created>
  <dcterms:modified xsi:type="dcterms:W3CDTF">2025-04-21T09:19:23Z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C39E011D77AA429FB00BC79AB550C896_13</vt:lpwstr>
  </property>
</Properties>
</file>