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1925" firstSheet="14" activeTab="17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部门新增资产配置表10" sheetId="15" r:id="rId15"/>
    <sheet name="上级转移支付补助项目支出预算表11" sheetId="16" r:id="rId16"/>
    <sheet name="部门项目中期规划预算表12" sheetId="17" r:id="rId17"/>
    <sheet name="部门整体支出绩效目标表13" sheetId="18" r:id="rId18"/>
  </sheets>
  <definedNames>
    <definedName name="_xlnm.Print_Titles" localSheetId="0">'部门财务收支预算总表01-1'!$A:$A,'部门财务收支预算总表01-1'!$1:$1</definedName>
    <definedName name="_xlnm.Print_Titles" localSheetId="1">'部门收入预算表01-2'!$A:$A,'部门收入预算表01-2'!$1:$1</definedName>
    <definedName name="_xlnm.Print_Titles" localSheetId="2">'部门支出预算表01-3'!$A:$A,'部门支出预算表01-3'!$1:$1</definedName>
    <definedName name="_xlnm.Print_Titles" localSheetId="3">'部门财政拨款收支预算总表02-1'!$A:$A,'部门财政拨款收支预算总表02-1'!$1:$1</definedName>
    <definedName name="_xlnm.Print_Titles" localSheetId="4">'一般公共预算支出预算表02-2'!$A:$A,'一般公共预算支出预算表02-2'!$1:$5</definedName>
    <definedName name="_xlnm.Print_Titles" localSheetId="5">一般公共预算“三公”经费支出预算表03!$A:$A,一般公共预算“三公”经费支出预算表03!$1:$1</definedName>
    <definedName name="_xlnm.Print_Titles" localSheetId="6">部门基本支出预算表04!$A:$A,部门基本支出预算表04!$1:$1</definedName>
    <definedName name="_xlnm.Print_Titles" localSheetId="7">'部门项目支出预算表05-1'!$A:$A,'部门项目支出预算表05-1'!$1:$1</definedName>
    <definedName name="_xlnm.Print_Titles" localSheetId="8">'部门项目支出绩效目标表05-2'!$A:$A,'部门项目支出绩效目标表05-2'!$1:$1</definedName>
    <definedName name="_xlnm.Print_Titles" localSheetId="9">部门政府性基金预算支出预算表06!$A:$A,部门政府性基金预算支出预算表06!$1:$6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12">'对下转移支付预算表09-1'!$A:$A,'对下转移支付预算表09-1'!$1:$1</definedName>
    <definedName name="_xlnm.Print_Titles" localSheetId="13">'对下转移支付绩效目标表09-2'!$A:$A,'对下转移支付绩效目标表09-2'!$1:$1</definedName>
    <definedName name="_xlnm.Print_Titles" localSheetId="14">部门新增资产配置表10!$A:$A,部门新增资产配置表10!$1:$1</definedName>
    <definedName name="_xlnm.Print_Titles" localSheetId="15">上级转移支付补助项目支出预算表11!$A:$A,上级转移支付补助项目支出预算表11!$1:$1</definedName>
    <definedName name="_xlnm.Print_Titles" localSheetId="16">部门项目中期规划预算表12!$A:$A,部门项目中期规划预算表12!$1:$1</definedName>
    <definedName name="_xlnm.Print_Titles" localSheetId="17">部门整体支出绩效目标表13!$A:$A,部门整体支出绩效目标表13!$1:$1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<sst xmlns="http://schemas.openxmlformats.org/spreadsheetml/2006/main" count="1694" uniqueCount="587">
  <si>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</si>
  <si>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</si>
  <si>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</si>
  <si>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</si>
  <si>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</si>
  <si>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</si>
  <si>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</si>
  <si>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</si>
  <si>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</si>
  <si>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</si>
  <si>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</si>
  <si>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</si>
  <si>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</si>
  <si>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</si>
  <si>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</si>
  <si>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</si>
  <si>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</si>
  <si>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</si>
  <si>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</si>
  <si>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</si>
  <si>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</si>
  <si>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</si>
  <si>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</si>
  <si>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</si>
  <si>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</si>
  <si>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</si>
  <si>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</si>
  <si>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</si>
  <si>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</si>
  <si>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</si>
  <si>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</si>
  <si>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</si>
  <si>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</si>
  <si>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</si>
  <si>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</si>
  <si>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</si>
  <si>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</si>
  <si>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</si>
  <si>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</si>
  <si>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</si>
  <si>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</si>
  <si>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</si>
  <si>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</si>
  <si>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</si>
  <si>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</si>
  <si>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</si>
  <si>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</si>
  <si>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</si>
  <si>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</si>
  <si>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</si>
  <si>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</si>
  <si>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</si>
  <si>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</si>
  <si>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</si>
  <si>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</si>
  <si>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</si>
  <si>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</si>
  <si>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</si>
  <si>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</si>
  <si>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</si>
  <si>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</si>
  <si>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</si>
  <si>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</si>
  <si>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</si>
  <si>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</si>
  <si>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</si>
  <si>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</si>
  <si>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</si>
  <si>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</si>
  <si>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119</t>
  </si>
  <si>
    <t>石林彝族自治县财政局</t>
  </si>
  <si>
    <t>119001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</si>
  <si>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</si>
  <si>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</si>
  <si>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</si>
  <si>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</si>
  <si>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</si>
  <si>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</si>
  <si>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</si>
  <si>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</si>
  <si>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</si>
  <si>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</si>
  <si>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</si>
  <si>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</si>
  <si>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</si>
  <si>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</si>
  <si>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</si>
  <si>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</si>
  <si>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</si>
  <si>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</si>
  <si>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</si>
  <si>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</si>
  <si>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</si>
  <si>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</si>
  <si>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</si>
  <si>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</si>
  <si>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</si>
  <si>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</si>
  <si>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201</t>
  </si>
  <si>
    <t>一般公共服务支出</t>
  </si>
  <si>
    <t>20106</t>
  </si>
  <si>
    <t>财政事务</t>
  </si>
  <si>
    <t>2010601</t>
  </si>
  <si>
    <t>行政运行</t>
  </si>
  <si>
    <t>2010604</t>
  </si>
  <si>
    <t>预算改革业务</t>
  </si>
  <si>
    <t>2010607</t>
  </si>
  <si>
    <t>信息化建设</t>
  </si>
  <si>
    <t>2010608</t>
  </si>
  <si>
    <t>财政委托业务支出</t>
  </si>
  <si>
    <t>2010650</t>
  </si>
  <si>
    <t>事业运行</t>
  </si>
  <si>
    <t>2010699</t>
  </si>
  <si>
    <t>其他财政事务支出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</si>
  <si>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</si>
  <si>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</si>
  <si>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</si>
  <si>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</si>
  <si>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</si>
  <si>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</si>
  <si>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</si>
  <si>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</si>
  <si>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2080506</t>
  </si>
  <si>
    <t>机关事业单位职业年金缴费支出</t>
  </si>
  <si>
    <t>20808</t>
  </si>
  <si>
    <t>抚恤</t>
  </si>
  <si>
    <t>2080801</t>
  </si>
  <si>
    <t>死亡抚恤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</si>
  <si>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</si>
  <si>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</si>
  <si>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</si>
  <si>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</si>
  <si>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</si>
  <si>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</si>
  <si>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</si>
  <si>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</si>
  <si>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</si>
  <si>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</si>
  <si>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</si>
  <si>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</si>
  <si>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213</t>
  </si>
  <si>
    <t>农林水支出</t>
  </si>
  <si>
    <t>21308</t>
  </si>
  <si>
    <t>普惠金融发展支出</t>
  </si>
  <si>
    <t>2130804</t>
  </si>
  <si>
    <t>创业担保贷款贴息及奖补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</si>
  <si>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</si>
  <si>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</si>
  <si>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</si>
  <si>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</si>
  <si>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</si>
  <si>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</si>
  <si>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</si>
  <si>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</si>
  <si>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</si>
  <si>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</si>
  <si>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</si>
  <si>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</si>
  <si>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</si>
  <si>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</si>
  <si>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</si>
  <si>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</si>
  <si>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</si>
  <si>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</si>
  <si>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</si>
  <si>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</si>
  <si>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</si>
  <si>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</si>
  <si>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</si>
  <si>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</si>
  <si>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</si>
  <si>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</si>
  <si>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</si>
  <si>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</si>
  <si>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</si>
  <si>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</si>
  <si>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</si>
  <si>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</si>
  <si>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</si>
  <si>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</si>
  <si>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</si>
  <si>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</si>
  <si>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</si>
  <si>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</si>
  <si>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</si>
  <si>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</si>
  <si>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</si>
  <si>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</si>
  <si>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</si>
  <si>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</si>
  <si>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</si>
  <si>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</si>
  <si>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</si>
  <si>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</si>
  <si>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</si>
  <si>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</si>
  <si>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</si>
  <si>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</si>
  <si>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</si>
  <si>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</si>
  <si>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</si>
  <si>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</si>
  <si>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</si>
  <si>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</si>
  <si>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</si>
  <si>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</si>
  <si>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</si>
  <si>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</si>
  <si>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</si>
  <si>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</si>
  <si>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</si>
  <si>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</si>
  <si>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</si>
  <si>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</si>
  <si>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</si>
  <si>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</si>
  <si>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</si>
  <si>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530126210000000002018</t>
  </si>
  <si>
    <t>行政人员支出工资</t>
  </si>
  <si>
    <t>30101</t>
  </si>
  <si>
    <t>基本工资</t>
  </si>
  <si>
    <t>30102</t>
  </si>
  <si>
    <t>津贴补贴</t>
  </si>
  <si>
    <t>30103</t>
  </si>
  <si>
    <t>奖金</t>
  </si>
  <si>
    <t>530126210000000002019</t>
  </si>
  <si>
    <t>事业人员支出工资</t>
  </si>
  <si>
    <t>30107</t>
  </si>
  <si>
    <t>绩效工资</t>
  </si>
  <si>
    <t>530126210000000002020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</si>
  <si>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</si>
  <si>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</si>
  <si>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</si>
  <si>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</si>
  <si>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</si>
  <si>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</si>
  <si>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</si>
  <si>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</si>
  <si>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</si>
  <si>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</si>
  <si>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</si>
  <si>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530126210000000002021</t>
  </si>
  <si>
    <t>30113</t>
  </si>
  <si>
    <t>530126210000000002023</t>
  </si>
  <si>
    <t>公车购置及运维费</t>
  </si>
  <si>
    <t>30231</t>
  </si>
  <si>
    <t>公务用车运行维护费</t>
  </si>
  <si>
    <t>530126210000000002024</t>
  </si>
  <si>
    <t>30217</t>
  </si>
  <si>
    <t>530126210000000002025</t>
  </si>
  <si>
    <t>行政人员公务交通补贴</t>
  </si>
  <si>
    <t>30239</t>
  </si>
  <si>
    <t>其他交通费用</t>
  </si>
  <si>
    <t>530126210000000002026</t>
  </si>
  <si>
    <t>工会经费</t>
  </si>
  <si>
    <t>30228</t>
  </si>
  <si>
    <t>530126210000000002027</t>
  </si>
  <si>
    <t>一般公用经费</t>
  </si>
  <si>
    <t>30201</t>
  </si>
  <si>
    <t>办公费</t>
  </si>
  <si>
    <t>30205</t>
  </si>
  <si>
    <t>水费</t>
  </si>
  <si>
    <t>30206</t>
  </si>
  <si>
    <t>电费</t>
  </si>
  <si>
    <t>30207</t>
  </si>
  <si>
    <t>邮电费</t>
  </si>
  <si>
    <t>30211</t>
  </si>
  <si>
    <t>差旅费</t>
  </si>
  <si>
    <t>30229</t>
  </si>
  <si>
    <t>福利费</t>
  </si>
  <si>
    <t>30299</t>
  </si>
  <si>
    <t>其他商品和服务支出</t>
  </si>
  <si>
    <t>530126231100001581702</t>
  </si>
  <si>
    <t>遗属生活补助</t>
  </si>
  <si>
    <t>30305</t>
  </si>
  <si>
    <t>生活补助</t>
  </si>
  <si>
    <t>530126231100001581703</t>
  </si>
  <si>
    <t>编外人员工资支出</t>
  </si>
  <si>
    <t>30199</t>
  </si>
  <si>
    <t>其他工资福利支出</t>
  </si>
  <si>
    <t>530126231100001581704</t>
  </si>
  <si>
    <t>辅助用工及劳务派遣经费</t>
  </si>
  <si>
    <t>30226</t>
  </si>
  <si>
    <t>劳务费</t>
  </si>
  <si>
    <t>530126231100001581718</t>
  </si>
  <si>
    <t>行政人员绩效奖励</t>
  </si>
  <si>
    <t>530126231100001581719</t>
  </si>
  <si>
    <t>离退休人员支出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</si>
  <si>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</si>
  <si>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</si>
  <si>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</si>
  <si>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</si>
  <si>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</si>
  <si>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</si>
  <si>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</si>
  <si>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事业发展类</t>
  </si>
  <si>
    <t>530126251100003873780</t>
  </si>
  <si>
    <t>财政管理系统运行维护等工作经费</t>
  </si>
  <si>
    <t>30213</t>
  </si>
  <si>
    <t>维修（护）费</t>
  </si>
  <si>
    <t>530126251100003873838</t>
  </si>
  <si>
    <t>石林县预算绩效管理、专项核查、预算评审等经费</t>
  </si>
  <si>
    <t>30227</t>
  </si>
  <si>
    <t>委托业务费</t>
  </si>
  <si>
    <t>530126251100003873840</t>
  </si>
  <si>
    <t>预算管理改革等工作经费</t>
  </si>
  <si>
    <t>530126251100003873841</t>
  </si>
  <si>
    <t>国企改革等工作经费</t>
  </si>
  <si>
    <t>530126251100003873846</t>
  </si>
  <si>
    <t>金融相关工作经费</t>
  </si>
  <si>
    <t>530126251100003873859</t>
  </si>
  <si>
    <t>创业担保贷款贴息资金</t>
  </si>
  <si>
    <t>31205</t>
  </si>
  <si>
    <t>利息补贴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</si>
  <si>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</si>
  <si>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</si>
  <si>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</si>
  <si>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</si>
  <si>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</si>
  <si>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</si>
  <si>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</si>
  <si>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</si>
  <si>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</si>
  <si>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</si>
  <si>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根据昆财金（2024）39号文件要求，2024年创业担保贷款贴息县级配套资金为7.6万元；2025年创业担保贷款贴息县级配套资金为34.71万元；以上合计42.31万元。</t>
  </si>
  <si>
    <t>产出指标</t>
  </si>
  <si>
    <t>数量指标</t>
  </si>
  <si>
    <t>2024年创业担保贷款贴息县级配套资金</t>
  </si>
  <si>
    <t>=</t>
  </si>
  <si>
    <t>7.6</t>
  </si>
  <si>
    <t>万元</t>
  </si>
  <si>
    <t>定量指标</t>
  </si>
  <si>
    <t>2025年创业担保贷款贴息县级配套资金</t>
  </si>
  <si>
    <t>34.71</t>
  </si>
  <si>
    <t>质量指标</t>
  </si>
  <si>
    <t>资金足额拨付率</t>
  </si>
  <si>
    <t>100</t>
  </si>
  <si>
    <t>%</t>
  </si>
  <si>
    <t>成本指标</t>
  </si>
  <si>
    <t>经济成本指标</t>
  </si>
  <si>
    <t>&lt;=</t>
  </si>
  <si>
    <t>42.31</t>
  </si>
  <si>
    <t>效益指标</t>
  </si>
  <si>
    <t>经济效益</t>
  </si>
  <si>
    <t>金融机构网点覆盖率</t>
  </si>
  <si>
    <t>&gt;=</t>
  </si>
  <si>
    <t>60</t>
  </si>
  <si>
    <t>满意度指标</t>
  </si>
  <si>
    <t>服务对象满意度</t>
  </si>
  <si>
    <t>申报贴息资金个人满意度</t>
  </si>
  <si>
    <t>80</t>
  </si>
  <si>
    <t>主要用于部门预算绩效目标、项目绩效运行监控审核、专项核查、预算评审等费用。</t>
  </si>
  <si>
    <t>参与检查(核查)人数</t>
  </si>
  <si>
    <t>25</t>
  </si>
  <si>
    <t>人</t>
  </si>
  <si>
    <t>反映参与检查核查的工作人数。</t>
  </si>
  <si>
    <t>主要用于部门预算绩效目标、项目绩效运行监控审核、在库PPP项目管理等费用。</t>
  </si>
  <si>
    <t>专项检查项目数量</t>
  </si>
  <si>
    <t>个</t>
  </si>
  <si>
    <t>反映专项检查项目个数。</t>
  </si>
  <si>
    <t>反映检查核查形成的报告（总结）个数。</t>
  </si>
  <si>
    <t>开展检查（核查）次数</t>
  </si>
  <si>
    <t>20</t>
  </si>
  <si>
    <t>次</t>
  </si>
  <si>
    <t>反映检查核查的次数情况。</t>
  </si>
  <si>
    <t>检查（核查）任务完成率</t>
  </si>
  <si>
    <t>99</t>
  </si>
  <si>
    <t>反映检查工作的执行情况。
检查任务完成率=实际完成检查（核查）任务数/计划完成检查（核查）任务数*100%</t>
  </si>
  <si>
    <t>检查（核查）覆盖率</t>
  </si>
  <si>
    <t>30</t>
  </si>
  <si>
    <t>反映检查（核查）工作覆盖面情况。
检查（核查）覆盖率=实际完成检查（核查）覆盖面/检查（核查）计划覆盖面*100%</t>
  </si>
  <si>
    <t>时效指标</t>
  </si>
  <si>
    <t>检查（核查）任务及时完成率</t>
  </si>
  <si>
    <t>反映是否按时完成检查核查任务。
检查任务及时完成率=及时完成检查（核查）任务数/完成检查（核查）任务数*100%</t>
  </si>
  <si>
    <t>200</t>
  </si>
  <si>
    <t>反应预算绩效管理、专项核查、预算评审等经费控制数</t>
  </si>
  <si>
    <t>社会效益</t>
  </si>
  <si>
    <t>检查（核查）结果公开率</t>
  </si>
  <si>
    <t>反映相关检查核查结果依法公开情况。
检查结果公开率</t>
  </si>
  <si>
    <t>可持续影响</t>
  </si>
  <si>
    <t>问题整改落实率</t>
  </si>
  <si>
    <t>反映检查核查发现问题的整改落实情况。
问题整改落实率=（实际整改问题数/现场检查发现问题数）*100%</t>
  </si>
  <si>
    <t>反映服务对象对检查核查工作的整体满意情况。</t>
  </si>
  <si>
    <t>开展防范和打击非法集资工作（宣传材料制作、“扫街清楼”、基层网格化建设）；2.贯彻落实国家、省、市支持中小企业融资协调工作，充分发挥政府职能作用，支持乡镇（街道）开展“千企万户大走访”工作，做实服务实体经济金融支持工作（宣传材料制作、走访、融资对接）</t>
  </si>
  <si>
    <t>开展防范和打击非法集资工作</t>
  </si>
  <si>
    <t>开展防范和打击非法集资宣传活动次数</t>
  </si>
  <si>
    <t>经费支出合规性</t>
  </si>
  <si>
    <t>地区金融业发展</t>
  </si>
  <si>
    <t>有效促进</t>
  </si>
  <si>
    <t>定性指标</t>
  </si>
  <si>
    <t>地区金融业发展情况</t>
  </si>
  <si>
    <t>防范和打击非法集资群众满意度</t>
  </si>
  <si>
    <t>85</t>
  </si>
  <si>
    <t>组织实施新一轮《石林彝族自治县国有企业改革发展三年行动方案（2023—2025年）》</t>
  </si>
  <si>
    <t>完成国企改革整体推进工作</t>
  </si>
  <si>
    <t>1.00</t>
  </si>
  <si>
    <t>户</t>
  </si>
  <si>
    <t>组织实施新一轮《石林彝族自治县国有企业改革发展三年行动方案》</t>
  </si>
  <si>
    <t>高质量推进国企改革</t>
  </si>
  <si>
    <t>优</t>
  </si>
  <si>
    <t>县属国有企业整合重组形成“1+2+X”的三级国有企业总体架构</t>
  </si>
  <si>
    <t>年末初步完成改革并初见成效</t>
  </si>
  <si>
    <t>年</t>
  </si>
  <si>
    <t>石林彝族自治县国有企业改革发展三年行动方案</t>
  </si>
  <si>
    <t>反应国企改革经费控制数</t>
  </si>
  <si>
    <t>实现县属国有企业质量更高、效益更好、结构更优的发展</t>
  </si>
  <si>
    <t>有效</t>
  </si>
  <si>
    <t>有效实现县属国有企业质量更高、效益更好、结构更优的发展</t>
  </si>
  <si>
    <t>服务国企改革满意度</t>
  </si>
  <si>
    <t>90</t>
  </si>
  <si>
    <t>反应服务对象满意度</t>
  </si>
  <si>
    <t>主要用于预算管理一体化执行系统运维服务、财政电子票据管理系统服务费、与中国人民银行昆明中心支行票据传递费用、无纸化项目人行国库前置系统运维服务、政府采购信息系统运行维护等费用、信息化系统升级等。</t>
  </si>
  <si>
    <t>维护系统数量</t>
  </si>
  <si>
    <t>系统运行维护数量</t>
  </si>
  <si>
    <t>信息系统建设变更率</t>
  </si>
  <si>
    <t>反映信息系统建设过程中对质量的控制情况。
信息系统建设变更率=（建设过程中变更内容/计划建设内容）*100%。</t>
  </si>
  <si>
    <t>信息数据安全</t>
  </si>
  <si>
    <t>反映信息系统相关数据安全的保障情况。</t>
  </si>
  <si>
    <t>系统终验时间偏差率</t>
  </si>
  <si>
    <t>反映系统建设最终验收与计划时间的偏差情况。
系统终验时间偏差率=(统建设最终验收时间-计划终验时间)/计划完成时间*100%</t>
  </si>
  <si>
    <t>系统初验时间偏差率</t>
  </si>
  <si>
    <t>反映系统建设初步验收与计划时间的偏差情况。
系统初验时间偏差率=(系统初验        时间-计划初验时间)/计划完成时间*100%</t>
  </si>
  <si>
    <t>社会成本指标</t>
  </si>
  <si>
    <t>40</t>
  </si>
  <si>
    <t>反应年度系统运行维护管理支出</t>
  </si>
  <si>
    <t>系统全年正常运行时长</t>
  </si>
  <si>
    <t>8640</t>
  </si>
  <si>
    <t>小时</t>
  </si>
  <si>
    <t>反映信息系统全年正常运行时间情况。</t>
  </si>
  <si>
    <t>管理增量数据条数</t>
  </si>
  <si>
    <t>8900</t>
  </si>
  <si>
    <t>条</t>
  </si>
  <si>
    <t>反映信息系统建设/运维对增量数据的管理情况（仅计算核心数据，原则上核心数据不超过5类)。</t>
  </si>
  <si>
    <t>系统正常使用年限</t>
  </si>
  <si>
    <t>反映系统正常使用期限。</t>
  </si>
  <si>
    <t>使用人员满意度度</t>
  </si>
  <si>
    <t>反映使用对象对信息系统使用的满意度。
使用人员满意度=（对信息系统满意的使用人员/问卷调查人数）*100%</t>
  </si>
  <si>
    <t>主要用于年度预决算编制、政府财务报告、内控报告、政府采购等业务开展、宣传资料印发等相关工作。</t>
  </si>
  <si>
    <t>年度财政决算编审及上报工作完成</t>
  </si>
  <si>
    <t>反映年度财政决算编审及上报工作完成情况。
年度财政决算编审及上报工作完成率=年度财政决算编审及上报完成数量/应编审及上报的财政决算数量*100%</t>
  </si>
  <si>
    <t>全县预算管理工作座谈会开展次数</t>
  </si>
  <si>
    <t>反映全省预算管理工作座谈会开展的次数情况。</t>
  </si>
  <si>
    <t>政府财务报告编制完成率</t>
  </si>
  <si>
    <t>反映省本级、各州市和县（区）开展政府财务报告编制试点工作完成情况。
政府财务报告编制完成率=编制完成的政府财务报告数量/应完成政府财务报告的数量*100%</t>
  </si>
  <si>
    <t>决算信息公开面</t>
  </si>
  <si>
    <t>反映决算信息公开的情况。
决算信息公开面=实际公开决算信息的部门数量/应该公开决算信息的部门数量*100%</t>
  </si>
  <si>
    <t>年度财政决算工作完成率</t>
  </si>
  <si>
    <t>反映省本级、各州市和县（区）按时完成决算工作情况。
年度财政决算工作完成率=年度财政决算工作完成的地区数/应完成的地区数*100%</t>
  </si>
  <si>
    <t>社保基金保值增值收益率</t>
  </si>
  <si>
    <t>1.5</t>
  </si>
  <si>
    <t>反映衡量社保基金转存定期利息收益情况。
社保基金保值增值收益率=根据社保基金转存定期利息收益情况计算</t>
  </si>
  <si>
    <t>财政宣传普法覆盖人数</t>
  </si>
  <si>
    <t>500</t>
  </si>
  <si>
    <t>反映财政普法宣传、培训活动覆盖人数的情况。</t>
  </si>
  <si>
    <t>县级财政服务对象满意度</t>
  </si>
  <si>
    <t>95</t>
  </si>
  <si>
    <t>反映县级财政服务对象满意情况。
县级财政服务对象满意度=较满意和满意的问卷数/问卷调查总数*100%</t>
  </si>
  <si>
    <t>预算06表</t>
  </si>
  <si>
    <t>政府性基金预算支出预算表</t>
  </si>
  <si>
    <t>单位名称：昆明市发展和改革委员会</t>
  </si>
  <si>
    <t>政府性基金预算支出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</si>
  <si>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</si>
  <si>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</si>
  <si>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</si>
  <si>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</si>
  <si>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</si>
  <si>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</si>
  <si>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</si>
  <si>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</si>
  <si>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</si>
  <si>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</si>
  <si>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</si>
  <si>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公务车辆加油服务</t>
  </si>
  <si>
    <t>车辆加油、添加燃料服务</t>
  </si>
  <si>
    <t>元</t>
  </si>
  <si>
    <t>公务车辆维修和保养服务</t>
  </si>
  <si>
    <t>车辆维修和保养服务</t>
  </si>
  <si>
    <t>公务车辆保险服务</t>
  </si>
  <si>
    <t>机动车保险服务</t>
  </si>
  <si>
    <t>采购A4纸</t>
  </si>
  <si>
    <t>复印纸</t>
  </si>
  <si>
    <t>物业管理服务</t>
  </si>
  <si>
    <t>备注：当面向中小企业预留资金大于合计时，面向中小企业预留资金为三年预计数。</t>
  </si>
  <si>
    <t>预算08表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</si>
  <si>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</si>
  <si>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</si>
  <si>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</si>
  <si>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</si>
  <si>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</si>
  <si>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</si>
  <si>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B1101 维修保养服务</t>
  </si>
  <si>
    <t>B 政府履职辅助性服务</t>
  </si>
  <si>
    <t>评审评估评价服务</t>
  </si>
  <si>
    <t>B0701 评审服务</t>
  </si>
  <si>
    <t>财政项目支出预算评审服务，资金使用绩效评价</t>
  </si>
  <si>
    <t>B1102 物业管理服务</t>
  </si>
  <si>
    <t>预算09-1表</t>
  </si>
  <si>
    <t>单位名称（项目）</t>
  </si>
  <si>
    <t>地区</t>
  </si>
  <si>
    <t>盘龙区</t>
  </si>
  <si>
    <t>五华区</t>
  </si>
  <si>
    <t>西山区</t>
  </si>
  <si>
    <t>官渡区</t>
  </si>
  <si>
    <t>呈贡区</t>
  </si>
  <si>
    <t>晋宁区</t>
  </si>
  <si>
    <t>东川区</t>
  </si>
  <si>
    <t>富民县</t>
  </si>
  <si>
    <t>宜良县</t>
  </si>
  <si>
    <t>石林县</t>
  </si>
  <si>
    <t>禄劝县</t>
  </si>
  <si>
    <t>寻甸县</t>
  </si>
  <si>
    <t>高新区</t>
  </si>
  <si>
    <t>滇池旅游度假区</t>
  </si>
  <si>
    <t>阳宗海管委会</t>
  </si>
  <si>
    <t>滇中新区</t>
  </si>
  <si>
    <t>安宁市</t>
  </si>
  <si>
    <t>经开区</t>
  </si>
  <si>
    <t>嵩明县</t>
  </si>
  <si>
    <t>磨憨经济合作区</t>
  </si>
  <si>
    <t>预算09-2表</t>
  </si>
  <si>
    <t xml:space="preserve">预算10表
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</si>
  <si>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</si>
  <si>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</si>
  <si>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</si>
  <si>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</si>
  <si>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</si>
  <si>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</si>
  <si>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</si>
  <si>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预算11表</t>
  </si>
  <si>
    <t>上级补助</t>
  </si>
  <si>
    <t>预算12表</t>
  </si>
  <si>
    <t>项目级次</t>
  </si>
  <si>
    <t>313 事业发展类</t>
  </si>
  <si>
    <t>本级</t>
  </si>
  <si>
    <t/>
  </si>
  <si>
    <t>预算13表</t>
  </si>
  <si>
    <t>部门编码</t>
  </si>
  <si>
    <t>部门名称</t>
  </si>
  <si>
    <t>内容</t>
  </si>
  <si>
    <t>说明</t>
  </si>
  <si>
    <t>部门总体目标</t>
  </si>
  <si>
    <t>部门职责</t>
  </si>
  <si>
    <t>1.贯彻执行国家、省、市财政、税收的发展战略、方针、政策。拟订全县财税发展战略、规划、政策和改革方案并组织实施。分析预测综合经济形势，参与制定各项宏观经济政策，提出加强财源建设和运用财税政策实施宏观调控、平衡社会财力的建议。完善鼓励企业、公益事业发展的财税政策。为全县人才工作提供财政政策保障。
2.拟订财政、财务管理制度及实施细则。承担财税法规和政策的执行情况、预算管理有关监督工作。
3.承担各项财政收支管理职责，县本级预算支出标准化建设；编制年度全县和县本级财政预决算草案并组织执行；受县人民政府委托，向县人民代表大会及其常委会报告财政预算、执行和决算等情况。负责审核批复县级部门（单位）的年度预决算。负责县级预决算公开。组织实施和考核预算绩效管理。制定县对乡镇（街道）财政体制政策并组织实施。会同有关部门拟订有关资金（基金）的财务管理制度。
4.按照分工负责地方税收和政府非税收入管理。提出地方税收政策调整建议。按规定管理行政事业性收费。管理财政票据。贯彻执行彩票管理制度和办法，按规定管理彩票资金。
5.组织拟订国库管理制度、国库集中收付制度并组织实施。承担国库现金管理职责。组织编制政府财务报告。负责贯彻执行政府采购制度并监督管理。
6.贯彻落实中央、省、市有关地方政府性债务管理的政策规定；拟订和执行地方政府债务管理制度和政策。承担地方政府性债务的日常管理职责，提出全县政府性债务规模控制和债务结构调整建议，指导和监督县级各部门和乡镇（街道）加强政府性债务管理。
7.拟订行政事业单位国有资产管理制度并组织实施。组织编制年度全县国有资产管理情况报告。根据县人民政府授权，集中统一履行县级国有金融资本出资人职责。拟定国有金融资本管理制度。
8.拟订政府性基金管理制度，监督管理政府性基金收支活动，审核并汇总编制县本级政府性基金预决算草案，提出政府性基金与一般公共预算统筹安排的建议。
9.拟订国有资本经营预算制度和办法。负责审核和汇总编制全县国有资本经营预决算草案，监缴县本级国有资本收益。负责财政预算内行政事业单位和社会团体的非贸易外汇管理。
10.负责审核并汇总编制全县社会保险基金预决算草案，承担社会保险基金的财政监管工作。
11.参与拟订县级建设投资的有关政策。贯彻执行基建财务管理规定。
12.负责管理全县会计工作，拟订全县会计管理制度和办法并组织实施，监督和规范会计行为。依法管理资产评估有关工作。
13.贯彻执行国家金融工作方针政策和法律法规。参与监督地方金融市场主体，加强对小额贷款公司、融资性担保公司等金融机构的监管和风险处置。负责协调联系各级驻石金融管理部门、金融机构等。拟订公共服务领域政府和社会资本合作制度。
14.组织、指导和协调全县财政信息化建设工作。
15.完成县委、县政府和上级部门交办的其他任务。</t>
  </si>
  <si>
    <t>根据三定方案归纳</t>
  </si>
  <si>
    <t>根据部门职责，中长期规划，各级党委，各级政府要求归纳</t>
  </si>
  <si>
    <t>部门年度目标</t>
  </si>
  <si>
    <t>1.紧盯计划目标，加强收入组织协调。科学研判财政运行趋势，紧盯在建项目税收，及时开展房地产项目土地增值税清算,重点做好国有资源（资产）有偿使用收入等非税收入征缴工作。
2.加强资金统筹，精打细算过紧日子。加快闲置土地清理处置和存量土地挂牌出让，做好项目储备和项目库建设，全面盘活存量资金，大力压减非急需、非重点、非刚性支出，兜牢“三保”底线。2
3.精准把握政策，积极向上争取资金。从全县发展大局出发，积极向上反映实际困难和合理诉求，紧扣上级支持方向和重点领域，会同行业主管部门主动向上对接，争取上级政策、项目和资金支持，减少收支缺口。
4.强化预算分析，提高研判的前瞻性。持续做好收支调度，加强对重点领域预算执行分析，及时掌握经济运行的政策措施、减税降费等政策对财政收支的影响,做好预判。
5.做实国有资本，增强国企融资能力。深入开展行政事业单位资产资源与资本清查，着力盘活经营性资产，加快国企同业归并和优质资源整合，探索新型融资方式，拓宽融资渠道。</t>
  </si>
  <si>
    <t>部门年度重点工作任务对应的目标或措施预计的产出和效果，每项工作任务都有明确的一项或几项目标。</t>
  </si>
  <si>
    <t>二、部门年度重点工作任务</t>
  </si>
  <si>
    <t>部门职能职责</t>
  </si>
  <si>
    <t>主要内容</t>
  </si>
  <si>
    <t>对应项目</t>
  </si>
  <si>
    <t>预算申报金额（元）</t>
  </si>
  <si>
    <t>总额</t>
  </si>
  <si>
    <t>财政拨款</t>
  </si>
  <si>
    <t>其他资金</t>
  </si>
  <si>
    <t>加强财政管理，确保收支双项增长。</t>
  </si>
  <si>
    <t>1.强化财政资金监督，逐步建立预警高效、反馈迅速、控制有力的预算执行动态监控体系，不断提高财政资金运行的安全性和规范性，提升财政资金使用效益。2.加大年度预算执行管理，持续做好收支调度，加强对重点领域预算执行分析，加快上级专项资金支付进度，狠抓以支促收、以支保收，切实提高财政资金使用效益和保障能力。严格执行县人民代表大会审议通过的预算，依托人大联网监督系统，有效规范支出行为，增强预算执行的严肃性，严控预算调剂追加，硬化支出预算约束。3.将预决算信息公开和预算绩效管理纳入综合考核，积极打造“阳光财政”。4.健全绩效评估、评价结果与预算安排、政策调整挂钩机制，强化绩效管理激励约束。建立绩效评价结果与预算安排和政策调整挂钩机制，真正把有限的财政资金用到“刀刃上”、用到关键点、用到急需处。5.巩固“公务之家”APP推广使用成果，深化差旅费报销电子化改革。6.持续推进“电子卖场”网上采购和推行中小微企业“微采贷”业务，不断优化采购流程，简化审批程序。7.持续深化县属国有企业改革，加大资产资源盘活力度，充分发挥国有资本的资源优势，进一步加快市场化转型升级，做实、做强县属国有企业。8.积极推进财政事权和支出责任划分改革，完善基本公共服务领域共同财政事权和支出责任制度。9.落实地方政府专项债券管理制度，管好用好专项债券资金，优化投向结构，提高使用效益。10.加强党建引领。认真落实新时代党的建设总要求，持续提升财政机关党的建设质量和水平，推动党建融入大局、服务大局、保障大局，持续推进“清廉机关”建设。</t>
  </si>
  <si>
    <t>三、部门整体支出绩效指标</t>
  </si>
  <si>
    <t>绩效指标</t>
  </si>
  <si>
    <t>评（扣）分标准</t>
  </si>
  <si>
    <t>绩效指标设定依据及指标值数据来源</t>
  </si>
  <si>
    <t xml:space="preserve">二级指标 </t>
  </si>
  <si>
    <t>完成地方一般公共预算收入</t>
  </si>
  <si>
    <t>81502</t>
  </si>
  <si>
    <t>得分=实际完成地方一般公共预算收入/计划完成地方一般公共预算收入×指标分值</t>
  </si>
  <si>
    <t>反映地方一般公共预算收入完成情况</t>
  </si>
  <si>
    <t>县对部门相关考核任务目标</t>
  </si>
  <si>
    <t>其他工作目标任务完成率</t>
  </si>
  <si>
    <t>其他工作目标任务完成率为100%，得指标分值，否则，得分=目标任务完成及时率×指标分值</t>
  </si>
  <si>
    <t>反映预决算公开、预算绩效管理工作、创业担保贷款贴息、金融相关工作、县属国有企业改革工作完成情况</t>
  </si>
  <si>
    <t>厉行节约，严格“三公”经费支出</t>
  </si>
  <si>
    <t>“三公”经费支出不超过上年“三公”经费支出得指标分满分，否则，得分=（1-超过上年“三公”经费比例）*指标分</t>
  </si>
  <si>
    <t>反映严控会议培训，节约办公费用，强化财政审计监督考核等措施</t>
  </si>
  <si>
    <t>各项目标任务完成时限</t>
  </si>
  <si>
    <t>各项目标任务完成及时率为100%，得指标分值，否则，得分=各项目标任务完成及时率×指标分值</t>
  </si>
  <si>
    <t>反映各项目标任务完成及时情况</t>
  </si>
  <si>
    <t>1541.98</t>
  </si>
  <si>
    <t>经济成本指标不超过预算数得指标分满分，否则，得分=（1-超过年初预算比例）*指标分</t>
  </si>
  <si>
    <t>反应经济成本指标不超过预算数</t>
  </si>
  <si>
    <t>有效促进经济发展</t>
  </si>
  <si>
    <t>反应有效促进经济发展情况</t>
  </si>
  <si>
    <t>确保收支双向增长</t>
  </si>
  <si>
    <t>反映收支增长情况</t>
  </si>
  <si>
    <t>社会公众及部门满意度</t>
  </si>
  <si>
    <t>意度≧95%，得满分；95%＞满意度≥60%，得分=满意度×指标分值；满意度&lt;60%，该项指标不得分</t>
  </si>
  <si>
    <t>反映部门工作得到群众好评、得到县委县政府及各部门的肯定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</si>
</sst>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\ hh:mm:ss"/>
    <numFmt numFmtId="177" formatCode="yyyy/mm/dd"/>
    <numFmt numFmtId="178" formatCode="#,##0.00;\-#,##0.00;;@"/>
    <numFmt numFmtId="179" formatCode="hh:mm:ss"/>
    <numFmt numFmtId="180" formatCode="#,##0;\-#,##0;;@"/>
  </numFmts>
  <fonts count="39">
    <font>
      <sz val="11"/>
      <color theme="1"/>
      <name val="宋体"/>
      <charset val="134"/>
      <scheme val="minor"/>
    </font>
    <font>
      <b/>
      <sz val="24"/>
      <color rgb="FF000000"/>
      <name val="宋体"/>
      <charset val="134"/>
    </font>
    <font>
      <sz val="9"/>
      <color rgb="FF000000"/>
      <name val="宋体"/>
      <charset val="134"/>
    </font>
    <font>
      <sz val="10"/>
      <color rgb="FF000000"/>
      <name val="宋体"/>
      <charset val="134"/>
    </font>
    <font>
      <b/>
      <sz val="10"/>
      <color rgb="FF000000"/>
      <name val="宋体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2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theme="1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BEEF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4" borderId="14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5" borderId="17" applyNumberFormat="0" applyAlignment="0" applyProtection="0">
      <alignment vertical="center"/>
    </xf>
    <xf numFmtId="0" fontId="28" fillId="6" borderId="18" applyNumberFormat="0" applyAlignment="0" applyProtection="0">
      <alignment vertical="center"/>
    </xf>
    <xf numFmtId="0" fontId="29" fillId="6" borderId="17" applyNumberFormat="0" applyAlignment="0" applyProtection="0">
      <alignment vertical="center"/>
    </xf>
    <xf numFmtId="0" fontId="30" fillId="7" borderId="19" applyNumberFormat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0" borderId="21" applyNumberFormat="0" applyFill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176" fontId="38" fillId="0" borderId="1">
      <alignment horizontal="right" vertical="center"/>
    </xf>
    <xf numFmtId="177" fontId="38" fillId="0" borderId="1">
      <alignment horizontal="right" vertical="center"/>
    </xf>
    <xf numFmtId="10" fontId="38" fillId="0" borderId="1">
      <alignment horizontal="right" vertical="center"/>
    </xf>
    <xf numFmtId="178" fontId="38" fillId="0" borderId="1">
      <alignment horizontal="right" vertical="center"/>
    </xf>
    <xf numFmtId="49" fontId="38" fillId="0" borderId="1">
      <alignment horizontal="left" vertical="center" wrapText="1"/>
    </xf>
    <xf numFmtId="178" fontId="38" fillId="0" borderId="1">
      <alignment horizontal="right" vertical="center"/>
    </xf>
    <xf numFmtId="179" fontId="38" fillId="0" borderId="1">
      <alignment horizontal="right" vertical="center"/>
    </xf>
    <xf numFmtId="180" fontId="38" fillId="0" borderId="1">
      <alignment horizontal="right" vertical="center"/>
    </xf>
  </cellStyleXfs>
  <cellXfs count="222">
    <xf numFmtId="0" fontId="0" fillId="0" borderId="0" xfId="0" applyFont="1" applyBorder="1"/>
    <xf numFmtId="0" fontId="1" fillId="2" borderId="0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4" fontId="2" fillId="2" borderId="1" xfId="0" applyNumberFormat="1" applyFont="1" applyFill="1" applyBorder="1" applyAlignment="1" applyProtection="1">
      <alignment horizontal="right" vertical="center"/>
      <protection locked="0"/>
    </xf>
    <xf numFmtId="0" fontId="5" fillId="0" borderId="1" xfId="0" applyFont="1" applyBorder="1"/>
    <xf numFmtId="4" fontId="2" fillId="0" borderId="1" xfId="0" applyNumberFormat="1" applyFont="1" applyBorder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 applyProtection="1">
      <alignment horizontal="center" vertical="center"/>
      <protection locked="0"/>
    </xf>
    <xf numFmtId="49" fontId="7" fillId="0" borderId="1" xfId="0" applyNumberFormat="1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>
      <alignment horizontal="center" vertical="center" wrapText="1"/>
    </xf>
    <xf numFmtId="0" fontId="2" fillId="2" borderId="0" xfId="0" applyFont="1" applyFill="1" applyBorder="1" applyAlignment="1">
      <alignment horizontal="right" vertical="center" wrapText="1"/>
    </xf>
    <xf numFmtId="0" fontId="5" fillId="0" borderId="4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9" fontId="5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49" fontId="7" fillId="0" borderId="1" xfId="0" applyNumberFormat="1" applyFont="1" applyBorder="1" applyAlignment="1">
      <alignment horizontal="center" vertical="center"/>
    </xf>
    <xf numFmtId="49" fontId="3" fillId="0" borderId="0" xfId="0" applyNumberFormat="1" applyFont="1" applyBorder="1"/>
    <xf numFmtId="0" fontId="2" fillId="0" borderId="0" xfId="0" applyFont="1" applyBorder="1" applyAlignment="1" applyProtection="1">
      <alignment horizontal="right" vertical="center"/>
      <protection locked="0"/>
    </xf>
    <xf numFmtId="0" fontId="8" fillId="0" borderId="0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/>
    <xf numFmtId="0" fontId="2" fillId="0" borderId="0" xfId="0" applyFont="1" applyBorder="1" applyAlignment="1" applyProtection="1">
      <alignment horizontal="right"/>
      <protection locked="0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2" borderId="7" xfId="0" applyFont="1" applyFill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left" vertical="center"/>
      <protection locked="0"/>
    </xf>
    <xf numFmtId="4" fontId="2" fillId="0" borderId="1" xfId="0" applyNumberFormat="1" applyFont="1" applyBorder="1" applyAlignment="1" applyProtection="1">
      <alignment horizontal="right" vertical="center" wrapText="1"/>
      <protection locked="0"/>
    </xf>
    <xf numFmtId="49" fontId="9" fillId="0" borderId="1" xfId="53" applyNumberFormat="1" applyFont="1" applyBorder="1">
      <alignment horizontal="left" vertical="center" wrapText="1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5" fillId="2" borderId="5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4" fontId="9" fillId="0" borderId="1" xfId="54" applyNumberFormat="1" applyFont="1" applyBorder="1">
      <alignment horizontal="right" vertical="center"/>
    </xf>
    <xf numFmtId="0" fontId="2" fillId="2" borderId="0" xfId="0" applyFont="1" applyFill="1" applyBorder="1" applyAlignment="1" applyProtection="1">
      <alignment horizontal="right" vertical="top" wrapText="1"/>
      <protection locked="0"/>
    </xf>
    <xf numFmtId="0" fontId="10" fillId="0" borderId="0" xfId="0" applyFont="1" applyBorder="1" applyAlignment="1" applyProtection="1">
      <alignment vertical="top"/>
      <protection locked="0"/>
    </xf>
    <xf numFmtId="0" fontId="10" fillId="0" borderId="0" xfId="0" applyFont="1" applyBorder="1" applyAlignment="1">
      <alignment vertical="top"/>
    </xf>
    <xf numFmtId="0" fontId="11" fillId="2" borderId="0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Border="1" applyProtection="1">
      <protection locked="0"/>
    </xf>
    <xf numFmtId="0" fontId="10" fillId="0" borderId="0" xfId="0" applyFont="1" applyBorder="1"/>
    <xf numFmtId="0" fontId="2" fillId="2" borderId="0" xfId="0" applyFont="1" applyFill="1" applyBorder="1" applyAlignment="1" applyProtection="1">
      <alignment horizontal="left" vertical="center" wrapText="1"/>
      <protection locked="0"/>
    </xf>
    <xf numFmtId="0" fontId="3" fillId="2" borderId="0" xfId="0" applyFont="1" applyFill="1" applyBorder="1" applyAlignment="1" applyProtection="1">
      <alignment horizontal="right" vertical="center"/>
      <protection locked="0"/>
    </xf>
    <xf numFmtId="0" fontId="3" fillId="2" borderId="0" xfId="0" applyFont="1" applyFill="1" applyBorder="1" applyAlignment="1" applyProtection="1">
      <alignment horizontal="right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right" vertical="center"/>
      <protection locked="0"/>
    </xf>
    <xf numFmtId="0" fontId="3" fillId="2" borderId="1" xfId="0" applyFont="1" applyFill="1" applyBorder="1" applyAlignment="1" applyProtection="1">
      <alignment horizontal="right" vertical="center" wrapText="1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>
      <alignment horizontal="left" vertical="center" wrapText="1"/>
    </xf>
    <xf numFmtId="3" fontId="2" fillId="2" borderId="1" xfId="0" applyNumberFormat="1" applyFont="1" applyFill="1" applyBorder="1" applyAlignment="1" applyProtection="1">
      <alignment horizontal="right" vertical="center"/>
      <protection locked="0"/>
    </xf>
    <xf numFmtId="4" fontId="2" fillId="0" borderId="1" xfId="0" applyNumberFormat="1" applyFont="1" applyBorder="1" applyAlignment="1" applyProtection="1">
      <alignment horizontal="right" vertical="center"/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2" fillId="0" borderId="1" xfId="0" applyFont="1" applyBorder="1" applyAlignment="1">
      <alignment horizontal="left"/>
    </xf>
    <xf numFmtId="0" fontId="2" fillId="2" borderId="1" xfId="0" applyFont="1" applyFill="1" applyBorder="1" applyAlignment="1">
      <alignment horizontal="right" vertical="center"/>
    </xf>
    <xf numFmtId="0" fontId="2" fillId="2" borderId="0" xfId="0" applyFont="1" applyFill="1" applyBorder="1" applyAlignment="1" applyProtection="1">
      <alignment horizontal="right" vertical="center" wrapText="1"/>
      <protection locked="0"/>
    </xf>
    <xf numFmtId="0" fontId="12" fillId="0" borderId="0" xfId="0" applyFont="1" applyBorder="1" applyAlignment="1">
      <alignment horizontal="center" vertical="center"/>
    </xf>
    <xf numFmtId="0" fontId="8" fillId="0" borderId="0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vertical="center" wrapText="1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3" fillId="0" borderId="0" xfId="0" applyFont="1" applyBorder="1" applyAlignment="1">
      <alignment horizontal="right" vertical="center"/>
    </xf>
    <xf numFmtId="0" fontId="1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wrapText="1"/>
    </xf>
    <xf numFmtId="0" fontId="3" fillId="0" borderId="0" xfId="0" applyFont="1" applyBorder="1" applyAlignment="1">
      <alignment horizontal="right" wrapText="1"/>
    </xf>
    <xf numFmtId="0" fontId="3" fillId="0" borderId="0" xfId="0" applyFont="1" applyBorder="1" applyAlignment="1">
      <alignment wrapText="1"/>
    </xf>
    <xf numFmtId="0" fontId="5" fillId="0" borderId="8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178" fontId="9" fillId="0" borderId="1" xfId="0" applyNumberFormat="1" applyFont="1" applyBorder="1" applyAlignment="1">
      <alignment horizontal="right" vertical="center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0" xfId="0" applyFont="1" applyBorder="1" applyProtection="1">
      <protection locked="0"/>
    </xf>
    <xf numFmtId="0" fontId="8" fillId="0" borderId="0" xfId="0" applyFont="1" applyBorder="1" applyAlignment="1">
      <alignment horizontal="center" vertical="center" wrapText="1"/>
    </xf>
    <xf numFmtId="0" fontId="5" fillId="0" borderId="0" xfId="0" applyFont="1" applyBorder="1" applyProtection="1"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 applyProtection="1">
      <alignment horizontal="center" vertical="center"/>
      <protection locked="0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 applyProtection="1">
      <alignment horizontal="center" vertical="center"/>
      <protection locked="0"/>
    </xf>
    <xf numFmtId="0" fontId="5" fillId="0" borderId="1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11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 applyProtection="1">
      <alignment horizontal="left" vertical="center"/>
      <protection locked="0"/>
    </xf>
    <xf numFmtId="0" fontId="2" fillId="0" borderId="13" xfId="0" applyFont="1" applyBorder="1" applyAlignment="1">
      <alignment horizontal="left" vertical="center"/>
    </xf>
    <xf numFmtId="0" fontId="2" fillId="0" borderId="0" xfId="0" applyFont="1" applyBorder="1" applyAlignment="1" applyProtection="1">
      <alignment vertical="top" wrapText="1"/>
      <protection locked="0"/>
    </xf>
    <xf numFmtId="0" fontId="8" fillId="0" borderId="0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0" borderId="10" xfId="0" applyFont="1" applyBorder="1" applyAlignment="1" applyProtection="1">
      <alignment horizontal="center" vertical="center" wrapText="1"/>
      <protection locked="0"/>
    </xf>
    <xf numFmtId="0" fontId="5" fillId="0" borderId="13" xfId="0" applyFont="1" applyBorder="1" applyAlignment="1">
      <alignment horizontal="center" vertical="center" wrapText="1"/>
    </xf>
    <xf numFmtId="0" fontId="5" fillId="0" borderId="11" xfId="0" applyFont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>
      <alignment horizontal="left" vertical="center"/>
    </xf>
    <xf numFmtId="0" fontId="2" fillId="0" borderId="0" xfId="0" applyFont="1" applyBorder="1" applyAlignment="1" applyProtection="1">
      <alignment horizontal="right" vertical="center" wrapText="1"/>
      <protection locked="0"/>
    </xf>
    <xf numFmtId="0" fontId="2" fillId="0" borderId="0" xfId="0" applyFont="1" applyBorder="1" applyAlignment="1" applyProtection="1">
      <alignment horizontal="right" wrapText="1"/>
      <protection locked="0"/>
    </xf>
    <xf numFmtId="0" fontId="5" fillId="0" borderId="13" xfId="0" applyFont="1" applyBorder="1" applyAlignment="1" applyProtection="1">
      <alignment horizontal="center" vertical="center"/>
      <protection locked="0"/>
    </xf>
    <xf numFmtId="0" fontId="5" fillId="0" borderId="13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left" vertical="center"/>
    </xf>
    <xf numFmtId="180" fontId="9" fillId="0" borderId="1" xfId="56" applyNumberFormat="1" applyFont="1" applyBorder="1" applyAlignment="1">
      <alignment horizontal="center" vertical="center"/>
    </xf>
    <xf numFmtId="180" fontId="9" fillId="0" borderId="1" xfId="0" applyNumberFormat="1" applyFont="1" applyBorder="1" applyAlignment="1">
      <alignment horizontal="center" vertical="center"/>
    </xf>
    <xf numFmtId="3" fontId="2" fillId="0" borderId="11" xfId="0" applyNumberFormat="1" applyFont="1" applyBorder="1" applyAlignment="1">
      <alignment horizontal="right" vertical="center"/>
    </xf>
    <xf numFmtId="0" fontId="2" fillId="2" borderId="11" xfId="0" applyFont="1" applyFill="1" applyBorder="1" applyAlignment="1">
      <alignment horizontal="right" vertical="center"/>
    </xf>
    <xf numFmtId="0" fontId="2" fillId="2" borderId="0" xfId="0" applyFont="1" applyFill="1" applyBorder="1" applyAlignment="1">
      <alignment horizontal="left" vertical="center"/>
    </xf>
    <xf numFmtId="178" fontId="9" fillId="0" borderId="0" xfId="0" applyNumberFormat="1" applyFont="1" applyBorder="1" applyAlignment="1">
      <alignment horizontal="left" vertical="center"/>
    </xf>
    <xf numFmtId="0" fontId="2" fillId="0" borderId="0" xfId="0" applyFont="1" applyBorder="1" applyAlignment="1">
      <alignment horizontal="right"/>
    </xf>
    <xf numFmtId="0" fontId="13" fillId="0" borderId="0" xfId="0" applyFont="1" applyBorder="1" applyAlignment="1" applyProtection="1">
      <alignment horizontal="right"/>
      <protection locked="0"/>
    </xf>
    <xf numFmtId="49" fontId="13" fillId="0" borderId="0" xfId="0" applyNumberFormat="1" applyFont="1" applyBorder="1" applyProtection="1">
      <protection locked="0"/>
    </xf>
    <xf numFmtId="0" fontId="3" fillId="0" borderId="0" xfId="0" applyFont="1" applyBorder="1" applyAlignment="1">
      <alignment horizontal="right"/>
    </xf>
    <xf numFmtId="0" fontId="14" fillId="0" borderId="0" xfId="0" applyFont="1" applyBorder="1" applyAlignment="1" applyProtection="1">
      <alignment horizontal="center" vertical="center" wrapText="1"/>
      <protection locked="0"/>
    </xf>
    <xf numFmtId="0" fontId="14" fillId="0" borderId="0" xfId="0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center" vertical="center"/>
    </xf>
    <xf numFmtId="0" fontId="5" fillId="0" borderId="5" xfId="0" applyFont="1" applyBorder="1" applyAlignment="1" applyProtection="1">
      <alignment horizontal="center" vertical="center"/>
      <protection locked="0"/>
    </xf>
    <xf numFmtId="49" fontId="5" fillId="0" borderId="5" xfId="0" applyNumberFormat="1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49" fontId="5" fillId="0" borderId="6" xfId="0" applyNumberFormat="1" applyFont="1" applyBorder="1" applyAlignment="1" applyProtection="1">
      <alignment horizontal="center" vertical="center" wrapText="1"/>
      <protection locked="0"/>
    </xf>
    <xf numFmtId="49" fontId="5" fillId="0" borderId="1" xfId="0" applyNumberFormat="1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 indent="1"/>
    </xf>
    <xf numFmtId="0" fontId="2" fillId="0" borderId="1" xfId="0" applyFont="1" applyBorder="1" applyAlignment="1">
      <alignment horizontal="left" vertical="center" wrapText="1" indent="2"/>
    </xf>
    <xf numFmtId="0" fontId="3" fillId="0" borderId="0" xfId="0" applyFont="1" applyBorder="1" applyAlignment="1">
      <alignment vertical="top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2" xfId="0" applyFont="1" applyBorder="1" applyAlignment="1" applyProtection="1">
      <alignment horizontal="center" vertical="center" wrapText="1"/>
      <protection locked="0"/>
    </xf>
    <xf numFmtId="0" fontId="5" fillId="0" borderId="11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3" fillId="0" borderId="0" xfId="0" applyFont="1" applyBorder="1" applyAlignment="1" applyProtection="1">
      <alignment vertical="top"/>
      <protection locked="0"/>
    </xf>
    <xf numFmtId="49" fontId="3" fillId="0" borderId="0" xfId="0" applyNumberFormat="1" applyFont="1" applyBorder="1" applyProtection="1"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right" vertical="center" wrapText="1"/>
    </xf>
    <xf numFmtId="0" fontId="15" fillId="0" borderId="0" xfId="0" applyFont="1" applyBorder="1" applyAlignment="1">
      <alignment horizontal="center" vertical="center"/>
    </xf>
    <xf numFmtId="0" fontId="3" fillId="2" borderId="0" xfId="0" applyFont="1" applyFill="1" applyBorder="1" applyAlignment="1" applyProtection="1">
      <alignment horizontal="left" vertical="center" wrapText="1"/>
      <protection locked="0"/>
    </xf>
    <xf numFmtId="0" fontId="10" fillId="2" borderId="1" xfId="0" applyFont="1" applyFill="1" applyBorder="1" applyAlignment="1" applyProtection="1">
      <alignment vertical="top" wrapText="1"/>
      <protection locked="0"/>
    </xf>
    <xf numFmtId="49" fontId="5" fillId="0" borderId="2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0" fillId="2" borderId="0" xfId="0" applyFont="1" applyFill="1" applyBorder="1" applyAlignment="1">
      <alignment horizontal="left" vertical="center"/>
    </xf>
    <xf numFmtId="0" fontId="16" fillId="0" borderId="1" xfId="0" applyFont="1" applyBorder="1" applyAlignment="1" applyProtection="1">
      <alignment horizontal="center" vertical="center" wrapText="1"/>
      <protection locked="0"/>
    </xf>
    <xf numFmtId="0" fontId="16" fillId="0" borderId="1" xfId="0" applyFont="1" applyBorder="1" applyAlignment="1" applyProtection="1">
      <alignment vertical="top" wrapText="1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 applyProtection="1">
      <alignment horizontal="center" vertical="center" wrapText="1"/>
      <protection locked="0"/>
    </xf>
    <xf numFmtId="178" fontId="18" fillId="0" borderId="1" xfId="0" applyNumberFormat="1" applyFont="1" applyBorder="1" applyAlignment="1">
      <alignment horizontal="right" vertical="center"/>
    </xf>
    <xf numFmtId="0" fontId="16" fillId="2" borderId="5" xfId="0" applyFont="1" applyFill="1" applyBorder="1" applyAlignment="1">
      <alignment horizontal="center" vertical="center"/>
    </xf>
    <xf numFmtId="0" fontId="16" fillId="0" borderId="2" xfId="0" applyFont="1" applyBorder="1" applyAlignment="1" applyProtection="1">
      <alignment horizontal="center" vertical="center"/>
      <protection locked="0"/>
    </xf>
    <xf numFmtId="0" fontId="16" fillId="0" borderId="3" xfId="0" applyFont="1" applyBorder="1" applyAlignment="1" applyProtection="1">
      <alignment horizontal="center" vertical="center"/>
      <protection locked="0"/>
    </xf>
    <xf numFmtId="0" fontId="16" fillId="0" borderId="4" xfId="0" applyFont="1" applyBorder="1" applyAlignment="1" applyProtection="1">
      <alignment horizontal="center" vertical="center"/>
      <protection locked="0"/>
    </xf>
    <xf numFmtId="0" fontId="16" fillId="0" borderId="5" xfId="0" applyFont="1" applyBorder="1" applyAlignment="1" applyProtection="1">
      <alignment horizontal="center" vertical="center"/>
      <protection locked="0"/>
    </xf>
    <xf numFmtId="0" fontId="16" fillId="2" borderId="7" xfId="0" applyFont="1" applyFill="1" applyBorder="1" applyAlignment="1" applyProtection="1">
      <alignment horizontal="center" vertical="center" wrapText="1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16" fillId="0" borderId="1" xfId="0" applyFont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>
      <alignment horizontal="left" vertical="center" wrapText="1" indent="1"/>
    </xf>
    <xf numFmtId="0" fontId="2" fillId="2" borderId="1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7" xfId="0" applyFont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3" fillId="0" borderId="9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3" fillId="0" borderId="10" xfId="0" applyFont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left" vertical="center" wrapText="1" indent="1"/>
      <protection locked="0"/>
    </xf>
    <xf numFmtId="0" fontId="10" fillId="0" borderId="1" xfId="0" applyFont="1" applyBorder="1" applyAlignment="1" applyProtection="1">
      <alignment vertical="top" wrapText="1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 wrapText="1"/>
      <protection locked="0"/>
    </xf>
    <xf numFmtId="0" fontId="3" fillId="0" borderId="11" xfId="0" applyFont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 applyProtection="1">
      <alignment horizontal="right" vertical="center"/>
      <protection locked="0"/>
    </xf>
    <xf numFmtId="0" fontId="2" fillId="0" borderId="1" xfId="0" applyFont="1" applyBorder="1" applyAlignment="1" applyProtection="1">
      <alignment vertical="center"/>
      <protection locked="0"/>
    </xf>
    <xf numFmtId="0" fontId="2" fillId="2" borderId="0" xfId="0" applyFont="1" applyFill="1" applyBorder="1" applyAlignment="1" quotePrefix="1">
      <alignment horizontal="right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6"/>
  <sheetViews>
    <sheetView showGridLines="0" showZeros="0" workbookViewId="0">
      <selection activeCell="A1" sqref="A1"/>
    </sheetView>
  </sheetViews>
  <sheetFormatPr defaultColWidth="8.575" defaultRowHeight="12.75" customHeight="1" outlineLevelCol="3"/>
  <cols>
    <col min="1" max="4" width="41" customWidth="1"/>
  </cols>
  <sheetData>
    <row r="1" ht="15" customHeight="1" spans="1:4">
      <c r="A1" s="79"/>
      <c r="B1" s="79"/>
      <c r="C1" s="79"/>
      <c r="D1" s="93" t="s">
        <v>0</v>
      </c>
    </row>
    <row r="2" ht="41.25" customHeight="1" spans="1:1">
      <c r="A2" s="74" t="str">
        <f>"2025"&amp;"年部门财务收支预算总表"</f>
        <v>2025年部门财务收支预算总表</v>
      </c>
    </row>
    <row r="3" ht="17.25" customHeight="1" spans="1:4">
      <c r="A3" s="77" t="str">
        <f>"单位名称："&amp;"石林彝族自治县财政局"</f>
        <v>单位名称：石林彝族自治县财政局</v>
      </c>
      <c r="B3" s="186"/>
      <c r="D3" s="167" t="s">
        <v>1</v>
      </c>
    </row>
    <row r="4" ht="23.25" customHeight="1" spans="1:4">
      <c r="A4" s="187" t="s">
        <v>2</v>
      </c>
      <c r="B4" s="188"/>
      <c r="C4" s="187" t="s">
        <v>3</v>
      </c>
      <c r="D4" s="188"/>
    </row>
    <row r="5" ht="24" customHeight="1" spans="1:4">
      <c r="A5" s="187" t="s">
        <v>4</v>
      </c>
      <c r="B5" s="187" t="s">
        <v>5</v>
      </c>
      <c r="C5" s="187" t="s">
        <v>6</v>
      </c>
      <c r="D5" s="187" t="s">
        <v>5</v>
      </c>
    </row>
    <row r="6" ht="17.25" customHeight="1" spans="1:4">
      <c r="A6" s="189" t="s">
        <v>7</v>
      </c>
      <c r="B6" s="107">
        <v>15419774</v>
      </c>
      <c r="C6" s="189" t="s">
        <v>8</v>
      </c>
      <c r="D6" s="107">
        <v>11038880</v>
      </c>
    </row>
    <row r="7" ht="17.25" customHeight="1" spans="1:4">
      <c r="A7" s="189" t="s">
        <v>9</v>
      </c>
      <c r="B7" s="107"/>
      <c r="C7" s="189" t="s">
        <v>10</v>
      </c>
      <c r="D7" s="107"/>
    </row>
    <row r="8" ht="17.25" customHeight="1" spans="1:4">
      <c r="A8" s="189" t="s">
        <v>11</v>
      </c>
      <c r="B8" s="107"/>
      <c r="C8" s="221" t="s">
        <v>12</v>
      </c>
      <c r="D8" s="107"/>
    </row>
    <row r="9" ht="17.25" customHeight="1" spans="1:4">
      <c r="A9" s="189" t="s">
        <v>13</v>
      </c>
      <c r="B9" s="107"/>
      <c r="C9" s="221" t="s">
        <v>14</v>
      </c>
      <c r="D9" s="107"/>
    </row>
    <row r="10" ht="17.25" customHeight="1" spans="1:4">
      <c r="A10" s="189" t="s">
        <v>15</v>
      </c>
      <c r="B10" s="107"/>
      <c r="C10" s="221" t="s">
        <v>16</v>
      </c>
      <c r="D10" s="107"/>
    </row>
    <row r="11" ht="17.25" customHeight="1" spans="1:4">
      <c r="A11" s="189" t="s">
        <v>17</v>
      </c>
      <c r="B11" s="107"/>
      <c r="C11" s="221" t="s">
        <v>18</v>
      </c>
      <c r="D11" s="107"/>
    </row>
    <row r="12" ht="17.25" customHeight="1" spans="1:4">
      <c r="A12" s="189" t="s">
        <v>19</v>
      </c>
      <c r="B12" s="107"/>
      <c r="C12" s="65" t="s">
        <v>20</v>
      </c>
      <c r="D12" s="107"/>
    </row>
    <row r="13" ht="17.25" customHeight="1" spans="1:4">
      <c r="A13" s="189" t="s">
        <v>21</v>
      </c>
      <c r="B13" s="107"/>
      <c r="C13" s="65" t="s">
        <v>22</v>
      </c>
      <c r="D13" s="107">
        <v>2234573</v>
      </c>
    </row>
    <row r="14" ht="17.25" customHeight="1" spans="1:4">
      <c r="A14" s="189" t="s">
        <v>23</v>
      </c>
      <c r="B14" s="107"/>
      <c r="C14" s="65" t="s">
        <v>24</v>
      </c>
      <c r="D14" s="107">
        <v>912168</v>
      </c>
    </row>
    <row r="15" ht="17.25" customHeight="1" spans="1:4">
      <c r="A15" s="189" t="s">
        <v>25</v>
      </c>
      <c r="B15" s="107"/>
      <c r="C15" s="65" t="s">
        <v>26</v>
      </c>
      <c r="D15" s="107"/>
    </row>
    <row r="16" ht="17.25" customHeight="1" spans="1:4">
      <c r="A16" s="21"/>
      <c r="B16" s="107"/>
      <c r="C16" s="65" t="s">
        <v>27</v>
      </c>
      <c r="D16" s="107"/>
    </row>
    <row r="17" ht="17.25" customHeight="1" spans="1:4">
      <c r="A17" s="190"/>
      <c r="B17" s="107"/>
      <c r="C17" s="65" t="s">
        <v>28</v>
      </c>
      <c r="D17" s="107">
        <v>423100</v>
      </c>
    </row>
    <row r="18" ht="17.25" customHeight="1" spans="1:4">
      <c r="A18" s="190"/>
      <c r="B18" s="107"/>
      <c r="C18" s="65" t="s">
        <v>29</v>
      </c>
      <c r="D18" s="107"/>
    </row>
    <row r="19" ht="17.25" customHeight="1" spans="1:4">
      <c r="A19" s="190"/>
      <c r="B19" s="107"/>
      <c r="C19" s="65" t="s">
        <v>30</v>
      </c>
      <c r="D19" s="107"/>
    </row>
    <row r="20" ht="17.25" customHeight="1" spans="1:4">
      <c r="A20" s="190"/>
      <c r="B20" s="107"/>
      <c r="C20" s="65" t="s">
        <v>31</v>
      </c>
      <c r="D20" s="107"/>
    </row>
    <row r="21" ht="17.25" customHeight="1" spans="1:4">
      <c r="A21" s="190"/>
      <c r="B21" s="107"/>
      <c r="C21" s="65" t="s">
        <v>32</v>
      </c>
      <c r="D21" s="107"/>
    </row>
    <row r="22" ht="17.25" customHeight="1" spans="1:4">
      <c r="A22" s="190"/>
      <c r="B22" s="107"/>
      <c r="C22" s="65" t="s">
        <v>33</v>
      </c>
      <c r="D22" s="107"/>
    </row>
    <row r="23" ht="17.25" customHeight="1" spans="1:4">
      <c r="A23" s="190"/>
      <c r="B23" s="107"/>
      <c r="C23" s="65" t="s">
        <v>34</v>
      </c>
      <c r="D23" s="107"/>
    </row>
    <row r="24" ht="17.25" customHeight="1" spans="1:4">
      <c r="A24" s="190"/>
      <c r="B24" s="107"/>
      <c r="C24" s="65" t="s">
        <v>35</v>
      </c>
      <c r="D24" s="107">
        <v>811053</v>
      </c>
    </row>
    <row r="25" ht="17.25" customHeight="1" spans="1:4">
      <c r="A25" s="190"/>
      <c r="B25" s="107"/>
      <c r="C25" s="65" t="s">
        <v>36</v>
      </c>
      <c r="D25" s="107"/>
    </row>
    <row r="26" ht="17.25" customHeight="1" spans="1:4">
      <c r="A26" s="190"/>
      <c r="B26" s="107"/>
      <c r="C26" s="21" t="s">
        <v>37</v>
      </c>
      <c r="D26" s="107"/>
    </row>
    <row r="27" ht="17.25" customHeight="1" spans="1:4">
      <c r="A27" s="190"/>
      <c r="B27" s="107"/>
      <c r="C27" s="65" t="s">
        <v>38</v>
      </c>
      <c r="D27" s="107"/>
    </row>
    <row r="28" ht="16.5" customHeight="1" spans="1:4">
      <c r="A28" s="190"/>
      <c r="B28" s="107"/>
      <c r="C28" s="65" t="s">
        <v>39</v>
      </c>
      <c r="D28" s="107"/>
    </row>
    <row r="29" ht="16.5" customHeight="1" spans="1:4">
      <c r="A29" s="190"/>
      <c r="B29" s="107"/>
      <c r="C29" s="21" t="s">
        <v>40</v>
      </c>
      <c r="D29" s="107"/>
    </row>
    <row r="30" ht="17.25" customHeight="1" spans="1:4">
      <c r="A30" s="190"/>
      <c r="B30" s="107"/>
      <c r="C30" s="21" t="s">
        <v>41</v>
      </c>
      <c r="D30" s="107"/>
    </row>
    <row r="31" ht="17.25" customHeight="1" spans="1:4">
      <c r="A31" s="190"/>
      <c r="B31" s="107"/>
      <c r="C31" s="65" t="s">
        <v>42</v>
      </c>
      <c r="D31" s="107"/>
    </row>
    <row r="32" ht="16.5" customHeight="1" spans="1:4">
      <c r="A32" s="190" t="s">
        <v>43</v>
      </c>
      <c r="B32" s="107">
        <v>15419774</v>
      </c>
      <c r="C32" s="190" t="s">
        <v>44</v>
      </c>
      <c r="D32" s="107">
        <v>15419774</v>
      </c>
    </row>
    <row r="33" ht="16.5" customHeight="1" spans="1:4">
      <c r="A33" s="21" t="s">
        <v>45</v>
      </c>
      <c r="B33" s="107"/>
      <c r="C33" s="21" t="s">
        <v>46</v>
      </c>
      <c r="D33" s="107"/>
    </row>
    <row r="34" ht="16.5" customHeight="1" spans="1:4">
      <c r="A34" s="65" t="s">
        <v>47</v>
      </c>
      <c r="B34" s="107"/>
      <c r="C34" s="65" t="s">
        <v>47</v>
      </c>
      <c r="D34" s="107"/>
    </row>
    <row r="35" ht="16.5" customHeight="1" spans="1:4">
      <c r="A35" s="65" t="s">
        <v>48</v>
      </c>
      <c r="B35" s="107"/>
      <c r="C35" s="65" t="s">
        <v>49</v>
      </c>
      <c r="D35" s="107"/>
    </row>
    <row r="36" ht="16.5" customHeight="1" spans="1:4">
      <c r="A36" s="191" t="s">
        <v>50</v>
      </c>
      <c r="B36" s="107">
        <v>15419774</v>
      </c>
      <c r="C36" s="191" t="s">
        <v>51</v>
      </c>
      <c r="D36" s="107">
        <v>15419774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9"/>
  <sheetViews>
    <sheetView showZeros="0" workbookViewId="0">
      <selection activeCell="A1" sqref="A1"/>
    </sheetView>
  </sheetViews>
  <sheetFormatPr defaultColWidth="9.14166666666667" defaultRowHeight="14.25" customHeight="1" outlineLevelCol="5"/>
  <cols>
    <col min="1" max="1" width="32.1416666666667" customWidth="1"/>
    <col min="2" max="2" width="20.7083333333333" customWidth="1"/>
    <col min="3" max="3" width="32.1416666666667" customWidth="1"/>
    <col min="4" max="4" width="27.7083333333333" customWidth="1"/>
    <col min="5" max="6" width="36.7083333333333" customWidth="1"/>
  </cols>
  <sheetData>
    <row r="1" ht="12" customHeight="1" spans="1:6">
      <c r="A1" s="146">
        <v>1</v>
      </c>
      <c r="B1" s="147">
        <v>0</v>
      </c>
      <c r="C1" s="146">
        <v>1</v>
      </c>
      <c r="D1" s="148"/>
      <c r="E1" s="148"/>
      <c r="F1" s="145" t="s">
        <v>457</v>
      </c>
    </row>
    <row r="2" ht="42" customHeight="1" spans="1:6">
      <c r="A2" s="149" t="str">
        <f>"2025"&amp;"年部门政府性基金预算支出预算表"</f>
        <v>2025年部门政府性基金预算支出预算表</v>
      </c>
      <c r="B2" s="149" t="s">
        <v>458</v>
      </c>
      <c r="C2" s="150"/>
      <c r="D2" s="151"/>
      <c r="E2" s="151"/>
      <c r="F2" s="151"/>
    </row>
    <row r="3" ht="13.5" customHeight="1" spans="1:6">
      <c r="A3" s="43" t="str">
        <f>"单位名称："&amp;"石林彝族自治县财政局"</f>
        <v>单位名称：石林彝族自治县财政局</v>
      </c>
      <c r="B3" s="43" t="s">
        <v>459</v>
      </c>
      <c r="C3" s="146"/>
      <c r="D3" s="148"/>
      <c r="E3" s="148"/>
      <c r="F3" s="145" t="s">
        <v>1</v>
      </c>
    </row>
    <row r="4" ht="19.5" customHeight="1" spans="1:6">
      <c r="A4" s="152" t="s">
        <v>200</v>
      </c>
      <c r="B4" s="153" t="s">
        <v>73</v>
      </c>
      <c r="C4" s="152" t="s">
        <v>74</v>
      </c>
      <c r="D4" s="12" t="s">
        <v>460</v>
      </c>
      <c r="E4" s="13"/>
      <c r="F4" s="35"/>
    </row>
    <row r="5" ht="18.75" customHeight="1" spans="1:6">
      <c r="A5" s="154"/>
      <c r="B5" s="155"/>
      <c r="C5" s="154"/>
      <c r="D5" s="51" t="s">
        <v>55</v>
      </c>
      <c r="E5" s="12" t="s">
        <v>76</v>
      </c>
      <c r="F5" s="51" t="s">
        <v>77</v>
      </c>
    </row>
    <row r="6" ht="18.75" customHeight="1" spans="1:6">
      <c r="A6" s="96">
        <v>1</v>
      </c>
      <c r="B6" s="156" t="s">
        <v>84</v>
      </c>
      <c r="C6" s="96">
        <v>3</v>
      </c>
      <c r="D6" s="14">
        <v>4</v>
      </c>
      <c r="E6" s="14">
        <v>5</v>
      </c>
      <c r="F6" s="14">
        <v>6</v>
      </c>
    </row>
    <row r="7" ht="21" customHeight="1" spans="1:6">
      <c r="A7" s="32"/>
      <c r="B7" s="32"/>
      <c r="C7" s="32"/>
      <c r="D7" s="107"/>
      <c r="E7" s="107"/>
      <c r="F7" s="107"/>
    </row>
    <row r="8" ht="21" customHeight="1" spans="1:6">
      <c r="A8" s="32"/>
      <c r="B8" s="32"/>
      <c r="C8" s="32"/>
      <c r="D8" s="107"/>
      <c r="E8" s="107"/>
      <c r="F8" s="107"/>
    </row>
    <row r="9" ht="18.75" customHeight="1" spans="1:6">
      <c r="A9" s="157" t="s">
        <v>190</v>
      </c>
      <c r="B9" s="157" t="s">
        <v>190</v>
      </c>
      <c r="C9" s="158" t="s">
        <v>190</v>
      </c>
      <c r="D9" s="107"/>
      <c r="E9" s="107"/>
      <c r="F9" s="107"/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7" right="0.37" top="0.56" bottom="0.56" header="0.48" footer="0.48"/>
  <pageSetup paperSize="9" scale="9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4"/>
  <sheetViews>
    <sheetView showZeros="0" workbookViewId="0">
      <selection activeCell="E20" sqref="E20"/>
    </sheetView>
  </sheetViews>
  <sheetFormatPr defaultColWidth="9.14166666666667" defaultRowHeight="14.25" customHeight="1"/>
  <cols>
    <col min="1" max="2" width="32.575" customWidth="1"/>
    <col min="3" max="3" width="41.1416666666667" customWidth="1"/>
    <col min="4" max="4" width="21.7083333333333" customWidth="1"/>
    <col min="5" max="5" width="35.2833333333333" customWidth="1"/>
    <col min="6" max="6" width="7.70833333333333" customWidth="1"/>
    <col min="7" max="7" width="11.1416666666667" customWidth="1"/>
    <col min="8" max="8" width="13.2833333333333" customWidth="1"/>
    <col min="9" max="18" width="20" customWidth="1"/>
    <col min="19" max="19" width="19.85" customWidth="1"/>
  </cols>
  <sheetData>
    <row r="1" ht="15.75" customHeight="1" spans="2:19">
      <c r="B1" s="111"/>
      <c r="C1" s="111"/>
      <c r="R1" s="41"/>
      <c r="S1" s="41" t="s">
        <v>461</v>
      </c>
    </row>
    <row r="2" ht="41.25" customHeight="1" spans="1:19">
      <c r="A2" s="100" t="str">
        <f>"2025"&amp;"年部门政府采购预算表"</f>
        <v>2025年部门政府采购预算表</v>
      </c>
      <c r="B2" s="95"/>
      <c r="C2" s="95"/>
      <c r="D2" s="42"/>
      <c r="E2" s="42"/>
      <c r="F2" s="42"/>
      <c r="G2" s="42"/>
      <c r="H2" s="42"/>
      <c r="I2" s="42"/>
      <c r="J2" s="42"/>
      <c r="K2" s="42"/>
      <c r="L2" s="42"/>
      <c r="M2" s="95"/>
      <c r="N2" s="42"/>
      <c r="O2" s="42"/>
      <c r="P2" s="95"/>
      <c r="Q2" s="42"/>
      <c r="R2" s="95"/>
      <c r="S2" s="95"/>
    </row>
    <row r="3" ht="18.75" customHeight="1" spans="1:19">
      <c r="A3" s="138" t="str">
        <f>"单位名称："&amp;"石林彝族自治县财政局"</f>
        <v>单位名称：石林彝族自治县财政局</v>
      </c>
      <c r="B3" s="113"/>
      <c r="C3" s="113"/>
      <c r="D3" s="45"/>
      <c r="E3" s="45"/>
      <c r="F3" s="45"/>
      <c r="G3" s="45"/>
      <c r="H3" s="45"/>
      <c r="I3" s="45"/>
      <c r="J3" s="45"/>
      <c r="K3" s="45"/>
      <c r="L3" s="45"/>
      <c r="R3" s="46"/>
      <c r="S3" s="145" t="s">
        <v>1</v>
      </c>
    </row>
    <row r="4" ht="15.75" customHeight="1" spans="1:19">
      <c r="A4" s="48" t="s">
        <v>199</v>
      </c>
      <c r="B4" s="114" t="s">
        <v>200</v>
      </c>
      <c r="C4" s="114" t="s">
        <v>462</v>
      </c>
      <c r="D4" s="115" t="s">
        <v>463</v>
      </c>
      <c r="E4" s="115" t="s">
        <v>464</v>
      </c>
      <c r="F4" s="115" t="s">
        <v>465</v>
      </c>
      <c r="G4" s="115" t="s">
        <v>466</v>
      </c>
      <c r="H4" s="115" t="s">
        <v>467</v>
      </c>
      <c r="I4" s="128" t="s">
        <v>207</v>
      </c>
      <c r="J4" s="128"/>
      <c r="K4" s="128"/>
      <c r="L4" s="128"/>
      <c r="M4" s="129"/>
      <c r="N4" s="128"/>
      <c r="O4" s="128"/>
      <c r="P4" s="108"/>
      <c r="Q4" s="128"/>
      <c r="R4" s="129"/>
      <c r="S4" s="109"/>
    </row>
    <row r="5" ht="17.25" customHeight="1" spans="1:19">
      <c r="A5" s="50"/>
      <c r="B5" s="116"/>
      <c r="C5" s="116"/>
      <c r="D5" s="117"/>
      <c r="E5" s="117"/>
      <c r="F5" s="117"/>
      <c r="G5" s="117"/>
      <c r="H5" s="117"/>
      <c r="I5" s="117" t="s">
        <v>55</v>
      </c>
      <c r="J5" s="117" t="s">
        <v>58</v>
      </c>
      <c r="K5" s="117" t="s">
        <v>468</v>
      </c>
      <c r="L5" s="117" t="s">
        <v>469</v>
      </c>
      <c r="M5" s="130" t="s">
        <v>470</v>
      </c>
      <c r="N5" s="131" t="s">
        <v>471</v>
      </c>
      <c r="O5" s="131"/>
      <c r="P5" s="136"/>
      <c r="Q5" s="131"/>
      <c r="R5" s="137"/>
      <c r="S5" s="118"/>
    </row>
    <row r="6" ht="54" customHeight="1" spans="1:19">
      <c r="A6" s="53"/>
      <c r="B6" s="118"/>
      <c r="C6" s="118"/>
      <c r="D6" s="119"/>
      <c r="E6" s="119"/>
      <c r="F6" s="119"/>
      <c r="G6" s="119"/>
      <c r="H6" s="119"/>
      <c r="I6" s="119"/>
      <c r="J6" s="119" t="s">
        <v>57</v>
      </c>
      <c r="K6" s="119"/>
      <c r="L6" s="119"/>
      <c r="M6" s="132"/>
      <c r="N6" s="119" t="s">
        <v>57</v>
      </c>
      <c r="O6" s="119" t="s">
        <v>64</v>
      </c>
      <c r="P6" s="118" t="s">
        <v>65</v>
      </c>
      <c r="Q6" s="119" t="s">
        <v>66</v>
      </c>
      <c r="R6" s="132" t="s">
        <v>67</v>
      </c>
      <c r="S6" s="118" t="s">
        <v>68</v>
      </c>
    </row>
    <row r="7" ht="18" customHeight="1" spans="1:19">
      <c r="A7" s="139">
        <v>1</v>
      </c>
      <c r="B7" s="139" t="s">
        <v>84</v>
      </c>
      <c r="C7" s="140">
        <v>3</v>
      </c>
      <c r="D7" s="140">
        <v>4</v>
      </c>
      <c r="E7" s="139">
        <v>5</v>
      </c>
      <c r="F7" s="139">
        <v>6</v>
      </c>
      <c r="G7" s="139">
        <v>7</v>
      </c>
      <c r="H7" s="139">
        <v>8</v>
      </c>
      <c r="I7" s="139">
        <v>9</v>
      </c>
      <c r="J7" s="139">
        <v>10</v>
      </c>
      <c r="K7" s="139">
        <v>11</v>
      </c>
      <c r="L7" s="139">
        <v>12</v>
      </c>
      <c r="M7" s="139">
        <v>13</v>
      </c>
      <c r="N7" s="139">
        <v>14</v>
      </c>
      <c r="O7" s="139">
        <v>15</v>
      </c>
      <c r="P7" s="139">
        <v>16</v>
      </c>
      <c r="Q7" s="139">
        <v>17</v>
      </c>
      <c r="R7" s="139">
        <v>18</v>
      </c>
      <c r="S7" s="139">
        <v>19</v>
      </c>
    </row>
    <row r="8" ht="21" customHeight="1" spans="1:19">
      <c r="A8" s="120" t="s">
        <v>70</v>
      </c>
      <c r="B8" s="121" t="s">
        <v>70</v>
      </c>
      <c r="C8" s="121" t="s">
        <v>244</v>
      </c>
      <c r="D8" s="122" t="s">
        <v>472</v>
      </c>
      <c r="E8" s="122" t="s">
        <v>473</v>
      </c>
      <c r="F8" s="122" t="s">
        <v>474</v>
      </c>
      <c r="G8" s="141">
        <v>1</v>
      </c>
      <c r="H8" s="107">
        <v>5000</v>
      </c>
      <c r="I8" s="107">
        <v>5000</v>
      </c>
      <c r="J8" s="107">
        <v>5000</v>
      </c>
      <c r="K8" s="107"/>
      <c r="L8" s="107"/>
      <c r="M8" s="107"/>
      <c r="N8" s="107"/>
      <c r="O8" s="107"/>
      <c r="P8" s="107"/>
      <c r="Q8" s="107"/>
      <c r="R8" s="107"/>
      <c r="S8" s="107"/>
    </row>
    <row r="9" ht="21" customHeight="1" spans="1:19">
      <c r="A9" s="120" t="s">
        <v>70</v>
      </c>
      <c r="B9" s="121" t="s">
        <v>70</v>
      </c>
      <c r="C9" s="121" t="s">
        <v>244</v>
      </c>
      <c r="D9" s="122" t="s">
        <v>475</v>
      </c>
      <c r="E9" s="122" t="s">
        <v>476</v>
      </c>
      <c r="F9" s="122" t="s">
        <v>474</v>
      </c>
      <c r="G9" s="141">
        <v>1</v>
      </c>
      <c r="H9" s="107">
        <v>7000</v>
      </c>
      <c r="I9" s="107">
        <v>7000</v>
      </c>
      <c r="J9" s="107">
        <v>7000</v>
      </c>
      <c r="K9" s="107"/>
      <c r="L9" s="107"/>
      <c r="M9" s="107"/>
      <c r="N9" s="107"/>
      <c r="O9" s="107"/>
      <c r="P9" s="107"/>
      <c r="Q9" s="107"/>
      <c r="R9" s="107"/>
      <c r="S9" s="107"/>
    </row>
    <row r="10" ht="21" customHeight="1" spans="1:19">
      <c r="A10" s="120" t="s">
        <v>70</v>
      </c>
      <c r="B10" s="121" t="s">
        <v>70</v>
      </c>
      <c r="C10" s="121" t="s">
        <v>244</v>
      </c>
      <c r="D10" s="122" t="s">
        <v>477</v>
      </c>
      <c r="E10" s="122" t="s">
        <v>478</v>
      </c>
      <c r="F10" s="122" t="s">
        <v>474</v>
      </c>
      <c r="G10" s="141">
        <v>1</v>
      </c>
      <c r="H10" s="107">
        <v>3000</v>
      </c>
      <c r="I10" s="107">
        <v>3000</v>
      </c>
      <c r="J10" s="107">
        <v>3000</v>
      </c>
      <c r="K10" s="107"/>
      <c r="L10" s="107"/>
      <c r="M10" s="107"/>
      <c r="N10" s="107"/>
      <c r="O10" s="107"/>
      <c r="P10" s="107"/>
      <c r="Q10" s="107"/>
      <c r="R10" s="107"/>
      <c r="S10" s="107"/>
    </row>
    <row r="11" ht="21" customHeight="1" spans="1:19">
      <c r="A11" s="120" t="s">
        <v>70</v>
      </c>
      <c r="B11" s="121" t="s">
        <v>70</v>
      </c>
      <c r="C11" s="121" t="s">
        <v>305</v>
      </c>
      <c r="D11" s="122" t="s">
        <v>479</v>
      </c>
      <c r="E11" s="122" t="s">
        <v>480</v>
      </c>
      <c r="F11" s="122" t="s">
        <v>474</v>
      </c>
      <c r="G11" s="141">
        <v>1</v>
      </c>
      <c r="H11" s="107">
        <v>17000</v>
      </c>
      <c r="I11" s="107">
        <v>17000</v>
      </c>
      <c r="J11" s="107">
        <v>17000</v>
      </c>
      <c r="K11" s="107"/>
      <c r="L11" s="107"/>
      <c r="M11" s="107"/>
      <c r="N11" s="107"/>
      <c r="O11" s="107"/>
      <c r="P11" s="107"/>
      <c r="Q11" s="107"/>
      <c r="R11" s="107"/>
      <c r="S11" s="107"/>
    </row>
    <row r="12" ht="21" customHeight="1" spans="1:19">
      <c r="A12" s="120" t="s">
        <v>70</v>
      </c>
      <c r="B12" s="121" t="s">
        <v>70</v>
      </c>
      <c r="C12" s="121" t="s">
        <v>305</v>
      </c>
      <c r="D12" s="122" t="s">
        <v>481</v>
      </c>
      <c r="E12" s="122" t="s">
        <v>481</v>
      </c>
      <c r="F12" s="122" t="s">
        <v>474</v>
      </c>
      <c r="G12" s="141">
        <v>1</v>
      </c>
      <c r="H12" s="107">
        <v>450000</v>
      </c>
      <c r="I12" s="107">
        <v>450000</v>
      </c>
      <c r="J12" s="107">
        <v>450000</v>
      </c>
      <c r="K12" s="107"/>
      <c r="L12" s="107"/>
      <c r="M12" s="107"/>
      <c r="N12" s="107"/>
      <c r="O12" s="107"/>
      <c r="P12" s="107"/>
      <c r="Q12" s="107"/>
      <c r="R12" s="107"/>
      <c r="S12" s="107"/>
    </row>
    <row r="13" ht="21" customHeight="1" spans="1:19">
      <c r="A13" s="123" t="s">
        <v>190</v>
      </c>
      <c r="B13" s="124"/>
      <c r="C13" s="124"/>
      <c r="D13" s="125"/>
      <c r="E13" s="125"/>
      <c r="F13" s="125"/>
      <c r="G13" s="142"/>
      <c r="H13" s="107">
        <v>482000</v>
      </c>
      <c r="I13" s="107">
        <v>482000</v>
      </c>
      <c r="J13" s="107">
        <v>482000</v>
      </c>
      <c r="K13" s="107"/>
      <c r="L13" s="107"/>
      <c r="M13" s="107"/>
      <c r="N13" s="107"/>
      <c r="O13" s="107"/>
      <c r="P13" s="107"/>
      <c r="Q13" s="107"/>
      <c r="R13" s="107"/>
      <c r="S13" s="107"/>
    </row>
    <row r="14" ht="21" customHeight="1" spans="1:19">
      <c r="A14" s="138" t="s">
        <v>482</v>
      </c>
      <c r="B14" s="43"/>
      <c r="C14" s="43"/>
      <c r="D14" s="138"/>
      <c r="E14" s="138"/>
      <c r="F14" s="138"/>
      <c r="G14" s="143"/>
      <c r="H14" s="144"/>
      <c r="I14" s="144"/>
      <c r="J14" s="144"/>
      <c r="K14" s="144"/>
      <c r="L14" s="144"/>
      <c r="M14" s="144"/>
      <c r="N14" s="144"/>
      <c r="O14" s="144"/>
      <c r="P14" s="144"/>
      <c r="Q14" s="144"/>
      <c r="R14" s="144"/>
      <c r="S14" s="144"/>
    </row>
  </sheetData>
  <mergeCells count="19">
    <mergeCell ref="A2:S2"/>
    <mergeCell ref="A3:H3"/>
    <mergeCell ref="I4:S4"/>
    <mergeCell ref="N5:S5"/>
    <mergeCell ref="A13:G13"/>
    <mergeCell ref="A14:S14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T11"/>
  <sheetViews>
    <sheetView showZeros="0" workbookViewId="0">
      <selection activeCell="A1" sqref="A1"/>
    </sheetView>
  </sheetViews>
  <sheetFormatPr defaultColWidth="9.14166666666667" defaultRowHeight="14.25" customHeight="1"/>
  <cols>
    <col min="1" max="5" width="39.1416666666667" customWidth="1"/>
    <col min="6" max="6" width="27.575" customWidth="1"/>
    <col min="7" max="7" width="28.575" customWidth="1"/>
    <col min="8" max="8" width="28.1416666666667" customWidth="1"/>
    <col min="9" max="9" width="39.1416666666667" customWidth="1"/>
    <col min="10" max="18" width="20.425" customWidth="1"/>
    <col min="19" max="20" width="20.2833333333333" customWidth="1"/>
  </cols>
  <sheetData>
    <row r="1" ht="16.5" customHeight="1" spans="1:20">
      <c r="A1" s="104"/>
      <c r="B1" s="111"/>
      <c r="C1" s="111"/>
      <c r="D1" s="111"/>
      <c r="E1" s="111"/>
      <c r="F1" s="111"/>
      <c r="G1" s="111"/>
      <c r="H1" s="104"/>
      <c r="I1" s="104"/>
      <c r="J1" s="104"/>
      <c r="K1" s="104"/>
      <c r="L1" s="104"/>
      <c r="M1" s="104"/>
      <c r="N1" s="126"/>
      <c r="O1" s="104"/>
      <c r="P1" s="104"/>
      <c r="Q1" s="111"/>
      <c r="R1" s="104"/>
      <c r="S1" s="134"/>
      <c r="T1" s="134" t="s">
        <v>483</v>
      </c>
    </row>
    <row r="2" ht="41.25" customHeight="1" spans="1:20">
      <c r="A2" s="100" t="str">
        <f>"2025"&amp;"年部门政府购买服务预算表"</f>
        <v>2025年部门政府购买服务预算表</v>
      </c>
      <c r="B2" s="95"/>
      <c r="C2" s="95"/>
      <c r="D2" s="95"/>
      <c r="E2" s="95"/>
      <c r="F2" s="95"/>
      <c r="G2" s="95"/>
      <c r="H2" s="112"/>
      <c r="I2" s="112"/>
      <c r="J2" s="112"/>
      <c r="K2" s="112"/>
      <c r="L2" s="112"/>
      <c r="M2" s="112"/>
      <c r="N2" s="127"/>
      <c r="O2" s="112"/>
      <c r="P2" s="112"/>
      <c r="Q2" s="95"/>
      <c r="R2" s="112"/>
      <c r="S2" s="127"/>
      <c r="T2" s="95"/>
    </row>
    <row r="3" ht="22.5" customHeight="1" spans="1:20">
      <c r="A3" s="101" t="str">
        <f>"单位名称："&amp;"石林彝族自治县财政局"</f>
        <v>单位名称：石林彝族自治县财政局</v>
      </c>
      <c r="B3" s="113"/>
      <c r="C3" s="113"/>
      <c r="D3" s="113"/>
      <c r="E3" s="113"/>
      <c r="F3" s="113"/>
      <c r="G3" s="113"/>
      <c r="H3" s="102"/>
      <c r="I3" s="102"/>
      <c r="J3" s="102"/>
      <c r="K3" s="102"/>
      <c r="L3" s="102"/>
      <c r="M3" s="102"/>
      <c r="N3" s="126"/>
      <c r="O3" s="104"/>
      <c r="P3" s="104"/>
      <c r="Q3" s="111"/>
      <c r="R3" s="104"/>
      <c r="S3" s="135"/>
      <c r="T3" s="134" t="s">
        <v>1</v>
      </c>
    </row>
    <row r="4" ht="24" customHeight="1" spans="1:20">
      <c r="A4" s="48" t="s">
        <v>199</v>
      </c>
      <c r="B4" s="114" t="s">
        <v>200</v>
      </c>
      <c r="C4" s="114" t="s">
        <v>462</v>
      </c>
      <c r="D4" s="114" t="s">
        <v>484</v>
      </c>
      <c r="E4" s="114" t="s">
        <v>485</v>
      </c>
      <c r="F4" s="114" t="s">
        <v>486</v>
      </c>
      <c r="G4" s="114" t="s">
        <v>487</v>
      </c>
      <c r="H4" s="115" t="s">
        <v>488</v>
      </c>
      <c r="I4" s="115" t="s">
        <v>489</v>
      </c>
      <c r="J4" s="128" t="s">
        <v>207</v>
      </c>
      <c r="K4" s="128"/>
      <c r="L4" s="128"/>
      <c r="M4" s="128"/>
      <c r="N4" s="129"/>
      <c r="O4" s="128"/>
      <c r="P4" s="128"/>
      <c r="Q4" s="108"/>
      <c r="R4" s="128"/>
      <c r="S4" s="129"/>
      <c r="T4" s="109"/>
    </row>
    <row r="5" ht="24" customHeight="1" spans="1:20">
      <c r="A5" s="50"/>
      <c r="B5" s="116"/>
      <c r="C5" s="116"/>
      <c r="D5" s="116"/>
      <c r="E5" s="116"/>
      <c r="F5" s="116"/>
      <c r="G5" s="116"/>
      <c r="H5" s="117"/>
      <c r="I5" s="117"/>
      <c r="J5" s="117" t="s">
        <v>55</v>
      </c>
      <c r="K5" s="117" t="s">
        <v>58</v>
      </c>
      <c r="L5" s="117" t="s">
        <v>468</v>
      </c>
      <c r="M5" s="117" t="s">
        <v>469</v>
      </c>
      <c r="N5" s="130" t="s">
        <v>470</v>
      </c>
      <c r="O5" s="131" t="s">
        <v>471</v>
      </c>
      <c r="P5" s="131"/>
      <c r="Q5" s="136"/>
      <c r="R5" s="131"/>
      <c r="S5" s="137"/>
      <c r="T5" s="118"/>
    </row>
    <row r="6" ht="54" customHeight="1" spans="1:20">
      <c r="A6" s="53"/>
      <c r="B6" s="118"/>
      <c r="C6" s="118"/>
      <c r="D6" s="118"/>
      <c r="E6" s="118"/>
      <c r="F6" s="118"/>
      <c r="G6" s="118"/>
      <c r="H6" s="119"/>
      <c r="I6" s="119"/>
      <c r="J6" s="119"/>
      <c r="K6" s="119" t="s">
        <v>57</v>
      </c>
      <c r="L6" s="119"/>
      <c r="M6" s="119"/>
      <c r="N6" s="132"/>
      <c r="O6" s="119" t="s">
        <v>57</v>
      </c>
      <c r="P6" s="119" t="s">
        <v>64</v>
      </c>
      <c r="Q6" s="118" t="s">
        <v>65</v>
      </c>
      <c r="R6" s="119" t="s">
        <v>66</v>
      </c>
      <c r="S6" s="132" t="s">
        <v>67</v>
      </c>
      <c r="T6" s="118" t="s">
        <v>68</v>
      </c>
    </row>
    <row r="7" ht="17.25" customHeight="1" spans="1:20">
      <c r="A7" s="54">
        <v>1</v>
      </c>
      <c r="B7" s="118">
        <v>2</v>
      </c>
      <c r="C7" s="54">
        <v>3</v>
      </c>
      <c r="D7" s="54">
        <v>4</v>
      </c>
      <c r="E7" s="118">
        <v>5</v>
      </c>
      <c r="F7" s="54">
        <v>6</v>
      </c>
      <c r="G7" s="54">
        <v>7</v>
      </c>
      <c r="H7" s="118">
        <v>8</v>
      </c>
      <c r="I7" s="54">
        <v>9</v>
      </c>
      <c r="J7" s="54">
        <v>10</v>
      </c>
      <c r="K7" s="118">
        <v>11</v>
      </c>
      <c r="L7" s="54">
        <v>12</v>
      </c>
      <c r="M7" s="54">
        <v>13</v>
      </c>
      <c r="N7" s="118">
        <v>14</v>
      </c>
      <c r="O7" s="54">
        <v>15</v>
      </c>
      <c r="P7" s="54">
        <v>16</v>
      </c>
      <c r="Q7" s="118">
        <v>17</v>
      </c>
      <c r="R7" s="54">
        <v>18</v>
      </c>
      <c r="S7" s="54">
        <v>19</v>
      </c>
      <c r="T7" s="54">
        <v>20</v>
      </c>
    </row>
    <row r="8" ht="21" customHeight="1" spans="1:20">
      <c r="A8" s="120" t="s">
        <v>70</v>
      </c>
      <c r="B8" s="121" t="s">
        <v>70</v>
      </c>
      <c r="C8" s="121" t="s">
        <v>244</v>
      </c>
      <c r="D8" s="121" t="s">
        <v>475</v>
      </c>
      <c r="E8" s="121" t="s">
        <v>490</v>
      </c>
      <c r="F8" s="121" t="s">
        <v>76</v>
      </c>
      <c r="G8" s="121" t="s">
        <v>491</v>
      </c>
      <c r="H8" s="122" t="s">
        <v>99</v>
      </c>
      <c r="I8" s="122" t="s">
        <v>475</v>
      </c>
      <c r="J8" s="107">
        <v>7000</v>
      </c>
      <c r="K8" s="107">
        <v>7000</v>
      </c>
      <c r="L8" s="107"/>
      <c r="M8" s="107"/>
      <c r="N8" s="107"/>
      <c r="O8" s="107"/>
      <c r="P8" s="107"/>
      <c r="Q8" s="107"/>
      <c r="R8" s="107"/>
      <c r="S8" s="107"/>
      <c r="T8" s="107"/>
    </row>
    <row r="9" ht="21" customHeight="1" spans="1:20">
      <c r="A9" s="120" t="s">
        <v>70</v>
      </c>
      <c r="B9" s="121" t="s">
        <v>70</v>
      </c>
      <c r="C9" s="121" t="s">
        <v>301</v>
      </c>
      <c r="D9" s="121" t="s">
        <v>492</v>
      </c>
      <c r="E9" s="121" t="s">
        <v>493</v>
      </c>
      <c r="F9" s="121" t="s">
        <v>77</v>
      </c>
      <c r="G9" s="121" t="s">
        <v>491</v>
      </c>
      <c r="H9" s="122" t="s">
        <v>99</v>
      </c>
      <c r="I9" s="122" t="s">
        <v>494</v>
      </c>
      <c r="J9" s="107">
        <v>200000</v>
      </c>
      <c r="K9" s="107">
        <v>200000</v>
      </c>
      <c r="L9" s="107"/>
      <c r="M9" s="107"/>
      <c r="N9" s="107"/>
      <c r="O9" s="107"/>
      <c r="P9" s="107"/>
      <c r="Q9" s="107"/>
      <c r="R9" s="107"/>
      <c r="S9" s="107"/>
      <c r="T9" s="107"/>
    </row>
    <row r="10" ht="21" customHeight="1" spans="1:20">
      <c r="A10" s="120" t="s">
        <v>70</v>
      </c>
      <c r="B10" s="121" t="s">
        <v>70</v>
      </c>
      <c r="C10" s="121" t="s">
        <v>305</v>
      </c>
      <c r="D10" s="121" t="s">
        <v>481</v>
      </c>
      <c r="E10" s="121" t="s">
        <v>495</v>
      </c>
      <c r="F10" s="121" t="s">
        <v>77</v>
      </c>
      <c r="G10" s="121" t="s">
        <v>491</v>
      </c>
      <c r="H10" s="122" t="s">
        <v>99</v>
      </c>
      <c r="I10" s="122" t="s">
        <v>481</v>
      </c>
      <c r="J10" s="107">
        <v>450000</v>
      </c>
      <c r="K10" s="107">
        <v>450000</v>
      </c>
      <c r="L10" s="107"/>
      <c r="M10" s="107"/>
      <c r="N10" s="107"/>
      <c r="O10" s="107"/>
      <c r="P10" s="107"/>
      <c r="Q10" s="107"/>
      <c r="R10" s="107"/>
      <c r="S10" s="107"/>
      <c r="T10" s="107"/>
    </row>
    <row r="11" ht="21" customHeight="1" spans="1:20">
      <c r="A11" s="123" t="s">
        <v>190</v>
      </c>
      <c r="B11" s="124"/>
      <c r="C11" s="124"/>
      <c r="D11" s="124"/>
      <c r="E11" s="124"/>
      <c r="F11" s="124"/>
      <c r="G11" s="124"/>
      <c r="H11" s="125"/>
      <c r="I11" s="133"/>
      <c r="J11" s="107">
        <v>657000</v>
      </c>
      <c r="K11" s="107">
        <v>657000</v>
      </c>
      <c r="L11" s="107"/>
      <c r="M11" s="107"/>
      <c r="N11" s="107"/>
      <c r="O11" s="107"/>
      <c r="P11" s="107"/>
      <c r="Q11" s="107"/>
      <c r="R11" s="107"/>
      <c r="S11" s="107"/>
      <c r="T11" s="107"/>
    </row>
  </sheetData>
  <mergeCells count="19">
    <mergeCell ref="A2:T2"/>
    <mergeCell ref="A3:I3"/>
    <mergeCell ref="J4:T4"/>
    <mergeCell ref="O5:T5"/>
    <mergeCell ref="A11:I11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X8"/>
  <sheetViews>
    <sheetView showZeros="0" workbookViewId="0">
      <selection activeCell="A1" sqref="A1"/>
    </sheetView>
  </sheetViews>
  <sheetFormatPr defaultColWidth="9.14166666666667" defaultRowHeight="14.25" customHeight="1" outlineLevelRow="7"/>
  <cols>
    <col min="1" max="1" width="37.7083333333333" customWidth="1"/>
    <col min="2" max="24" width="20" customWidth="1"/>
  </cols>
  <sheetData>
    <row r="1" ht="17.25" customHeight="1" spans="4:24">
      <c r="D1" s="99"/>
      <c r="W1" s="41"/>
      <c r="X1" s="41" t="s">
        <v>496</v>
      </c>
    </row>
    <row r="2" ht="41.25" customHeight="1" spans="1:24">
      <c r="A2" s="100" t="str">
        <f>"2025"&amp;"年对下转移支付预算表"</f>
        <v>2025年对下转移支付预算表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95"/>
      <c r="X2" s="95"/>
    </row>
    <row r="3" ht="18" customHeight="1" spans="1:24">
      <c r="A3" s="101" t="str">
        <f>"单位名称："&amp;"石林彝族自治县财政局"</f>
        <v>单位名称：石林彝族自治县财政局</v>
      </c>
      <c r="B3" s="102"/>
      <c r="C3" s="102"/>
      <c r="D3" s="103"/>
      <c r="E3" s="104"/>
      <c r="F3" s="104"/>
      <c r="G3" s="104"/>
      <c r="H3" s="104"/>
      <c r="I3" s="104"/>
      <c r="W3" s="46"/>
      <c r="X3" s="46" t="s">
        <v>1</v>
      </c>
    </row>
    <row r="4" ht="19.5" customHeight="1" spans="1:24">
      <c r="A4" s="62" t="s">
        <v>497</v>
      </c>
      <c r="B4" s="12" t="s">
        <v>207</v>
      </c>
      <c r="C4" s="13"/>
      <c r="D4" s="13"/>
      <c r="E4" s="12" t="s">
        <v>498</v>
      </c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08"/>
      <c r="X4" s="109"/>
    </row>
    <row r="5" ht="40.5" customHeight="1" spans="1:24">
      <c r="A5" s="54"/>
      <c r="B5" s="63" t="s">
        <v>55</v>
      </c>
      <c r="C5" s="48" t="s">
        <v>58</v>
      </c>
      <c r="D5" s="105" t="s">
        <v>468</v>
      </c>
      <c r="E5" s="81" t="s">
        <v>499</v>
      </c>
      <c r="F5" s="81" t="s">
        <v>500</v>
      </c>
      <c r="G5" s="81" t="s">
        <v>501</v>
      </c>
      <c r="H5" s="81" t="s">
        <v>502</v>
      </c>
      <c r="I5" s="81" t="s">
        <v>503</v>
      </c>
      <c r="J5" s="81" t="s">
        <v>504</v>
      </c>
      <c r="K5" s="81" t="s">
        <v>505</v>
      </c>
      <c r="L5" s="81" t="s">
        <v>506</v>
      </c>
      <c r="M5" s="81" t="s">
        <v>507</v>
      </c>
      <c r="N5" s="81" t="s">
        <v>508</v>
      </c>
      <c r="O5" s="81" t="s">
        <v>509</v>
      </c>
      <c r="P5" s="81" t="s">
        <v>510</v>
      </c>
      <c r="Q5" s="81" t="s">
        <v>511</v>
      </c>
      <c r="R5" s="81" t="s">
        <v>512</v>
      </c>
      <c r="S5" s="81" t="s">
        <v>513</v>
      </c>
      <c r="T5" s="81" t="s">
        <v>514</v>
      </c>
      <c r="U5" s="81" t="s">
        <v>515</v>
      </c>
      <c r="V5" s="81" t="s">
        <v>516</v>
      </c>
      <c r="W5" s="81" t="s">
        <v>517</v>
      </c>
      <c r="X5" s="110" t="s">
        <v>518</v>
      </c>
    </row>
    <row r="6" ht="19.5" customHeight="1" spans="1:24">
      <c r="A6" s="55">
        <v>1</v>
      </c>
      <c r="B6" s="55">
        <v>2</v>
      </c>
      <c r="C6" s="55">
        <v>3</v>
      </c>
      <c r="D6" s="106">
        <v>4</v>
      </c>
      <c r="E6" s="69">
        <v>5</v>
      </c>
      <c r="F6" s="55">
        <v>6</v>
      </c>
      <c r="G6" s="55">
        <v>7</v>
      </c>
      <c r="H6" s="106">
        <v>8</v>
      </c>
      <c r="I6" s="55">
        <v>9</v>
      </c>
      <c r="J6" s="55">
        <v>10</v>
      </c>
      <c r="K6" s="55">
        <v>11</v>
      </c>
      <c r="L6" s="106">
        <v>12</v>
      </c>
      <c r="M6" s="55">
        <v>13</v>
      </c>
      <c r="N6" s="55">
        <v>14</v>
      </c>
      <c r="O6" s="55">
        <v>15</v>
      </c>
      <c r="P6" s="106">
        <v>16</v>
      </c>
      <c r="Q6" s="55">
        <v>17</v>
      </c>
      <c r="R6" s="55">
        <v>18</v>
      </c>
      <c r="S6" s="55">
        <v>19</v>
      </c>
      <c r="T6" s="106">
        <v>20</v>
      </c>
      <c r="U6" s="106">
        <v>21</v>
      </c>
      <c r="V6" s="106">
        <v>22</v>
      </c>
      <c r="W6" s="69">
        <v>23</v>
      </c>
      <c r="X6" s="69">
        <v>24</v>
      </c>
    </row>
    <row r="7" ht="19.5" customHeight="1" spans="1:24">
      <c r="A7" s="18"/>
      <c r="B7" s="107"/>
      <c r="C7" s="107"/>
      <c r="D7" s="107"/>
      <c r="E7" s="107"/>
      <c r="F7" s="107"/>
      <c r="G7" s="107"/>
      <c r="H7" s="107"/>
      <c r="I7" s="107"/>
      <c r="J7" s="107"/>
      <c r="K7" s="107"/>
      <c r="L7" s="107"/>
      <c r="M7" s="107"/>
      <c r="N7" s="107"/>
      <c r="O7" s="107"/>
      <c r="P7" s="107"/>
      <c r="Q7" s="107"/>
      <c r="R7" s="107"/>
      <c r="S7" s="107"/>
      <c r="T7" s="107"/>
      <c r="U7" s="107"/>
      <c r="V7" s="107"/>
      <c r="W7" s="107"/>
      <c r="X7" s="107"/>
    </row>
    <row r="8" ht="19.5" customHeight="1" spans="1:24">
      <c r="A8" s="97"/>
      <c r="B8" s="107"/>
      <c r="C8" s="107"/>
      <c r="D8" s="107"/>
      <c r="E8" s="107"/>
      <c r="F8" s="107"/>
      <c r="G8" s="107"/>
      <c r="H8" s="107"/>
      <c r="I8" s="107"/>
      <c r="J8" s="107"/>
      <c r="K8" s="107"/>
      <c r="L8" s="107"/>
      <c r="M8" s="107"/>
      <c r="N8" s="107"/>
      <c r="O8" s="107"/>
      <c r="P8" s="107"/>
      <c r="Q8" s="107"/>
      <c r="R8" s="107"/>
      <c r="S8" s="107"/>
      <c r="T8" s="107"/>
      <c r="U8" s="107"/>
      <c r="V8" s="107"/>
      <c r="W8" s="107"/>
      <c r="X8" s="107"/>
    </row>
  </sheetData>
  <mergeCells count="5">
    <mergeCell ref="A2:X2"/>
    <mergeCell ref="A3:I3"/>
    <mergeCell ref="B4:D4"/>
    <mergeCell ref="E4:X4"/>
    <mergeCell ref="A4:A5"/>
  </mergeCells>
  <printOptions horizontalCentered="1"/>
  <pageMargins left="0.96" right="0.96" top="0.72" bottom="0.72" header="0" footer="0"/>
  <pageSetup paperSize="9" scale="57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7"/>
  <sheetViews>
    <sheetView showZeros="0" workbookViewId="0">
      <selection activeCell="A1" sqref="A1"/>
    </sheetView>
  </sheetViews>
  <sheetFormatPr defaultColWidth="9.14166666666667" defaultRowHeight="12" customHeight="1" outlineLevelRow="6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6.5" customHeight="1" spans="10:10">
      <c r="J1" s="41" t="s">
        <v>519</v>
      </c>
    </row>
    <row r="2" ht="41.25" customHeight="1" spans="1:10">
      <c r="A2" s="94" t="str">
        <f>"2025"&amp;"年对下转移支付绩效目标表"</f>
        <v>2025年对下转移支付绩效目标表</v>
      </c>
      <c r="B2" s="42"/>
      <c r="C2" s="42"/>
      <c r="D2" s="42"/>
      <c r="E2" s="42"/>
      <c r="F2" s="95"/>
      <c r="G2" s="42"/>
      <c r="H2" s="95"/>
      <c r="I2" s="95"/>
      <c r="J2" s="42"/>
    </row>
    <row r="3" ht="17.25" customHeight="1" spans="1:1">
      <c r="A3" s="43" t="str">
        <f>"单位名称："&amp;"石林彝族自治县财政局"</f>
        <v>单位名称：石林彝族自治县财政局</v>
      </c>
    </row>
    <row r="4" ht="44.25" customHeight="1" spans="1:10">
      <c r="A4" s="17" t="s">
        <v>497</v>
      </c>
      <c r="B4" s="17" t="s">
        <v>315</v>
      </c>
      <c r="C4" s="17" t="s">
        <v>316</v>
      </c>
      <c r="D4" s="17" t="s">
        <v>317</v>
      </c>
      <c r="E4" s="17" t="s">
        <v>318</v>
      </c>
      <c r="F4" s="96" t="s">
        <v>319</v>
      </c>
      <c r="G4" s="17" t="s">
        <v>320</v>
      </c>
      <c r="H4" s="96" t="s">
        <v>321</v>
      </c>
      <c r="I4" s="96" t="s">
        <v>322</v>
      </c>
      <c r="J4" s="17" t="s">
        <v>323</v>
      </c>
    </row>
    <row r="5" ht="14.25" customHeight="1" spans="1:10">
      <c r="A5" s="17">
        <v>1</v>
      </c>
      <c r="B5" s="17">
        <v>2</v>
      </c>
      <c r="C5" s="17">
        <v>3</v>
      </c>
      <c r="D5" s="17">
        <v>4</v>
      </c>
      <c r="E5" s="17">
        <v>5</v>
      </c>
      <c r="F5" s="96">
        <v>6</v>
      </c>
      <c r="G5" s="17">
        <v>7</v>
      </c>
      <c r="H5" s="96">
        <v>8</v>
      </c>
      <c r="I5" s="96">
        <v>9</v>
      </c>
      <c r="J5" s="17">
        <v>10</v>
      </c>
    </row>
    <row r="6" ht="42" customHeight="1" spans="1:10">
      <c r="A6" s="18"/>
      <c r="B6" s="97"/>
      <c r="C6" s="97"/>
      <c r="D6" s="97"/>
      <c r="E6" s="33"/>
      <c r="F6" s="98"/>
      <c r="G6" s="33"/>
      <c r="H6" s="98"/>
      <c r="I6" s="98"/>
      <c r="J6" s="33"/>
    </row>
    <row r="7" ht="42" customHeight="1" spans="1:10">
      <c r="A7" s="18"/>
      <c r="B7" s="32"/>
      <c r="C7" s="32"/>
      <c r="D7" s="32"/>
      <c r="E7" s="18"/>
      <c r="F7" s="32"/>
      <c r="G7" s="18"/>
      <c r="H7" s="32"/>
      <c r="I7" s="32"/>
      <c r="J7" s="18"/>
    </row>
  </sheetData>
  <mergeCells count="2">
    <mergeCell ref="A2:J2"/>
    <mergeCell ref="A3:H3"/>
  </mergeCells>
  <printOptions horizontalCentered="1"/>
  <pageMargins left="0.96" right="0.96" top="0.72" bottom="0.72" header="0" footer="0"/>
  <pageSetup paperSize="9" scale="6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I8"/>
  <sheetViews>
    <sheetView showZeros="0" topLeftCell="E1" workbookViewId="0">
      <selection activeCell="A1" sqref="A1:I1"/>
    </sheetView>
  </sheetViews>
  <sheetFormatPr defaultColWidth="10.425" defaultRowHeight="14.25" customHeight="1" outlineLevelRow="7"/>
  <cols>
    <col min="1" max="3" width="33.7083333333333" customWidth="1"/>
    <col min="4" max="4" width="45.575" customWidth="1"/>
    <col min="5" max="5" width="27.575" customWidth="1"/>
    <col min="6" max="6" width="21.7083333333333" customWidth="1"/>
    <col min="7" max="9" width="26.2833333333333" customWidth="1"/>
  </cols>
  <sheetData>
    <row r="1" customHeight="1" spans="1:9">
      <c r="A1" s="71" t="s">
        <v>520</v>
      </c>
      <c r="B1" s="72"/>
      <c r="C1" s="72"/>
      <c r="D1" s="73"/>
      <c r="E1" s="73"/>
      <c r="F1" s="73"/>
      <c r="G1" s="72"/>
      <c r="H1" s="72"/>
      <c r="I1" s="73"/>
    </row>
    <row r="2" ht="41.25" customHeight="1" spans="1:9">
      <c r="A2" s="74" t="str">
        <f>"2025"&amp;"年新增资产配置预算表"</f>
        <v>2025年新增资产配置预算表</v>
      </c>
      <c r="B2" s="75"/>
      <c r="C2" s="75"/>
      <c r="D2" s="76"/>
      <c r="E2" s="76"/>
      <c r="F2" s="76"/>
      <c r="G2" s="75"/>
      <c r="H2" s="75"/>
      <c r="I2" s="76"/>
    </row>
    <row r="3" customHeight="1" spans="1:9">
      <c r="A3" s="77" t="str">
        <f>"单位名称："&amp;"石林彝族自治县财政局"</f>
        <v>单位名称：石林彝族自治县财政局</v>
      </c>
      <c r="B3" s="78"/>
      <c r="C3" s="78"/>
      <c r="D3" s="79"/>
      <c r="F3" s="76"/>
      <c r="G3" s="75"/>
      <c r="H3" s="75"/>
      <c r="I3" s="93" t="s">
        <v>1</v>
      </c>
    </row>
    <row r="4" ht="28.5" customHeight="1" spans="1:9">
      <c r="A4" s="80" t="s">
        <v>199</v>
      </c>
      <c r="B4" s="81" t="s">
        <v>200</v>
      </c>
      <c r="C4" s="82" t="s">
        <v>521</v>
      </c>
      <c r="D4" s="80" t="s">
        <v>522</v>
      </c>
      <c r="E4" s="80" t="s">
        <v>523</v>
      </c>
      <c r="F4" s="80" t="s">
        <v>524</v>
      </c>
      <c r="G4" s="81" t="s">
        <v>525</v>
      </c>
      <c r="H4" s="69"/>
      <c r="I4" s="80"/>
    </row>
    <row r="5" ht="21" customHeight="1" spans="1:9">
      <c r="A5" s="82"/>
      <c r="B5" s="83"/>
      <c r="C5" s="83"/>
      <c r="D5" s="84"/>
      <c r="E5" s="83"/>
      <c r="F5" s="83"/>
      <c r="G5" s="81" t="s">
        <v>466</v>
      </c>
      <c r="H5" s="81" t="s">
        <v>526</v>
      </c>
      <c r="I5" s="81" t="s">
        <v>527</v>
      </c>
    </row>
    <row r="6" ht="17.25" customHeight="1" spans="1:9">
      <c r="A6" s="85" t="s">
        <v>83</v>
      </c>
      <c r="B6" s="31" t="s">
        <v>84</v>
      </c>
      <c r="C6" s="85" t="s">
        <v>85</v>
      </c>
      <c r="D6" s="33" t="s">
        <v>86</v>
      </c>
      <c r="E6" s="85" t="s">
        <v>87</v>
      </c>
      <c r="F6" s="31" t="s">
        <v>88</v>
      </c>
      <c r="G6" s="86" t="s">
        <v>89</v>
      </c>
      <c r="H6" s="33" t="s">
        <v>90</v>
      </c>
      <c r="I6" s="33">
        <v>9</v>
      </c>
    </row>
    <row r="7" ht="19.5" customHeight="1" spans="1:9">
      <c r="A7" s="87"/>
      <c r="B7" s="65"/>
      <c r="C7" s="65"/>
      <c r="D7" s="18"/>
      <c r="E7" s="32"/>
      <c r="F7" s="86"/>
      <c r="G7" s="88"/>
      <c r="H7" s="89"/>
      <c r="I7" s="89"/>
    </row>
    <row r="8" ht="19.5" customHeight="1" spans="1:9">
      <c r="A8" s="20" t="s">
        <v>55</v>
      </c>
      <c r="B8" s="90"/>
      <c r="C8" s="90"/>
      <c r="D8" s="91"/>
      <c r="E8" s="92"/>
      <c r="F8" s="92"/>
      <c r="G8" s="88"/>
      <c r="H8" s="89"/>
      <c r="I8" s="89"/>
    </row>
  </sheetData>
  <mergeCells count="11">
    <mergeCell ref="A1:I1"/>
    <mergeCell ref="A2:I2"/>
    <mergeCell ref="A3:C3"/>
    <mergeCell ref="G4:I4"/>
    <mergeCell ref="A8:F8"/>
    <mergeCell ref="A4:A5"/>
    <mergeCell ref="B4:B5"/>
    <mergeCell ref="C4:C5"/>
    <mergeCell ref="D4:D5"/>
    <mergeCell ref="E4:E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0"/>
  <sheetViews>
    <sheetView showZeros="0" workbookViewId="0">
      <selection activeCell="A1" sqref="A1"/>
    </sheetView>
  </sheetViews>
  <sheetFormatPr defaultColWidth="9.14166666666667" defaultRowHeight="14.25" customHeight="1"/>
  <cols>
    <col min="1" max="1" width="19.2833333333333" customWidth="1"/>
    <col min="2" max="2" width="33.85" customWidth="1"/>
    <col min="3" max="3" width="23.85" customWidth="1"/>
    <col min="4" max="4" width="11.1416666666667" customWidth="1"/>
    <col min="5" max="5" width="17.7083333333333" customWidth="1"/>
    <col min="6" max="6" width="9.85" customWidth="1"/>
    <col min="7" max="7" width="17.7083333333333" customWidth="1"/>
    <col min="8" max="11" width="23.1416666666667" customWidth="1"/>
  </cols>
  <sheetData>
    <row r="1" customHeight="1" spans="4:11">
      <c r="D1" s="40"/>
      <c r="E1" s="40"/>
      <c r="F1" s="40"/>
      <c r="G1" s="40"/>
      <c r="K1" s="41" t="s">
        <v>528</v>
      </c>
    </row>
    <row r="2" ht="41.25" customHeight="1" spans="1:11">
      <c r="A2" s="42" t="str">
        <f>"2025"&amp;"年上级转移支付补助项目支出预算表"</f>
        <v>2025年上级转移支付补助项目支出预算表</v>
      </c>
      <c r="B2" s="42"/>
      <c r="C2" s="42"/>
      <c r="D2" s="42"/>
      <c r="E2" s="42"/>
      <c r="F2" s="42"/>
      <c r="G2" s="42"/>
      <c r="H2" s="42"/>
      <c r="I2" s="42"/>
      <c r="J2" s="42"/>
      <c r="K2" s="42"/>
    </row>
    <row r="3" ht="13.5" customHeight="1" spans="1:11">
      <c r="A3" s="43" t="str">
        <f>"单位名称："&amp;"石林彝族自治县财政局"</f>
        <v>单位名称：石林彝族自治县财政局</v>
      </c>
      <c r="B3" s="44"/>
      <c r="C3" s="44"/>
      <c r="D3" s="44"/>
      <c r="E3" s="44"/>
      <c r="F3" s="44"/>
      <c r="G3" s="44"/>
      <c r="H3" s="45"/>
      <c r="I3" s="45"/>
      <c r="J3" s="45"/>
      <c r="K3" s="46" t="s">
        <v>1</v>
      </c>
    </row>
    <row r="4" ht="21.75" customHeight="1" spans="1:11">
      <c r="A4" s="47" t="s">
        <v>289</v>
      </c>
      <c r="B4" s="47" t="s">
        <v>202</v>
      </c>
      <c r="C4" s="47" t="s">
        <v>290</v>
      </c>
      <c r="D4" s="48" t="s">
        <v>203</v>
      </c>
      <c r="E4" s="48" t="s">
        <v>204</v>
      </c>
      <c r="F4" s="48" t="s">
        <v>291</v>
      </c>
      <c r="G4" s="48" t="s">
        <v>292</v>
      </c>
      <c r="H4" s="62" t="s">
        <v>55</v>
      </c>
      <c r="I4" s="12" t="s">
        <v>529</v>
      </c>
      <c r="J4" s="13"/>
      <c r="K4" s="35"/>
    </row>
    <row r="5" ht="21.75" customHeight="1" spans="1:11">
      <c r="A5" s="49"/>
      <c r="B5" s="49"/>
      <c r="C5" s="49"/>
      <c r="D5" s="50"/>
      <c r="E5" s="50"/>
      <c r="F5" s="50"/>
      <c r="G5" s="50"/>
      <c r="H5" s="63"/>
      <c r="I5" s="48" t="s">
        <v>58</v>
      </c>
      <c r="J5" s="48" t="s">
        <v>59</v>
      </c>
      <c r="K5" s="48" t="s">
        <v>60</v>
      </c>
    </row>
    <row r="6" ht="40.5" customHeight="1" spans="1:11">
      <c r="A6" s="52"/>
      <c r="B6" s="52"/>
      <c r="C6" s="52"/>
      <c r="D6" s="53"/>
      <c r="E6" s="53"/>
      <c r="F6" s="53"/>
      <c r="G6" s="53"/>
      <c r="H6" s="54"/>
      <c r="I6" s="53" t="s">
        <v>57</v>
      </c>
      <c r="J6" s="53"/>
      <c r="K6" s="53"/>
    </row>
    <row r="7" ht="15" customHeight="1" spans="1:11">
      <c r="A7" s="55">
        <v>1</v>
      </c>
      <c r="B7" s="55">
        <v>2</v>
      </c>
      <c r="C7" s="55">
        <v>3</v>
      </c>
      <c r="D7" s="55">
        <v>4</v>
      </c>
      <c r="E7" s="55">
        <v>5</v>
      </c>
      <c r="F7" s="55">
        <v>6</v>
      </c>
      <c r="G7" s="55">
        <v>7</v>
      </c>
      <c r="H7" s="55">
        <v>8</v>
      </c>
      <c r="I7" s="55">
        <v>9</v>
      </c>
      <c r="J7" s="69">
        <v>10</v>
      </c>
      <c r="K7" s="69">
        <v>11</v>
      </c>
    </row>
    <row r="8" ht="18.75" customHeight="1" spans="1:11">
      <c r="A8" s="18"/>
      <c r="B8" s="32"/>
      <c r="C8" s="18"/>
      <c r="D8" s="18"/>
      <c r="E8" s="18"/>
      <c r="F8" s="18"/>
      <c r="G8" s="18"/>
      <c r="H8" s="64"/>
      <c r="I8" s="70"/>
      <c r="J8" s="70"/>
      <c r="K8" s="64"/>
    </row>
    <row r="9" ht="18.75" customHeight="1" spans="1:11">
      <c r="A9" s="65"/>
      <c r="B9" s="32"/>
      <c r="C9" s="32"/>
      <c r="D9" s="32"/>
      <c r="E9" s="32"/>
      <c r="F9" s="32"/>
      <c r="G9" s="32"/>
      <c r="H9" s="57"/>
      <c r="I9" s="57"/>
      <c r="J9" s="57"/>
      <c r="K9" s="64"/>
    </row>
    <row r="10" ht="18.75" customHeight="1" spans="1:11">
      <c r="A10" s="66" t="s">
        <v>190</v>
      </c>
      <c r="B10" s="67"/>
      <c r="C10" s="67"/>
      <c r="D10" s="67"/>
      <c r="E10" s="67"/>
      <c r="F10" s="67"/>
      <c r="G10" s="68"/>
      <c r="H10" s="57"/>
      <c r="I10" s="57"/>
      <c r="J10" s="57"/>
      <c r="K10" s="64"/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5"/>
  <sheetViews>
    <sheetView showZeros="0" workbookViewId="0">
      <selection activeCell="A1" sqref="A1"/>
    </sheetView>
  </sheetViews>
  <sheetFormatPr defaultColWidth="9.14166666666667" defaultRowHeight="14.25" customHeight="1" outlineLevelCol="6"/>
  <cols>
    <col min="1" max="1" width="35.2833333333333" customWidth="1"/>
    <col min="2" max="4" width="28" customWidth="1"/>
    <col min="5" max="7" width="23.85" customWidth="1"/>
  </cols>
  <sheetData>
    <row r="1" ht="13.5" customHeight="1" spans="4:7">
      <c r="D1" s="40"/>
      <c r="G1" s="41" t="s">
        <v>530</v>
      </c>
    </row>
    <row r="2" ht="41.25" customHeight="1" spans="1:7">
      <c r="A2" s="42" t="str">
        <f>"2025"&amp;"年部门项目中期规划预算表"</f>
        <v>2025年部门项目中期规划预算表</v>
      </c>
      <c r="B2" s="42"/>
      <c r="C2" s="42"/>
      <c r="D2" s="42"/>
      <c r="E2" s="42"/>
      <c r="F2" s="42"/>
      <c r="G2" s="42"/>
    </row>
    <row r="3" ht="13.5" customHeight="1" spans="1:7">
      <c r="A3" s="43" t="str">
        <f>"单位名称："&amp;"石林彝族自治县财政局"</f>
        <v>单位名称：石林彝族自治县财政局</v>
      </c>
      <c r="B3" s="44"/>
      <c r="C3" s="44"/>
      <c r="D3" s="44"/>
      <c r="E3" s="45"/>
      <c r="F3" s="45"/>
      <c r="G3" s="46" t="s">
        <v>1</v>
      </c>
    </row>
    <row r="4" ht="21.75" customHeight="1" spans="1:7">
      <c r="A4" s="47" t="s">
        <v>290</v>
      </c>
      <c r="B4" s="47" t="s">
        <v>289</v>
      </c>
      <c r="C4" s="47" t="s">
        <v>202</v>
      </c>
      <c r="D4" s="48" t="s">
        <v>531</v>
      </c>
      <c r="E4" s="12" t="s">
        <v>58</v>
      </c>
      <c r="F4" s="13"/>
      <c r="G4" s="35"/>
    </row>
    <row r="5" ht="21.75" customHeight="1" spans="1:7">
      <c r="A5" s="49"/>
      <c r="B5" s="49"/>
      <c r="C5" s="49"/>
      <c r="D5" s="50"/>
      <c r="E5" s="51" t="str">
        <f>"2025"&amp;"年"</f>
        <v>2025年</v>
      </c>
      <c r="F5" s="48" t="str">
        <f>("2025"+1)&amp;"年"</f>
        <v>2026年</v>
      </c>
      <c r="G5" s="48" t="str">
        <f>("2025"+2)&amp;"年"</f>
        <v>2027年</v>
      </c>
    </row>
    <row r="6" ht="40.5" customHeight="1" spans="1:7">
      <c r="A6" s="52"/>
      <c r="B6" s="52"/>
      <c r="C6" s="52"/>
      <c r="D6" s="53"/>
      <c r="E6" s="54"/>
      <c r="F6" s="53" t="s">
        <v>57</v>
      </c>
      <c r="G6" s="53"/>
    </row>
    <row r="7" ht="15" customHeight="1" spans="1:7">
      <c r="A7" s="55">
        <v>1</v>
      </c>
      <c r="B7" s="55">
        <v>2</v>
      </c>
      <c r="C7" s="55">
        <v>3</v>
      </c>
      <c r="D7" s="55">
        <v>4</v>
      </c>
      <c r="E7" s="55">
        <v>5</v>
      </c>
      <c r="F7" s="55">
        <v>6</v>
      </c>
      <c r="G7" s="55">
        <v>7</v>
      </c>
    </row>
    <row r="8" ht="17.25" customHeight="1" spans="1:7">
      <c r="A8" s="32" t="s">
        <v>70</v>
      </c>
      <c r="B8" s="56"/>
      <c r="C8" s="56"/>
      <c r="D8" s="32"/>
      <c r="E8" s="57">
        <v>4423100</v>
      </c>
      <c r="F8" s="57"/>
      <c r="G8" s="57"/>
    </row>
    <row r="9" ht="18.75" customHeight="1" spans="1:7">
      <c r="A9" s="32"/>
      <c r="B9" s="32" t="s">
        <v>532</v>
      </c>
      <c r="C9" s="32" t="s">
        <v>297</v>
      </c>
      <c r="D9" s="32" t="s">
        <v>533</v>
      </c>
      <c r="E9" s="57">
        <v>400000</v>
      </c>
      <c r="F9" s="57"/>
      <c r="G9" s="57"/>
    </row>
    <row r="10" ht="18.75" customHeight="1" spans="1:7">
      <c r="A10" s="58"/>
      <c r="B10" s="32" t="s">
        <v>532</v>
      </c>
      <c r="C10" s="32" t="s">
        <v>301</v>
      </c>
      <c r="D10" s="32" t="s">
        <v>533</v>
      </c>
      <c r="E10" s="57">
        <v>2000000</v>
      </c>
      <c r="F10" s="57"/>
      <c r="G10" s="57"/>
    </row>
    <row r="11" ht="18.75" customHeight="1" spans="1:7">
      <c r="A11" s="58"/>
      <c r="B11" s="32" t="s">
        <v>532</v>
      </c>
      <c r="C11" s="32" t="s">
        <v>305</v>
      </c>
      <c r="D11" s="32" t="s">
        <v>533</v>
      </c>
      <c r="E11" s="57">
        <v>500000</v>
      </c>
      <c r="F11" s="57"/>
      <c r="G11" s="57"/>
    </row>
    <row r="12" ht="18.75" customHeight="1" spans="1:7">
      <c r="A12" s="58"/>
      <c r="B12" s="32" t="s">
        <v>532</v>
      </c>
      <c r="C12" s="32" t="s">
        <v>307</v>
      </c>
      <c r="D12" s="32" t="s">
        <v>533</v>
      </c>
      <c r="E12" s="57">
        <v>800000</v>
      </c>
      <c r="F12" s="57"/>
      <c r="G12" s="57"/>
    </row>
    <row r="13" ht="18.75" customHeight="1" spans="1:7">
      <c r="A13" s="58"/>
      <c r="B13" s="32" t="s">
        <v>532</v>
      </c>
      <c r="C13" s="32" t="s">
        <v>309</v>
      </c>
      <c r="D13" s="32" t="s">
        <v>533</v>
      </c>
      <c r="E13" s="57">
        <v>300000</v>
      </c>
      <c r="F13" s="57"/>
      <c r="G13" s="57"/>
    </row>
    <row r="14" ht="18.75" customHeight="1" spans="1:7">
      <c r="A14" s="58"/>
      <c r="B14" s="32" t="s">
        <v>532</v>
      </c>
      <c r="C14" s="32" t="s">
        <v>311</v>
      </c>
      <c r="D14" s="32" t="s">
        <v>533</v>
      </c>
      <c r="E14" s="57">
        <v>423100</v>
      </c>
      <c r="F14" s="57"/>
      <c r="G14" s="57"/>
    </row>
    <row r="15" ht="18.75" customHeight="1" spans="1:7">
      <c r="A15" s="59" t="s">
        <v>55</v>
      </c>
      <c r="B15" s="60" t="s">
        <v>534</v>
      </c>
      <c r="C15" s="60"/>
      <c r="D15" s="61"/>
      <c r="E15" s="57">
        <v>4423100</v>
      </c>
      <c r="F15" s="57"/>
      <c r="G15" s="57"/>
    </row>
  </sheetData>
  <mergeCells count="11">
    <mergeCell ref="A2:G2"/>
    <mergeCell ref="A3:D3"/>
    <mergeCell ref="E4:G4"/>
    <mergeCell ref="A15:D15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34"/>
  <sheetViews>
    <sheetView showZeros="0" tabSelected="1" topLeftCell="B23" workbookViewId="0">
      <selection activeCell="I41" sqref="I41"/>
    </sheetView>
  </sheetViews>
  <sheetFormatPr defaultColWidth="8.575" defaultRowHeight="14.25" customHeight="1"/>
  <cols>
    <col min="1" max="1" width="18.1416666666667" customWidth="1"/>
    <col min="2" max="2" width="23.425" customWidth="1"/>
    <col min="3" max="3" width="21.85" customWidth="1"/>
    <col min="4" max="4" width="15.575" customWidth="1"/>
    <col min="5" max="5" width="31.575" customWidth="1"/>
    <col min="6" max="6" width="15.425" customWidth="1"/>
    <col min="7" max="7" width="16.425" customWidth="1"/>
    <col min="8" max="8" width="29.575" customWidth="1"/>
    <col min="9" max="9" width="30.575" customWidth="1"/>
    <col min="10" max="10" width="23.85" customWidth="1"/>
  </cols>
  <sheetData>
    <row r="1" customHeight="1" spans="1:10">
      <c r="A1" s="1"/>
      <c r="B1" s="1"/>
      <c r="C1" s="1"/>
      <c r="D1" s="1"/>
      <c r="E1" s="1"/>
      <c r="F1" s="1"/>
      <c r="G1" s="1"/>
      <c r="H1" s="1"/>
      <c r="I1" s="1"/>
      <c r="J1" s="34" t="s">
        <v>535</v>
      </c>
    </row>
    <row r="2" ht="41.25" customHeight="1" spans="1:10">
      <c r="A2" s="1" t="str">
        <f>"2025"&amp;"年部门整体支出绩效目标表"</f>
        <v>2025年部门整体支出绩效目标表</v>
      </c>
      <c r="B2" s="2"/>
      <c r="C2" s="2"/>
      <c r="D2" s="2"/>
      <c r="E2" s="2"/>
      <c r="F2" s="2"/>
      <c r="G2" s="2"/>
      <c r="H2" s="2"/>
      <c r="I2" s="2"/>
      <c r="J2" s="2"/>
    </row>
    <row r="3" ht="17.25" customHeight="1" spans="1:10">
      <c r="A3" s="3" t="str">
        <f>"单位名称："&amp;"石林彝族自治县财政局"</f>
        <v>单位名称：石林彝族自治县财政局</v>
      </c>
      <c r="B3" s="3"/>
      <c r="C3" s="4"/>
      <c r="D3" s="5"/>
      <c r="E3" s="5"/>
      <c r="F3" s="5"/>
      <c r="G3" s="5"/>
      <c r="H3" s="5"/>
      <c r="I3" s="5"/>
      <c r="J3" s="222" t="s">
        <v>1</v>
      </c>
    </row>
    <row r="4" ht="30" customHeight="1" spans="1:10">
      <c r="A4" s="6" t="s">
        <v>536</v>
      </c>
      <c r="B4" s="7" t="s">
        <v>71</v>
      </c>
      <c r="C4" s="8"/>
      <c r="D4" s="8"/>
      <c r="E4" s="9"/>
      <c r="F4" s="10" t="s">
        <v>537</v>
      </c>
      <c r="G4" s="9"/>
      <c r="H4" s="11" t="s">
        <v>70</v>
      </c>
      <c r="I4" s="8"/>
      <c r="J4" s="9"/>
    </row>
    <row r="5" ht="32.25" customHeight="1" spans="1:10">
      <c r="A5" s="12" t="s">
        <v>538</v>
      </c>
      <c r="B5" s="13"/>
      <c r="C5" s="13"/>
      <c r="D5" s="13"/>
      <c r="E5" s="13"/>
      <c r="F5" s="13"/>
      <c r="G5" s="13"/>
      <c r="H5" s="13"/>
      <c r="I5" s="35"/>
      <c r="J5" s="36" t="s">
        <v>539</v>
      </c>
    </row>
    <row r="6" ht="217" customHeight="1" spans="1:10">
      <c r="A6" s="14" t="s">
        <v>540</v>
      </c>
      <c r="B6" s="15" t="s">
        <v>541</v>
      </c>
      <c r="C6" s="16" t="s">
        <v>542</v>
      </c>
      <c r="D6" s="16"/>
      <c r="E6" s="16"/>
      <c r="F6" s="16"/>
      <c r="G6" s="16"/>
      <c r="H6" s="16"/>
      <c r="I6" s="16"/>
      <c r="J6" s="37" t="s">
        <v>543</v>
      </c>
    </row>
    <row r="7" ht="224" customHeight="1" spans="1:10">
      <c r="A7" s="14"/>
      <c r="B7" s="15" t="str">
        <f>"总体绩效目标（"&amp;"2025"&amp;"-"&amp;("2025"+2)&amp;"年期间）"</f>
        <v>总体绩效目标（2025-2027年期间）</v>
      </c>
      <c r="C7" s="16" t="s">
        <v>542</v>
      </c>
      <c r="D7" s="16"/>
      <c r="E7" s="16"/>
      <c r="F7" s="16"/>
      <c r="G7" s="16"/>
      <c r="H7" s="16"/>
      <c r="I7" s="16"/>
      <c r="J7" s="37" t="s">
        <v>544</v>
      </c>
    </row>
    <row r="8" ht="75" customHeight="1" spans="1:10">
      <c r="A8" s="15" t="s">
        <v>545</v>
      </c>
      <c r="B8" s="17" t="str">
        <f>"预算年度（"&amp;"2025"&amp;"年）绩效目标"</f>
        <v>预算年度（2025年）绩效目标</v>
      </c>
      <c r="C8" s="18" t="s">
        <v>546</v>
      </c>
      <c r="D8" s="18"/>
      <c r="E8" s="18"/>
      <c r="F8" s="18"/>
      <c r="G8" s="18"/>
      <c r="H8" s="18"/>
      <c r="I8" s="18"/>
      <c r="J8" s="38" t="s">
        <v>547</v>
      </c>
    </row>
    <row r="9" ht="32.25" customHeight="1" spans="1:10">
      <c r="A9" s="19" t="s">
        <v>548</v>
      </c>
      <c r="B9" s="19"/>
      <c r="C9" s="19"/>
      <c r="D9" s="19"/>
      <c r="E9" s="19"/>
      <c r="F9" s="19"/>
      <c r="G9" s="19"/>
      <c r="H9" s="19"/>
      <c r="I9" s="19"/>
      <c r="J9" s="19"/>
    </row>
    <row r="10" ht="32.25" customHeight="1" spans="1:10">
      <c r="A10" s="15" t="s">
        <v>549</v>
      </c>
      <c r="B10" s="15"/>
      <c r="C10" s="14" t="s">
        <v>550</v>
      </c>
      <c r="D10" s="14"/>
      <c r="E10" s="14"/>
      <c r="F10" s="14" t="s">
        <v>551</v>
      </c>
      <c r="G10" s="14"/>
      <c r="H10" s="14" t="s">
        <v>552</v>
      </c>
      <c r="I10" s="14"/>
      <c r="J10" s="14"/>
    </row>
    <row r="11" ht="32.25" customHeight="1" spans="1:10">
      <c r="A11" s="15"/>
      <c r="B11" s="15"/>
      <c r="C11" s="14"/>
      <c r="D11" s="14"/>
      <c r="E11" s="14"/>
      <c r="F11" s="14"/>
      <c r="G11" s="14"/>
      <c r="H11" s="15" t="s">
        <v>553</v>
      </c>
      <c r="I11" s="15" t="s">
        <v>554</v>
      </c>
      <c r="J11" s="15" t="s">
        <v>555</v>
      </c>
    </row>
    <row r="12" ht="24" customHeight="1" spans="1:10">
      <c r="A12" s="20" t="s">
        <v>55</v>
      </c>
      <c r="B12" s="21"/>
      <c r="C12" s="21"/>
      <c r="D12" s="21"/>
      <c r="E12" s="21"/>
      <c r="F12" s="21"/>
      <c r="G12" s="22"/>
      <c r="H12" s="23">
        <v>15419774</v>
      </c>
      <c r="I12" s="23">
        <v>15419774</v>
      </c>
      <c r="J12" s="23"/>
    </row>
    <row r="13" ht="128" customHeight="1" spans="1:10">
      <c r="A13" s="16" t="s">
        <v>556</v>
      </c>
      <c r="B13" s="24"/>
      <c r="C13" s="16" t="s">
        <v>557</v>
      </c>
      <c r="D13" s="24"/>
      <c r="E13" s="24"/>
      <c r="F13" s="24"/>
      <c r="G13" s="24"/>
      <c r="H13" s="25">
        <v>15419774</v>
      </c>
      <c r="I13" s="25">
        <v>15419774</v>
      </c>
      <c r="J13" s="25"/>
    </row>
    <row r="14" ht="32.25" customHeight="1" spans="1:10">
      <c r="A14" s="19" t="s">
        <v>558</v>
      </c>
      <c r="B14" s="19"/>
      <c r="C14" s="19"/>
      <c r="D14" s="19"/>
      <c r="E14" s="19"/>
      <c r="F14" s="19"/>
      <c r="G14" s="19"/>
      <c r="H14" s="19"/>
      <c r="I14" s="19"/>
      <c r="J14" s="19"/>
    </row>
    <row r="15" ht="32.25" customHeight="1" spans="1:10">
      <c r="A15" s="26" t="s">
        <v>559</v>
      </c>
      <c r="B15" s="26"/>
      <c r="C15" s="26"/>
      <c r="D15" s="26"/>
      <c r="E15" s="26"/>
      <c r="F15" s="26"/>
      <c r="G15" s="26"/>
      <c r="H15" s="27" t="s">
        <v>560</v>
      </c>
      <c r="I15" s="39" t="s">
        <v>323</v>
      </c>
      <c r="J15" s="27" t="s">
        <v>561</v>
      </c>
    </row>
    <row r="16" ht="36" customHeight="1" spans="1:10">
      <c r="A16" s="28" t="s">
        <v>316</v>
      </c>
      <c r="B16" s="28" t="s">
        <v>562</v>
      </c>
      <c r="C16" s="29" t="s">
        <v>318</v>
      </c>
      <c r="D16" s="29" t="s">
        <v>319</v>
      </c>
      <c r="E16" s="29" t="s">
        <v>320</v>
      </c>
      <c r="F16" s="29" t="s">
        <v>321</v>
      </c>
      <c r="G16" s="29" t="s">
        <v>322</v>
      </c>
      <c r="H16" s="30"/>
      <c r="I16" s="30"/>
      <c r="J16" s="30"/>
    </row>
    <row r="17" ht="32.25" customHeight="1" spans="1:10">
      <c r="A17" s="31" t="s">
        <v>325</v>
      </c>
      <c r="B17" s="31"/>
      <c r="C17" s="32"/>
      <c r="D17" s="31"/>
      <c r="E17" s="31"/>
      <c r="F17" s="31"/>
      <c r="G17" s="31"/>
      <c r="H17" s="33"/>
      <c r="I17" s="18"/>
      <c r="J17" s="33"/>
    </row>
    <row r="18" ht="32.25" customHeight="1" spans="1:10">
      <c r="A18" s="31"/>
      <c r="B18" s="31" t="s">
        <v>326</v>
      </c>
      <c r="C18" s="32"/>
      <c r="D18" s="31"/>
      <c r="E18" s="31"/>
      <c r="F18" s="31"/>
      <c r="G18" s="31"/>
      <c r="H18" s="33"/>
      <c r="I18" s="18"/>
      <c r="J18" s="33"/>
    </row>
    <row r="19" ht="32.25" customHeight="1" spans="1:10">
      <c r="A19" s="31"/>
      <c r="B19" s="31"/>
      <c r="C19" s="32" t="s">
        <v>563</v>
      </c>
      <c r="D19" s="31" t="s">
        <v>345</v>
      </c>
      <c r="E19" s="31" t="s">
        <v>564</v>
      </c>
      <c r="F19" s="31" t="s">
        <v>330</v>
      </c>
      <c r="G19" s="31" t="s">
        <v>331</v>
      </c>
      <c r="H19" s="33" t="s">
        <v>565</v>
      </c>
      <c r="I19" s="18" t="s">
        <v>566</v>
      </c>
      <c r="J19" s="33" t="s">
        <v>567</v>
      </c>
    </row>
    <row r="20" ht="32.25" customHeight="1" spans="1:10">
      <c r="A20" s="31"/>
      <c r="B20" s="31"/>
      <c r="C20" s="32" t="s">
        <v>568</v>
      </c>
      <c r="D20" s="31" t="s">
        <v>328</v>
      </c>
      <c r="E20" s="31" t="s">
        <v>336</v>
      </c>
      <c r="F20" s="31" t="s">
        <v>337</v>
      </c>
      <c r="G20" s="31" t="s">
        <v>331</v>
      </c>
      <c r="H20" s="33" t="s">
        <v>569</v>
      </c>
      <c r="I20" s="18" t="s">
        <v>570</v>
      </c>
      <c r="J20" s="33" t="s">
        <v>567</v>
      </c>
    </row>
    <row r="21" ht="32.25" customHeight="1" spans="1:10">
      <c r="A21" s="31"/>
      <c r="B21" s="31" t="s">
        <v>334</v>
      </c>
      <c r="C21" s="32"/>
      <c r="D21" s="31"/>
      <c r="E21" s="31"/>
      <c r="F21" s="31"/>
      <c r="G21" s="31"/>
      <c r="H21" s="33"/>
      <c r="I21" s="18"/>
      <c r="J21" s="33"/>
    </row>
    <row r="22" ht="32.25" customHeight="1" spans="1:10">
      <c r="A22" s="31"/>
      <c r="B22" s="31"/>
      <c r="C22" s="32" t="s">
        <v>571</v>
      </c>
      <c r="D22" s="31" t="s">
        <v>328</v>
      </c>
      <c r="E22" s="31" t="s">
        <v>336</v>
      </c>
      <c r="F22" s="31" t="s">
        <v>337</v>
      </c>
      <c r="G22" s="31" t="s">
        <v>331</v>
      </c>
      <c r="H22" s="33" t="s">
        <v>572</v>
      </c>
      <c r="I22" s="18" t="s">
        <v>573</v>
      </c>
      <c r="J22" s="33" t="s">
        <v>567</v>
      </c>
    </row>
    <row r="23" ht="32.25" customHeight="1" spans="1:10">
      <c r="A23" s="31"/>
      <c r="B23" s="31" t="s">
        <v>371</v>
      </c>
      <c r="C23" s="32"/>
      <c r="D23" s="31"/>
      <c r="E23" s="31"/>
      <c r="F23" s="31"/>
      <c r="G23" s="31"/>
      <c r="H23" s="33"/>
      <c r="I23" s="18"/>
      <c r="J23" s="33"/>
    </row>
    <row r="24" ht="32.25" customHeight="1" spans="1:10">
      <c r="A24" s="31"/>
      <c r="B24" s="31"/>
      <c r="C24" s="32" t="s">
        <v>574</v>
      </c>
      <c r="D24" s="31" t="s">
        <v>328</v>
      </c>
      <c r="E24" s="31" t="s">
        <v>83</v>
      </c>
      <c r="F24" s="31" t="s">
        <v>402</v>
      </c>
      <c r="G24" s="31" t="s">
        <v>331</v>
      </c>
      <c r="H24" s="33" t="s">
        <v>575</v>
      </c>
      <c r="I24" s="18" t="s">
        <v>576</v>
      </c>
      <c r="J24" s="33" t="s">
        <v>567</v>
      </c>
    </row>
    <row r="25" ht="32.25" customHeight="1" spans="1:10">
      <c r="A25" s="31"/>
      <c r="B25" s="31" t="s">
        <v>338</v>
      </c>
      <c r="C25" s="32"/>
      <c r="D25" s="31"/>
      <c r="E25" s="31"/>
      <c r="F25" s="31"/>
      <c r="G25" s="31"/>
      <c r="H25" s="33"/>
      <c r="I25" s="18"/>
      <c r="J25" s="33"/>
    </row>
    <row r="26" ht="32.25" customHeight="1" spans="1:10">
      <c r="A26" s="31"/>
      <c r="B26" s="31"/>
      <c r="C26" s="32" t="s">
        <v>339</v>
      </c>
      <c r="D26" s="31" t="s">
        <v>340</v>
      </c>
      <c r="E26" s="31" t="s">
        <v>577</v>
      </c>
      <c r="F26" s="31" t="s">
        <v>330</v>
      </c>
      <c r="G26" s="31" t="s">
        <v>331</v>
      </c>
      <c r="H26" s="33" t="s">
        <v>578</v>
      </c>
      <c r="I26" s="18" t="s">
        <v>579</v>
      </c>
      <c r="J26" s="33" t="s">
        <v>567</v>
      </c>
    </row>
    <row r="27" ht="32.25" customHeight="1" spans="1:10">
      <c r="A27" s="31" t="s">
        <v>342</v>
      </c>
      <c r="B27" s="31"/>
      <c r="C27" s="32"/>
      <c r="D27" s="31"/>
      <c r="E27" s="31"/>
      <c r="F27" s="31"/>
      <c r="G27" s="31"/>
      <c r="H27" s="33"/>
      <c r="I27" s="18"/>
      <c r="J27" s="33"/>
    </row>
    <row r="28" ht="32.25" customHeight="1" spans="1:10">
      <c r="A28" s="31"/>
      <c r="B28" s="31" t="s">
        <v>343</v>
      </c>
      <c r="C28" s="32"/>
      <c r="D28" s="31"/>
      <c r="E28" s="31"/>
      <c r="F28" s="31"/>
      <c r="G28" s="31"/>
      <c r="H28" s="33"/>
      <c r="I28" s="18"/>
      <c r="J28" s="33"/>
    </row>
    <row r="29" ht="32.25" customHeight="1" spans="1:10">
      <c r="A29" s="31"/>
      <c r="B29" s="31"/>
      <c r="C29" s="32" t="s">
        <v>580</v>
      </c>
      <c r="D29" s="31" t="s">
        <v>328</v>
      </c>
      <c r="E29" s="31" t="s">
        <v>406</v>
      </c>
      <c r="F29" s="31" t="s">
        <v>337</v>
      </c>
      <c r="G29" s="31" t="s">
        <v>389</v>
      </c>
      <c r="H29" s="33" t="s">
        <v>575</v>
      </c>
      <c r="I29" s="18" t="s">
        <v>581</v>
      </c>
      <c r="J29" s="33" t="s">
        <v>567</v>
      </c>
    </row>
    <row r="30" ht="32.25" customHeight="1" spans="1:10">
      <c r="A30" s="31"/>
      <c r="B30" s="31" t="s">
        <v>376</v>
      </c>
      <c r="C30" s="32"/>
      <c r="D30" s="31"/>
      <c r="E30" s="31"/>
      <c r="F30" s="31"/>
      <c r="G30" s="31"/>
      <c r="H30" s="33"/>
      <c r="I30" s="18"/>
      <c r="J30" s="33"/>
    </row>
    <row r="31" ht="32.25" customHeight="1" spans="1:10">
      <c r="A31" s="31"/>
      <c r="B31" s="31"/>
      <c r="C31" s="32" t="s">
        <v>582</v>
      </c>
      <c r="D31" s="31" t="s">
        <v>328</v>
      </c>
      <c r="E31" s="31" t="s">
        <v>336</v>
      </c>
      <c r="F31" s="31" t="s">
        <v>337</v>
      </c>
      <c r="G31" s="31" t="s">
        <v>331</v>
      </c>
      <c r="H31" s="33" t="s">
        <v>575</v>
      </c>
      <c r="I31" s="18" t="s">
        <v>583</v>
      </c>
      <c r="J31" s="33" t="s">
        <v>567</v>
      </c>
    </row>
    <row r="32" ht="32.25" customHeight="1" spans="1:10">
      <c r="A32" s="31" t="s">
        <v>347</v>
      </c>
      <c r="B32" s="31"/>
      <c r="C32" s="32"/>
      <c r="D32" s="31"/>
      <c r="E32" s="31"/>
      <c r="F32" s="31"/>
      <c r="G32" s="31"/>
      <c r="H32" s="33"/>
      <c r="I32" s="18"/>
      <c r="J32" s="33"/>
    </row>
    <row r="33" ht="32.25" customHeight="1" spans="1:10">
      <c r="A33" s="31"/>
      <c r="B33" s="31" t="s">
        <v>348</v>
      </c>
      <c r="C33" s="32"/>
      <c r="D33" s="31"/>
      <c r="E33" s="31"/>
      <c r="F33" s="31"/>
      <c r="G33" s="31"/>
      <c r="H33" s="33"/>
      <c r="I33" s="18"/>
      <c r="J33" s="33"/>
    </row>
    <row r="34" ht="32.25" customHeight="1" spans="1:10">
      <c r="A34" s="31"/>
      <c r="B34" s="31"/>
      <c r="C34" s="32" t="s">
        <v>584</v>
      </c>
      <c r="D34" s="31" t="s">
        <v>345</v>
      </c>
      <c r="E34" s="31" t="s">
        <v>455</v>
      </c>
      <c r="F34" s="31" t="s">
        <v>337</v>
      </c>
      <c r="G34" s="31" t="s">
        <v>331</v>
      </c>
      <c r="H34" s="33" t="s">
        <v>585</v>
      </c>
      <c r="I34" s="18" t="s">
        <v>586</v>
      </c>
      <c r="J34" s="33" t="s">
        <v>567</v>
      </c>
    </row>
  </sheetData>
  <mergeCells count="29">
    <mergeCell ref="A2:J2"/>
    <mergeCell ref="A3:C3"/>
    <mergeCell ref="B4:E4"/>
    <mergeCell ref="B4:E4"/>
    <mergeCell ref="F4:G4"/>
    <mergeCell ref="H4:J4"/>
    <mergeCell ref="H4:J4"/>
    <mergeCell ref="A5:I5"/>
    <mergeCell ref="C6:I6"/>
    <mergeCell ref="C6:I6"/>
    <mergeCell ref="C7:I7"/>
    <mergeCell ref="C7:I7"/>
    <mergeCell ref="C8:I8"/>
    <mergeCell ref="C8:I8"/>
    <mergeCell ref="A9:J9"/>
    <mergeCell ref="H10:J10"/>
    <mergeCell ref="A12:G12"/>
    <mergeCell ref="A13:B13"/>
    <mergeCell ref="A13:B13"/>
    <mergeCell ref="C13:G13"/>
    <mergeCell ref="C13:G13"/>
    <mergeCell ref="A14:J14"/>
    <mergeCell ref="A15:G15"/>
    <mergeCell ref="A6:A7"/>
    <mergeCell ref="H15:H16"/>
    <mergeCell ref="I15:I16"/>
    <mergeCell ref="J15:J16"/>
    <mergeCell ref="A10:B11"/>
    <mergeCell ref="C10:G11"/>
  </mergeCells>
  <pageMargins left="0.84" right="0.84" top="0.9" bottom="0.9" header="0.36" footer="0.36"/>
  <pageSetup paperSize="9" scale="57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0"/>
  <sheetViews>
    <sheetView showGridLines="0" showZeros="0" workbookViewId="0">
      <selection activeCell="A1" sqref="A1:S1"/>
    </sheetView>
  </sheetViews>
  <sheetFormatPr defaultColWidth="8.575" defaultRowHeight="12.75" customHeight="1"/>
  <cols>
    <col min="1" max="1" width="15.8916666666667" customWidth="1"/>
    <col min="2" max="2" width="35" customWidth="1"/>
    <col min="3" max="19" width="22" customWidth="1"/>
  </cols>
  <sheetData>
    <row r="1" ht="17.25" customHeight="1" spans="1:1">
      <c r="A1" s="93" t="s">
        <v>52</v>
      </c>
    </row>
    <row r="2" ht="41.25" customHeight="1" spans="1:1">
      <c r="A2" s="74" t="str">
        <f>"2025"&amp;"年部门收入预算表"</f>
        <v>2025年部门收入预算表</v>
      </c>
    </row>
    <row r="3" ht="17.25" customHeight="1" spans="1:19">
      <c r="A3" s="77" t="str">
        <f>"单位名称："&amp;"石林彝族自治县财政局"</f>
        <v>单位名称：石林彝族自治县财政局</v>
      </c>
      <c r="S3" s="79" t="s">
        <v>1</v>
      </c>
    </row>
    <row r="4" ht="21.75" customHeight="1" spans="1:19">
      <c r="A4" s="207" t="s">
        <v>53</v>
      </c>
      <c r="B4" s="208" t="s">
        <v>54</v>
      </c>
      <c r="C4" s="208" t="s">
        <v>55</v>
      </c>
      <c r="D4" s="209" t="s">
        <v>56</v>
      </c>
      <c r="E4" s="209"/>
      <c r="F4" s="209"/>
      <c r="G4" s="209"/>
      <c r="H4" s="209"/>
      <c r="I4" s="157"/>
      <c r="J4" s="209"/>
      <c r="K4" s="209"/>
      <c r="L4" s="209"/>
      <c r="M4" s="209"/>
      <c r="N4" s="216"/>
      <c r="O4" s="209" t="s">
        <v>45</v>
      </c>
      <c r="P4" s="209"/>
      <c r="Q4" s="209"/>
      <c r="R4" s="209"/>
      <c r="S4" s="216"/>
    </row>
    <row r="5" ht="27" customHeight="1" spans="1:19">
      <c r="A5" s="210"/>
      <c r="B5" s="211"/>
      <c r="C5" s="211"/>
      <c r="D5" s="211" t="s">
        <v>57</v>
      </c>
      <c r="E5" s="211" t="s">
        <v>58</v>
      </c>
      <c r="F5" s="211" t="s">
        <v>59</v>
      </c>
      <c r="G5" s="211" t="s">
        <v>60</v>
      </c>
      <c r="H5" s="211" t="s">
        <v>61</v>
      </c>
      <c r="I5" s="217" t="s">
        <v>62</v>
      </c>
      <c r="J5" s="218"/>
      <c r="K5" s="218"/>
      <c r="L5" s="218"/>
      <c r="M5" s="218"/>
      <c r="N5" s="219"/>
      <c r="O5" s="211" t="s">
        <v>57</v>
      </c>
      <c r="P5" s="211" t="s">
        <v>58</v>
      </c>
      <c r="Q5" s="211" t="s">
        <v>59</v>
      </c>
      <c r="R5" s="211" t="s">
        <v>60</v>
      </c>
      <c r="S5" s="211" t="s">
        <v>63</v>
      </c>
    </row>
    <row r="6" ht="30" customHeight="1" spans="1:19">
      <c r="A6" s="212"/>
      <c r="B6" s="133"/>
      <c r="C6" s="142"/>
      <c r="D6" s="142"/>
      <c r="E6" s="142"/>
      <c r="F6" s="142"/>
      <c r="G6" s="142"/>
      <c r="H6" s="142"/>
      <c r="I6" s="98" t="s">
        <v>57</v>
      </c>
      <c r="J6" s="219" t="s">
        <v>64</v>
      </c>
      <c r="K6" s="219" t="s">
        <v>65</v>
      </c>
      <c r="L6" s="219" t="s">
        <v>66</v>
      </c>
      <c r="M6" s="219" t="s">
        <v>67</v>
      </c>
      <c r="N6" s="219" t="s">
        <v>68</v>
      </c>
      <c r="O6" s="220"/>
      <c r="P6" s="220"/>
      <c r="Q6" s="220"/>
      <c r="R6" s="220"/>
      <c r="S6" s="142"/>
    </row>
    <row r="7" ht="15" customHeight="1" spans="1:19">
      <c r="A7" s="213">
        <v>1</v>
      </c>
      <c r="B7" s="213">
        <v>2</v>
      </c>
      <c r="C7" s="213">
        <v>3</v>
      </c>
      <c r="D7" s="213">
        <v>4</v>
      </c>
      <c r="E7" s="213">
        <v>5</v>
      </c>
      <c r="F7" s="213">
        <v>6</v>
      </c>
      <c r="G7" s="213">
        <v>7</v>
      </c>
      <c r="H7" s="213">
        <v>8</v>
      </c>
      <c r="I7" s="98">
        <v>9</v>
      </c>
      <c r="J7" s="213">
        <v>10</v>
      </c>
      <c r="K7" s="213">
        <v>11</v>
      </c>
      <c r="L7" s="213">
        <v>12</v>
      </c>
      <c r="M7" s="213">
        <v>13</v>
      </c>
      <c r="N7" s="213">
        <v>14</v>
      </c>
      <c r="O7" s="213">
        <v>15</v>
      </c>
      <c r="P7" s="213">
        <v>16</v>
      </c>
      <c r="Q7" s="213">
        <v>17</v>
      </c>
      <c r="R7" s="213">
        <v>18</v>
      </c>
      <c r="S7" s="213">
        <v>19</v>
      </c>
    </row>
    <row r="8" ht="18" customHeight="1" spans="1:19">
      <c r="A8" s="32" t="s">
        <v>69</v>
      </c>
      <c r="B8" s="32" t="s">
        <v>70</v>
      </c>
      <c r="C8" s="107">
        <v>15419774</v>
      </c>
      <c r="D8" s="107">
        <v>15419774</v>
      </c>
      <c r="E8" s="107">
        <v>15419774</v>
      </c>
      <c r="F8" s="107"/>
      <c r="G8" s="107"/>
      <c r="H8" s="107"/>
      <c r="I8" s="107"/>
      <c r="J8" s="107"/>
      <c r="K8" s="107"/>
      <c r="L8" s="107"/>
      <c r="M8" s="107"/>
      <c r="N8" s="107"/>
      <c r="O8" s="107"/>
      <c r="P8" s="107"/>
      <c r="Q8" s="107"/>
      <c r="R8" s="107"/>
      <c r="S8" s="107"/>
    </row>
    <row r="9" ht="18" customHeight="1" spans="1:19">
      <c r="A9" s="214" t="s">
        <v>71</v>
      </c>
      <c r="B9" s="214" t="s">
        <v>70</v>
      </c>
      <c r="C9" s="107">
        <v>15419774</v>
      </c>
      <c r="D9" s="107">
        <v>15419774</v>
      </c>
      <c r="E9" s="107">
        <v>15419774</v>
      </c>
      <c r="F9" s="107"/>
      <c r="G9" s="107"/>
      <c r="H9" s="107"/>
      <c r="I9" s="107"/>
      <c r="J9" s="107"/>
      <c r="K9" s="107"/>
      <c r="L9" s="107"/>
      <c r="M9" s="107"/>
      <c r="N9" s="107"/>
      <c r="O9" s="107"/>
      <c r="P9" s="107"/>
      <c r="Q9" s="107"/>
      <c r="R9" s="107"/>
      <c r="S9" s="107"/>
    </row>
    <row r="10" ht="18" customHeight="1" spans="1:19">
      <c r="A10" s="82" t="s">
        <v>55</v>
      </c>
      <c r="B10" s="215"/>
      <c r="C10" s="107">
        <v>15419774</v>
      </c>
      <c r="D10" s="107">
        <v>15419774</v>
      </c>
      <c r="E10" s="107">
        <v>15419774</v>
      </c>
      <c r="F10" s="107"/>
      <c r="G10" s="107"/>
      <c r="H10" s="107"/>
      <c r="I10" s="107"/>
      <c r="J10" s="107"/>
      <c r="K10" s="107"/>
      <c r="L10" s="107"/>
      <c r="M10" s="107"/>
      <c r="N10" s="107"/>
      <c r="O10" s="107"/>
      <c r="P10" s="107"/>
      <c r="Q10" s="107"/>
      <c r="R10" s="107"/>
      <c r="S10" s="107"/>
    </row>
  </sheetData>
  <mergeCells count="20">
    <mergeCell ref="A1:S1"/>
    <mergeCell ref="A2:S2"/>
    <mergeCell ref="A3:B3"/>
    <mergeCell ref="D4:N4"/>
    <mergeCell ref="O4:S4"/>
    <mergeCell ref="I5:N5"/>
    <mergeCell ref="A10:B10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34"/>
  <sheetViews>
    <sheetView showGridLines="0" showZeros="0" topLeftCell="A9" workbookViewId="0">
      <selection activeCell="A1" sqref="A1:O1"/>
    </sheetView>
  </sheetViews>
  <sheetFormatPr defaultColWidth="8.575" defaultRowHeight="12.75" customHeight="1"/>
  <cols>
    <col min="1" max="1" width="14.2833333333333" customWidth="1"/>
    <col min="2" max="2" width="37.575" customWidth="1"/>
    <col min="3" max="8" width="24.575" customWidth="1"/>
    <col min="9" max="9" width="26.7083333333333" customWidth="1"/>
    <col min="10" max="11" width="24.425" customWidth="1"/>
    <col min="12" max="15" width="24.575" customWidth="1"/>
  </cols>
  <sheetData>
    <row r="1" ht="17.25" customHeight="1" spans="1:1">
      <c r="A1" s="79" t="s">
        <v>72</v>
      </c>
    </row>
    <row r="2" ht="41.25" customHeight="1" spans="1:1">
      <c r="A2" s="74" t="str">
        <f>"2025"&amp;"年部门支出预算表"</f>
        <v>2025年部门支出预算表</v>
      </c>
    </row>
    <row r="3" ht="17.25" customHeight="1" spans="1:15">
      <c r="A3" s="77" t="str">
        <f>"单位名称："&amp;"石林彝族自治县财政局"</f>
        <v>单位名称：石林彝族自治县财政局</v>
      </c>
      <c r="O3" s="79" t="s">
        <v>1</v>
      </c>
    </row>
    <row r="4" ht="27" customHeight="1" spans="1:15">
      <c r="A4" s="193" t="s">
        <v>73</v>
      </c>
      <c r="B4" s="193" t="s">
        <v>74</v>
      </c>
      <c r="C4" s="193" t="s">
        <v>55</v>
      </c>
      <c r="D4" s="194" t="s">
        <v>58</v>
      </c>
      <c r="E4" s="195"/>
      <c r="F4" s="196"/>
      <c r="G4" s="197" t="s">
        <v>59</v>
      </c>
      <c r="H4" s="197" t="s">
        <v>60</v>
      </c>
      <c r="I4" s="197" t="s">
        <v>75</v>
      </c>
      <c r="J4" s="194" t="s">
        <v>62</v>
      </c>
      <c r="K4" s="195"/>
      <c r="L4" s="195"/>
      <c r="M4" s="195"/>
      <c r="N4" s="204"/>
      <c r="O4" s="205"/>
    </row>
    <row r="5" ht="42" customHeight="1" spans="1:15">
      <c r="A5" s="198"/>
      <c r="B5" s="198"/>
      <c r="C5" s="199"/>
      <c r="D5" s="200" t="s">
        <v>57</v>
      </c>
      <c r="E5" s="200" t="s">
        <v>76</v>
      </c>
      <c r="F5" s="200" t="s">
        <v>77</v>
      </c>
      <c r="G5" s="199"/>
      <c r="H5" s="199"/>
      <c r="I5" s="206"/>
      <c r="J5" s="200" t="s">
        <v>57</v>
      </c>
      <c r="K5" s="187" t="s">
        <v>78</v>
      </c>
      <c r="L5" s="187" t="s">
        <v>79</v>
      </c>
      <c r="M5" s="187" t="s">
        <v>80</v>
      </c>
      <c r="N5" s="187" t="s">
        <v>81</v>
      </c>
      <c r="O5" s="187" t="s">
        <v>82</v>
      </c>
    </row>
    <row r="6" ht="18" customHeight="1" spans="1:15">
      <c r="A6" s="85" t="s">
        <v>83</v>
      </c>
      <c r="B6" s="85" t="s">
        <v>84</v>
      </c>
      <c r="C6" s="85" t="s">
        <v>85</v>
      </c>
      <c r="D6" s="86" t="s">
        <v>86</v>
      </c>
      <c r="E6" s="86" t="s">
        <v>87</v>
      </c>
      <c r="F6" s="86" t="s">
        <v>88</v>
      </c>
      <c r="G6" s="86" t="s">
        <v>89</v>
      </c>
      <c r="H6" s="86" t="s">
        <v>90</v>
      </c>
      <c r="I6" s="86" t="s">
        <v>91</v>
      </c>
      <c r="J6" s="86" t="s">
        <v>92</v>
      </c>
      <c r="K6" s="86" t="s">
        <v>93</v>
      </c>
      <c r="L6" s="86" t="s">
        <v>94</v>
      </c>
      <c r="M6" s="86" t="s">
        <v>95</v>
      </c>
      <c r="N6" s="85" t="s">
        <v>96</v>
      </c>
      <c r="O6" s="86" t="s">
        <v>97</v>
      </c>
    </row>
    <row r="7" ht="21" customHeight="1" spans="1:15">
      <c r="A7" s="87" t="s">
        <v>98</v>
      </c>
      <c r="B7" s="87" t="s">
        <v>99</v>
      </c>
      <c r="C7" s="107">
        <v>11038880</v>
      </c>
      <c r="D7" s="107">
        <v>11038880</v>
      </c>
      <c r="E7" s="107">
        <v>7038880</v>
      </c>
      <c r="F7" s="107">
        <v>4000000</v>
      </c>
      <c r="G7" s="107"/>
      <c r="H7" s="107"/>
      <c r="I7" s="107"/>
      <c r="J7" s="107"/>
      <c r="K7" s="107"/>
      <c r="L7" s="107"/>
      <c r="M7" s="107"/>
      <c r="N7" s="107"/>
      <c r="O7" s="107"/>
    </row>
    <row r="8" ht="21" customHeight="1" spans="1:15">
      <c r="A8" s="201" t="s">
        <v>100</v>
      </c>
      <c r="B8" s="201" t="s">
        <v>101</v>
      </c>
      <c r="C8" s="107">
        <v>11038880</v>
      </c>
      <c r="D8" s="107">
        <v>11038880</v>
      </c>
      <c r="E8" s="107">
        <v>7038880</v>
      </c>
      <c r="F8" s="107">
        <v>4000000</v>
      </c>
      <c r="G8" s="107"/>
      <c r="H8" s="107"/>
      <c r="I8" s="107"/>
      <c r="J8" s="107"/>
      <c r="K8" s="107"/>
      <c r="L8" s="107"/>
      <c r="M8" s="107"/>
      <c r="N8" s="107"/>
      <c r="O8" s="107"/>
    </row>
    <row r="9" ht="21" customHeight="1" spans="1:15">
      <c r="A9" s="202" t="s">
        <v>102</v>
      </c>
      <c r="B9" s="202" t="s">
        <v>103</v>
      </c>
      <c r="C9" s="107">
        <v>4738981</v>
      </c>
      <c r="D9" s="107">
        <v>4738981</v>
      </c>
      <c r="E9" s="107">
        <v>4738981</v>
      </c>
      <c r="F9" s="107"/>
      <c r="G9" s="107"/>
      <c r="H9" s="107"/>
      <c r="I9" s="107"/>
      <c r="J9" s="107"/>
      <c r="K9" s="107"/>
      <c r="L9" s="107"/>
      <c r="M9" s="107"/>
      <c r="N9" s="107"/>
      <c r="O9" s="107"/>
    </row>
    <row r="10" ht="21" customHeight="1" spans="1:15">
      <c r="A10" s="202" t="s">
        <v>104</v>
      </c>
      <c r="B10" s="202" t="s">
        <v>105</v>
      </c>
      <c r="C10" s="107">
        <v>500000</v>
      </c>
      <c r="D10" s="107">
        <v>500000</v>
      </c>
      <c r="E10" s="107"/>
      <c r="F10" s="107">
        <v>500000</v>
      </c>
      <c r="G10" s="107"/>
      <c r="H10" s="107"/>
      <c r="I10" s="107"/>
      <c r="J10" s="107"/>
      <c r="K10" s="107"/>
      <c r="L10" s="107"/>
      <c r="M10" s="107"/>
      <c r="N10" s="107"/>
      <c r="O10" s="107"/>
    </row>
    <row r="11" ht="21" customHeight="1" spans="1:15">
      <c r="A11" s="202" t="s">
        <v>106</v>
      </c>
      <c r="B11" s="202" t="s">
        <v>107</v>
      </c>
      <c r="C11" s="107">
        <v>400000</v>
      </c>
      <c r="D11" s="107">
        <v>400000</v>
      </c>
      <c r="E11" s="107"/>
      <c r="F11" s="107">
        <v>400000</v>
      </c>
      <c r="G11" s="107"/>
      <c r="H11" s="107"/>
      <c r="I11" s="107"/>
      <c r="J11" s="107"/>
      <c r="K11" s="107"/>
      <c r="L11" s="107"/>
      <c r="M11" s="107"/>
      <c r="N11" s="107"/>
      <c r="O11" s="107"/>
    </row>
    <row r="12" ht="21" customHeight="1" spans="1:15">
      <c r="A12" s="202" t="s">
        <v>108</v>
      </c>
      <c r="B12" s="202" t="s">
        <v>109</v>
      </c>
      <c r="C12" s="107">
        <v>2000000</v>
      </c>
      <c r="D12" s="107">
        <v>2000000</v>
      </c>
      <c r="E12" s="107"/>
      <c r="F12" s="107">
        <v>2000000</v>
      </c>
      <c r="G12" s="107"/>
      <c r="H12" s="107"/>
      <c r="I12" s="107"/>
      <c r="J12" s="107"/>
      <c r="K12" s="107"/>
      <c r="L12" s="107"/>
      <c r="M12" s="107"/>
      <c r="N12" s="107"/>
      <c r="O12" s="107"/>
    </row>
    <row r="13" ht="21" customHeight="1" spans="1:15">
      <c r="A13" s="202" t="s">
        <v>110</v>
      </c>
      <c r="B13" s="202" t="s">
        <v>111</v>
      </c>
      <c r="C13" s="107">
        <v>2299899</v>
      </c>
      <c r="D13" s="107">
        <v>2299899</v>
      </c>
      <c r="E13" s="107">
        <v>2299899</v>
      </c>
      <c r="F13" s="107"/>
      <c r="G13" s="107"/>
      <c r="H13" s="107"/>
      <c r="I13" s="107"/>
      <c r="J13" s="107"/>
      <c r="K13" s="107"/>
      <c r="L13" s="107"/>
      <c r="M13" s="107"/>
      <c r="N13" s="107"/>
      <c r="O13" s="107"/>
    </row>
    <row r="14" ht="21" customHeight="1" spans="1:15">
      <c r="A14" s="202" t="s">
        <v>112</v>
      </c>
      <c r="B14" s="202" t="s">
        <v>113</v>
      </c>
      <c r="C14" s="107">
        <v>1100000</v>
      </c>
      <c r="D14" s="107">
        <v>1100000</v>
      </c>
      <c r="E14" s="107"/>
      <c r="F14" s="107">
        <v>1100000</v>
      </c>
      <c r="G14" s="107"/>
      <c r="H14" s="107"/>
      <c r="I14" s="107"/>
      <c r="J14" s="107"/>
      <c r="K14" s="107"/>
      <c r="L14" s="107"/>
      <c r="M14" s="107"/>
      <c r="N14" s="107"/>
      <c r="O14" s="107"/>
    </row>
    <row r="15" ht="21" customHeight="1" spans="1:15">
      <c r="A15" s="87" t="s">
        <v>114</v>
      </c>
      <c r="B15" s="87" t="s">
        <v>115</v>
      </c>
      <c r="C15" s="107">
        <v>2234573</v>
      </c>
      <c r="D15" s="107">
        <v>2234573</v>
      </c>
      <c r="E15" s="107">
        <v>2234573</v>
      </c>
      <c r="F15" s="107"/>
      <c r="G15" s="107"/>
      <c r="H15" s="107"/>
      <c r="I15" s="107"/>
      <c r="J15" s="107"/>
      <c r="K15" s="107"/>
      <c r="L15" s="107"/>
      <c r="M15" s="107"/>
      <c r="N15" s="107"/>
      <c r="O15" s="107"/>
    </row>
    <row r="16" ht="21" customHeight="1" spans="1:15">
      <c r="A16" s="201" t="s">
        <v>116</v>
      </c>
      <c r="B16" s="201" t="s">
        <v>117</v>
      </c>
      <c r="C16" s="107">
        <v>2200193</v>
      </c>
      <c r="D16" s="107">
        <v>2200193</v>
      </c>
      <c r="E16" s="107">
        <v>2200193</v>
      </c>
      <c r="F16" s="107"/>
      <c r="G16" s="107"/>
      <c r="H16" s="107"/>
      <c r="I16" s="107"/>
      <c r="J16" s="107"/>
      <c r="K16" s="107"/>
      <c r="L16" s="107"/>
      <c r="M16" s="107"/>
      <c r="N16" s="107"/>
      <c r="O16" s="107"/>
    </row>
    <row r="17" ht="21" customHeight="1" spans="1:15">
      <c r="A17" s="202" t="s">
        <v>118</v>
      </c>
      <c r="B17" s="202" t="s">
        <v>119</v>
      </c>
      <c r="C17" s="107">
        <v>558000</v>
      </c>
      <c r="D17" s="107">
        <v>558000</v>
      </c>
      <c r="E17" s="107">
        <v>558000</v>
      </c>
      <c r="F17" s="107"/>
      <c r="G17" s="107"/>
      <c r="H17" s="107"/>
      <c r="I17" s="107"/>
      <c r="J17" s="107"/>
      <c r="K17" s="107"/>
      <c r="L17" s="107"/>
      <c r="M17" s="107"/>
      <c r="N17" s="107"/>
      <c r="O17" s="107"/>
    </row>
    <row r="18" ht="21" customHeight="1" spans="1:15">
      <c r="A18" s="202" t="s">
        <v>120</v>
      </c>
      <c r="B18" s="202" t="s">
        <v>121</v>
      </c>
      <c r="C18" s="107">
        <v>1025253</v>
      </c>
      <c r="D18" s="107">
        <v>1025253</v>
      </c>
      <c r="E18" s="107">
        <v>1025253</v>
      </c>
      <c r="F18" s="107"/>
      <c r="G18" s="107"/>
      <c r="H18" s="107"/>
      <c r="I18" s="107"/>
      <c r="J18" s="107"/>
      <c r="K18" s="107"/>
      <c r="L18" s="107"/>
      <c r="M18" s="107"/>
      <c r="N18" s="107"/>
      <c r="O18" s="107"/>
    </row>
    <row r="19" ht="21" customHeight="1" spans="1:15">
      <c r="A19" s="202" t="s">
        <v>122</v>
      </c>
      <c r="B19" s="202" t="s">
        <v>123</v>
      </c>
      <c r="C19" s="107">
        <v>616940</v>
      </c>
      <c r="D19" s="107">
        <v>616940</v>
      </c>
      <c r="E19" s="107">
        <v>616940</v>
      </c>
      <c r="F19" s="107"/>
      <c r="G19" s="107"/>
      <c r="H19" s="107"/>
      <c r="I19" s="107"/>
      <c r="J19" s="107"/>
      <c r="K19" s="107"/>
      <c r="L19" s="107"/>
      <c r="M19" s="107"/>
      <c r="N19" s="107"/>
      <c r="O19" s="107"/>
    </row>
    <row r="20" ht="21" customHeight="1" spans="1:15">
      <c r="A20" s="201" t="s">
        <v>124</v>
      </c>
      <c r="B20" s="201" t="s">
        <v>125</v>
      </c>
      <c r="C20" s="107">
        <v>34380</v>
      </c>
      <c r="D20" s="107">
        <v>34380</v>
      </c>
      <c r="E20" s="107">
        <v>34380</v>
      </c>
      <c r="F20" s="107"/>
      <c r="G20" s="107"/>
      <c r="H20" s="107"/>
      <c r="I20" s="107"/>
      <c r="J20" s="107"/>
      <c r="K20" s="107"/>
      <c r="L20" s="107"/>
      <c r="M20" s="107"/>
      <c r="N20" s="107"/>
      <c r="O20" s="107"/>
    </row>
    <row r="21" ht="21" customHeight="1" spans="1:15">
      <c r="A21" s="202" t="s">
        <v>126</v>
      </c>
      <c r="B21" s="202" t="s">
        <v>127</v>
      </c>
      <c r="C21" s="107">
        <v>34380</v>
      </c>
      <c r="D21" s="107">
        <v>34380</v>
      </c>
      <c r="E21" s="107">
        <v>34380</v>
      </c>
      <c r="F21" s="107"/>
      <c r="G21" s="107"/>
      <c r="H21" s="107"/>
      <c r="I21" s="107"/>
      <c r="J21" s="107"/>
      <c r="K21" s="107"/>
      <c r="L21" s="107"/>
      <c r="M21" s="107"/>
      <c r="N21" s="107"/>
      <c r="O21" s="107"/>
    </row>
    <row r="22" ht="21" customHeight="1" spans="1:15">
      <c r="A22" s="87" t="s">
        <v>128</v>
      </c>
      <c r="B22" s="87" t="s">
        <v>129</v>
      </c>
      <c r="C22" s="107">
        <v>912168</v>
      </c>
      <c r="D22" s="107">
        <v>912168</v>
      </c>
      <c r="E22" s="107">
        <v>912168</v>
      </c>
      <c r="F22" s="107"/>
      <c r="G22" s="107"/>
      <c r="H22" s="107"/>
      <c r="I22" s="107"/>
      <c r="J22" s="107"/>
      <c r="K22" s="107"/>
      <c r="L22" s="107"/>
      <c r="M22" s="107"/>
      <c r="N22" s="107"/>
      <c r="O22" s="107"/>
    </row>
    <row r="23" ht="21" customHeight="1" spans="1:15">
      <c r="A23" s="201" t="s">
        <v>130</v>
      </c>
      <c r="B23" s="201" t="s">
        <v>131</v>
      </c>
      <c r="C23" s="107">
        <v>912168</v>
      </c>
      <c r="D23" s="107">
        <v>912168</v>
      </c>
      <c r="E23" s="107">
        <v>912168</v>
      </c>
      <c r="F23" s="107"/>
      <c r="G23" s="107"/>
      <c r="H23" s="107"/>
      <c r="I23" s="107"/>
      <c r="J23" s="107"/>
      <c r="K23" s="107"/>
      <c r="L23" s="107"/>
      <c r="M23" s="107"/>
      <c r="N23" s="107"/>
      <c r="O23" s="107"/>
    </row>
    <row r="24" ht="21" customHeight="1" spans="1:15">
      <c r="A24" s="202" t="s">
        <v>132</v>
      </c>
      <c r="B24" s="202" t="s">
        <v>133</v>
      </c>
      <c r="C24" s="107">
        <v>252870</v>
      </c>
      <c r="D24" s="107">
        <v>252870</v>
      </c>
      <c r="E24" s="107">
        <v>252870</v>
      </c>
      <c r="F24" s="107"/>
      <c r="G24" s="107"/>
      <c r="H24" s="107"/>
      <c r="I24" s="107"/>
      <c r="J24" s="107"/>
      <c r="K24" s="107"/>
      <c r="L24" s="107"/>
      <c r="M24" s="107"/>
      <c r="N24" s="107"/>
      <c r="O24" s="107"/>
    </row>
    <row r="25" ht="21" customHeight="1" spans="1:15">
      <c r="A25" s="202" t="s">
        <v>134</v>
      </c>
      <c r="B25" s="202" t="s">
        <v>135</v>
      </c>
      <c r="C25" s="107">
        <v>177009</v>
      </c>
      <c r="D25" s="107">
        <v>177009</v>
      </c>
      <c r="E25" s="107">
        <v>177009</v>
      </c>
      <c r="F25" s="107"/>
      <c r="G25" s="107"/>
      <c r="H25" s="107"/>
      <c r="I25" s="107"/>
      <c r="J25" s="107"/>
      <c r="K25" s="107"/>
      <c r="L25" s="107"/>
      <c r="M25" s="107"/>
      <c r="N25" s="107"/>
      <c r="O25" s="107"/>
    </row>
    <row r="26" ht="21" customHeight="1" spans="1:15">
      <c r="A26" s="202" t="s">
        <v>136</v>
      </c>
      <c r="B26" s="202" t="s">
        <v>137</v>
      </c>
      <c r="C26" s="107">
        <v>424509</v>
      </c>
      <c r="D26" s="107">
        <v>424509</v>
      </c>
      <c r="E26" s="107">
        <v>424509</v>
      </c>
      <c r="F26" s="107"/>
      <c r="G26" s="107"/>
      <c r="H26" s="107"/>
      <c r="I26" s="107"/>
      <c r="J26" s="107"/>
      <c r="K26" s="107"/>
      <c r="L26" s="107"/>
      <c r="M26" s="107"/>
      <c r="N26" s="107"/>
      <c r="O26" s="107"/>
    </row>
    <row r="27" ht="21" customHeight="1" spans="1:15">
      <c r="A27" s="202" t="s">
        <v>138</v>
      </c>
      <c r="B27" s="202" t="s">
        <v>139</v>
      </c>
      <c r="C27" s="107">
        <v>57780</v>
      </c>
      <c r="D27" s="107">
        <v>57780</v>
      </c>
      <c r="E27" s="107">
        <v>57780</v>
      </c>
      <c r="F27" s="107"/>
      <c r="G27" s="107"/>
      <c r="H27" s="107"/>
      <c r="I27" s="107"/>
      <c r="J27" s="107"/>
      <c r="K27" s="107"/>
      <c r="L27" s="107"/>
      <c r="M27" s="107"/>
      <c r="N27" s="107"/>
      <c r="O27" s="107"/>
    </row>
    <row r="28" ht="21" customHeight="1" spans="1:15">
      <c r="A28" s="87" t="s">
        <v>140</v>
      </c>
      <c r="B28" s="87" t="s">
        <v>141</v>
      </c>
      <c r="C28" s="107">
        <v>423100</v>
      </c>
      <c r="D28" s="107">
        <v>423100</v>
      </c>
      <c r="E28" s="107"/>
      <c r="F28" s="107">
        <v>423100</v>
      </c>
      <c r="G28" s="107"/>
      <c r="H28" s="107"/>
      <c r="I28" s="107"/>
      <c r="J28" s="107"/>
      <c r="K28" s="107"/>
      <c r="L28" s="107"/>
      <c r="M28" s="107"/>
      <c r="N28" s="107"/>
      <c r="O28" s="107"/>
    </row>
    <row r="29" ht="21" customHeight="1" spans="1:15">
      <c r="A29" s="201" t="s">
        <v>142</v>
      </c>
      <c r="B29" s="201" t="s">
        <v>143</v>
      </c>
      <c r="C29" s="107">
        <v>423100</v>
      </c>
      <c r="D29" s="107">
        <v>423100</v>
      </c>
      <c r="E29" s="107"/>
      <c r="F29" s="107">
        <v>423100</v>
      </c>
      <c r="G29" s="107"/>
      <c r="H29" s="107"/>
      <c r="I29" s="107"/>
      <c r="J29" s="107"/>
      <c r="K29" s="107"/>
      <c r="L29" s="107"/>
      <c r="M29" s="107"/>
      <c r="N29" s="107"/>
      <c r="O29" s="107"/>
    </row>
    <row r="30" ht="21" customHeight="1" spans="1:15">
      <c r="A30" s="202" t="s">
        <v>144</v>
      </c>
      <c r="B30" s="202" t="s">
        <v>145</v>
      </c>
      <c r="C30" s="107">
        <v>423100</v>
      </c>
      <c r="D30" s="107">
        <v>423100</v>
      </c>
      <c r="E30" s="107"/>
      <c r="F30" s="107">
        <v>423100</v>
      </c>
      <c r="G30" s="107"/>
      <c r="H30" s="107"/>
      <c r="I30" s="107"/>
      <c r="J30" s="107"/>
      <c r="K30" s="107"/>
      <c r="L30" s="107"/>
      <c r="M30" s="107"/>
      <c r="N30" s="107"/>
      <c r="O30" s="107"/>
    </row>
    <row r="31" ht="21" customHeight="1" spans="1:15">
      <c r="A31" s="87" t="s">
        <v>146</v>
      </c>
      <c r="B31" s="87" t="s">
        <v>147</v>
      </c>
      <c r="C31" s="107">
        <v>811053</v>
      </c>
      <c r="D31" s="107">
        <v>811053</v>
      </c>
      <c r="E31" s="107">
        <v>811053</v>
      </c>
      <c r="F31" s="107"/>
      <c r="G31" s="107"/>
      <c r="H31" s="107"/>
      <c r="I31" s="107"/>
      <c r="J31" s="107"/>
      <c r="K31" s="107"/>
      <c r="L31" s="107"/>
      <c r="M31" s="107"/>
      <c r="N31" s="107"/>
      <c r="O31" s="107"/>
    </row>
    <row r="32" ht="21" customHeight="1" spans="1:15">
      <c r="A32" s="201" t="s">
        <v>148</v>
      </c>
      <c r="B32" s="201" t="s">
        <v>149</v>
      </c>
      <c r="C32" s="107">
        <v>811053</v>
      </c>
      <c r="D32" s="107">
        <v>811053</v>
      </c>
      <c r="E32" s="107">
        <v>811053</v>
      </c>
      <c r="F32" s="107"/>
      <c r="G32" s="107"/>
      <c r="H32" s="107"/>
      <c r="I32" s="107"/>
      <c r="J32" s="107"/>
      <c r="K32" s="107"/>
      <c r="L32" s="107"/>
      <c r="M32" s="107"/>
      <c r="N32" s="107"/>
      <c r="O32" s="107"/>
    </row>
    <row r="33" ht="21" customHeight="1" spans="1:15">
      <c r="A33" s="202" t="s">
        <v>150</v>
      </c>
      <c r="B33" s="202" t="s">
        <v>151</v>
      </c>
      <c r="C33" s="107">
        <v>811053</v>
      </c>
      <c r="D33" s="107">
        <v>811053</v>
      </c>
      <c r="E33" s="107">
        <v>811053</v>
      </c>
      <c r="F33" s="107"/>
      <c r="G33" s="107"/>
      <c r="H33" s="107"/>
      <c r="I33" s="107"/>
      <c r="J33" s="107"/>
      <c r="K33" s="107"/>
      <c r="L33" s="107"/>
      <c r="M33" s="107"/>
      <c r="N33" s="107"/>
      <c r="O33" s="107"/>
    </row>
    <row r="34" ht="21" customHeight="1" spans="1:15">
      <c r="A34" s="203" t="s">
        <v>55</v>
      </c>
      <c r="B34" s="68"/>
      <c r="C34" s="107">
        <v>15419774</v>
      </c>
      <c r="D34" s="107">
        <v>15419774</v>
      </c>
      <c r="E34" s="107">
        <v>10996674</v>
      </c>
      <c r="F34" s="107">
        <v>4423100</v>
      </c>
      <c r="G34" s="107"/>
      <c r="H34" s="107"/>
      <c r="I34" s="107"/>
      <c r="J34" s="107"/>
      <c r="K34" s="107"/>
      <c r="L34" s="107"/>
      <c r="M34" s="107"/>
      <c r="N34" s="107"/>
      <c r="O34" s="107"/>
    </row>
  </sheetData>
  <mergeCells count="12">
    <mergeCell ref="A1:O1"/>
    <mergeCell ref="A2:O2"/>
    <mergeCell ref="A3:B3"/>
    <mergeCell ref="D4:F4"/>
    <mergeCell ref="J4:O4"/>
    <mergeCell ref="A34:B34"/>
    <mergeCell ref="A4:A5"/>
    <mergeCell ref="B4:B5"/>
    <mergeCell ref="C4:C5"/>
    <mergeCell ref="G4:G5"/>
    <mergeCell ref="H4:H5"/>
    <mergeCell ref="I4:I5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4"/>
  <sheetViews>
    <sheetView showGridLines="0" showZeros="0" workbookViewId="0">
      <selection activeCell="A1" sqref="A1"/>
    </sheetView>
  </sheetViews>
  <sheetFormatPr defaultColWidth="8.575" defaultRowHeight="12.75" customHeight="1" outlineLevelCol="3"/>
  <cols>
    <col min="1" max="4" width="35.575" customWidth="1"/>
  </cols>
  <sheetData>
    <row r="1" ht="15" customHeight="1" spans="1:4">
      <c r="A1" s="75"/>
      <c r="B1" s="79"/>
      <c r="C1" s="79"/>
      <c r="D1" s="79" t="s">
        <v>152</v>
      </c>
    </row>
    <row r="2" ht="41.25" customHeight="1" spans="1:1">
      <c r="A2" s="74" t="str">
        <f>"2025"&amp;"年部门财政拨款收支预算总表"</f>
        <v>2025年部门财政拨款收支预算总表</v>
      </c>
    </row>
    <row r="3" ht="17.25" customHeight="1" spans="1:4">
      <c r="A3" s="77" t="str">
        <f>"单位名称："&amp;"石林彝族自治县财政局"</f>
        <v>单位名称：石林彝族自治县财政局</v>
      </c>
      <c r="B3" s="186"/>
      <c r="D3" s="79" t="s">
        <v>1</v>
      </c>
    </row>
    <row r="4" ht="17.25" customHeight="1" spans="1:4">
      <c r="A4" s="187" t="s">
        <v>2</v>
      </c>
      <c r="B4" s="188"/>
      <c r="C4" s="187" t="s">
        <v>3</v>
      </c>
      <c r="D4" s="188"/>
    </row>
    <row r="5" ht="18.75" customHeight="1" spans="1:4">
      <c r="A5" s="187" t="s">
        <v>4</v>
      </c>
      <c r="B5" s="187" t="s">
        <v>5</v>
      </c>
      <c r="C5" s="187" t="s">
        <v>6</v>
      </c>
      <c r="D5" s="187" t="s">
        <v>5</v>
      </c>
    </row>
    <row r="6" ht="16.5" customHeight="1" spans="1:4">
      <c r="A6" s="189" t="s">
        <v>153</v>
      </c>
      <c r="B6" s="107">
        <v>15419774</v>
      </c>
      <c r="C6" s="189" t="s">
        <v>154</v>
      </c>
      <c r="D6" s="107">
        <v>15419774</v>
      </c>
    </row>
    <row r="7" ht="16.5" customHeight="1" spans="1:4">
      <c r="A7" s="189" t="s">
        <v>155</v>
      </c>
      <c r="B7" s="107">
        <v>15419774</v>
      </c>
      <c r="C7" s="189" t="s">
        <v>156</v>
      </c>
      <c r="D7" s="107">
        <v>11038880</v>
      </c>
    </row>
    <row r="8" ht="16.5" customHeight="1" spans="1:4">
      <c r="A8" s="189" t="s">
        <v>157</v>
      </c>
      <c r="B8" s="107"/>
      <c r="C8" s="189" t="s">
        <v>158</v>
      </c>
      <c r="D8" s="107"/>
    </row>
    <row r="9" ht="16.5" customHeight="1" spans="1:4">
      <c r="A9" s="189" t="s">
        <v>159</v>
      </c>
      <c r="B9" s="107"/>
      <c r="C9" s="189" t="s">
        <v>160</v>
      </c>
      <c r="D9" s="107"/>
    </row>
    <row r="10" ht="16.5" customHeight="1" spans="1:4">
      <c r="A10" s="189" t="s">
        <v>161</v>
      </c>
      <c r="B10" s="107"/>
      <c r="C10" s="189" t="s">
        <v>162</v>
      </c>
      <c r="D10" s="107"/>
    </row>
    <row r="11" ht="16.5" customHeight="1" spans="1:4">
      <c r="A11" s="189" t="s">
        <v>155</v>
      </c>
      <c r="B11" s="107"/>
      <c r="C11" s="189" t="s">
        <v>163</v>
      </c>
      <c r="D11" s="107"/>
    </row>
    <row r="12" ht="16.5" customHeight="1" spans="1:4">
      <c r="A12" s="21" t="s">
        <v>157</v>
      </c>
      <c r="B12" s="107"/>
      <c r="C12" s="97" t="s">
        <v>164</v>
      </c>
      <c r="D12" s="107"/>
    </row>
    <row r="13" ht="16.5" customHeight="1" spans="1:4">
      <c r="A13" s="21" t="s">
        <v>159</v>
      </c>
      <c r="B13" s="107"/>
      <c r="C13" s="97" t="s">
        <v>165</v>
      </c>
      <c r="D13" s="107"/>
    </row>
    <row r="14" ht="16.5" customHeight="1" spans="1:4">
      <c r="A14" s="190"/>
      <c r="B14" s="107"/>
      <c r="C14" s="97" t="s">
        <v>166</v>
      </c>
      <c r="D14" s="107">
        <v>2234573</v>
      </c>
    </row>
    <row r="15" ht="16.5" customHeight="1" spans="1:4">
      <c r="A15" s="190"/>
      <c r="B15" s="107"/>
      <c r="C15" s="97" t="s">
        <v>167</v>
      </c>
      <c r="D15" s="107">
        <v>912168</v>
      </c>
    </row>
    <row r="16" ht="16.5" customHeight="1" spans="1:4">
      <c r="A16" s="190"/>
      <c r="B16" s="107"/>
      <c r="C16" s="97" t="s">
        <v>168</v>
      </c>
      <c r="D16" s="107"/>
    </row>
    <row r="17" ht="16.5" customHeight="1" spans="1:4">
      <c r="A17" s="190"/>
      <c r="B17" s="107"/>
      <c r="C17" s="97" t="s">
        <v>169</v>
      </c>
      <c r="D17" s="107"/>
    </row>
    <row r="18" ht="16.5" customHeight="1" spans="1:4">
      <c r="A18" s="190"/>
      <c r="B18" s="107"/>
      <c r="C18" s="97" t="s">
        <v>170</v>
      </c>
      <c r="D18" s="107">
        <v>423100</v>
      </c>
    </row>
    <row r="19" ht="16.5" customHeight="1" spans="1:4">
      <c r="A19" s="190"/>
      <c r="B19" s="107"/>
      <c r="C19" s="97" t="s">
        <v>171</v>
      </c>
      <c r="D19" s="107"/>
    </row>
    <row r="20" ht="16.5" customHeight="1" spans="1:4">
      <c r="A20" s="190"/>
      <c r="B20" s="107"/>
      <c r="C20" s="97" t="s">
        <v>172</v>
      </c>
      <c r="D20" s="107"/>
    </row>
    <row r="21" ht="16.5" customHeight="1" spans="1:4">
      <c r="A21" s="190"/>
      <c r="B21" s="107"/>
      <c r="C21" s="97" t="s">
        <v>173</v>
      </c>
      <c r="D21" s="107"/>
    </row>
    <row r="22" ht="16.5" customHeight="1" spans="1:4">
      <c r="A22" s="190"/>
      <c r="B22" s="107"/>
      <c r="C22" s="97" t="s">
        <v>174</v>
      </c>
      <c r="D22" s="107"/>
    </row>
    <row r="23" ht="16.5" customHeight="1" spans="1:4">
      <c r="A23" s="190"/>
      <c r="B23" s="107"/>
      <c r="C23" s="97" t="s">
        <v>175</v>
      </c>
      <c r="D23" s="107"/>
    </row>
    <row r="24" ht="16.5" customHeight="1" spans="1:4">
      <c r="A24" s="190"/>
      <c r="B24" s="107"/>
      <c r="C24" s="97" t="s">
        <v>176</v>
      </c>
      <c r="D24" s="107"/>
    </row>
    <row r="25" ht="16.5" customHeight="1" spans="1:4">
      <c r="A25" s="190"/>
      <c r="B25" s="107"/>
      <c r="C25" s="97" t="s">
        <v>177</v>
      </c>
      <c r="D25" s="107">
        <v>811053</v>
      </c>
    </row>
    <row r="26" ht="16.5" customHeight="1" spans="1:4">
      <c r="A26" s="190"/>
      <c r="B26" s="107"/>
      <c r="C26" s="97" t="s">
        <v>178</v>
      </c>
      <c r="D26" s="107"/>
    </row>
    <row r="27" ht="16.5" customHeight="1" spans="1:4">
      <c r="A27" s="190"/>
      <c r="B27" s="107"/>
      <c r="C27" s="97" t="s">
        <v>179</v>
      </c>
      <c r="D27" s="107"/>
    </row>
    <row r="28" ht="16.5" customHeight="1" spans="1:4">
      <c r="A28" s="190"/>
      <c r="B28" s="107"/>
      <c r="C28" s="97" t="s">
        <v>180</v>
      </c>
      <c r="D28" s="107"/>
    </row>
    <row r="29" ht="16.5" customHeight="1" spans="1:4">
      <c r="A29" s="190"/>
      <c r="B29" s="107"/>
      <c r="C29" s="97" t="s">
        <v>181</v>
      </c>
      <c r="D29" s="107"/>
    </row>
    <row r="30" ht="16.5" customHeight="1" spans="1:4">
      <c r="A30" s="190"/>
      <c r="B30" s="107"/>
      <c r="C30" s="97" t="s">
        <v>182</v>
      </c>
      <c r="D30" s="107"/>
    </row>
    <row r="31" ht="16.5" customHeight="1" spans="1:4">
      <c r="A31" s="190"/>
      <c r="B31" s="107"/>
      <c r="C31" s="21" t="s">
        <v>183</v>
      </c>
      <c r="D31" s="107"/>
    </row>
    <row r="32" ht="16.5" customHeight="1" spans="1:4">
      <c r="A32" s="190"/>
      <c r="B32" s="107"/>
      <c r="C32" s="21" t="s">
        <v>184</v>
      </c>
      <c r="D32" s="107"/>
    </row>
    <row r="33" ht="16.5" customHeight="1" spans="1:4">
      <c r="A33" s="190"/>
      <c r="B33" s="107"/>
      <c r="C33" s="18" t="s">
        <v>185</v>
      </c>
      <c r="D33" s="107"/>
    </row>
    <row r="34" ht="15" customHeight="1" spans="1:4">
      <c r="A34" s="191" t="s">
        <v>50</v>
      </c>
      <c r="B34" s="192">
        <v>15419774</v>
      </c>
      <c r="C34" s="191" t="s">
        <v>51</v>
      </c>
      <c r="D34" s="192">
        <v>15419774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34"/>
  <sheetViews>
    <sheetView showZeros="0" topLeftCell="A13" workbookViewId="0">
      <selection activeCell="A1" sqref="A1"/>
    </sheetView>
  </sheetViews>
  <sheetFormatPr defaultColWidth="9.14166666666667" defaultRowHeight="14.25" customHeight="1" outlineLevelCol="6"/>
  <cols>
    <col min="1" max="1" width="20.1416666666667" customWidth="1"/>
    <col min="2" max="2" width="44" customWidth="1"/>
    <col min="3" max="7" width="24.1416666666667" customWidth="1"/>
  </cols>
  <sheetData>
    <row r="1" customHeight="1" spans="4:7">
      <c r="D1" s="162"/>
      <c r="F1" s="99"/>
      <c r="G1" s="167" t="s">
        <v>186</v>
      </c>
    </row>
    <row r="2" ht="41.25" customHeight="1" spans="1:7">
      <c r="A2" s="151" t="str">
        <f>"2025"&amp;"年一般公共预算支出预算表（按功能科目分类）"</f>
        <v>2025年一般公共预算支出预算表（按功能科目分类）</v>
      </c>
      <c r="B2" s="151"/>
      <c r="C2" s="151"/>
      <c r="D2" s="151"/>
      <c r="E2" s="151"/>
      <c r="F2" s="151"/>
      <c r="G2" s="151"/>
    </row>
    <row r="3" ht="18" customHeight="1" spans="1:7">
      <c r="A3" s="43" t="str">
        <f>"单位名称："&amp;"石林彝族自治县财政局"</f>
        <v>单位名称：石林彝族自治县财政局</v>
      </c>
      <c r="F3" s="148"/>
      <c r="G3" s="167" t="s">
        <v>1</v>
      </c>
    </row>
    <row r="4" ht="20.25" customHeight="1" spans="1:7">
      <c r="A4" s="182" t="s">
        <v>187</v>
      </c>
      <c r="B4" s="183"/>
      <c r="C4" s="152" t="s">
        <v>55</v>
      </c>
      <c r="D4" s="174" t="s">
        <v>76</v>
      </c>
      <c r="E4" s="13"/>
      <c r="F4" s="35"/>
      <c r="G4" s="164" t="s">
        <v>77</v>
      </c>
    </row>
    <row r="5" ht="20.25" customHeight="1" spans="1:7">
      <c r="A5" s="184" t="s">
        <v>73</v>
      </c>
      <c r="B5" s="184" t="s">
        <v>74</v>
      </c>
      <c r="C5" s="54"/>
      <c r="D5" s="14" t="s">
        <v>57</v>
      </c>
      <c r="E5" s="14" t="s">
        <v>188</v>
      </c>
      <c r="F5" s="14" t="s">
        <v>189</v>
      </c>
      <c r="G5" s="166"/>
    </row>
    <row r="6" ht="15" customHeight="1" spans="1:7">
      <c r="A6" s="20" t="s">
        <v>83</v>
      </c>
      <c r="B6" s="20" t="s">
        <v>84</v>
      </c>
      <c r="C6" s="20" t="s">
        <v>85</v>
      </c>
      <c r="D6" s="20" t="s">
        <v>86</v>
      </c>
      <c r="E6" s="20" t="s">
        <v>87</v>
      </c>
      <c r="F6" s="20" t="s">
        <v>88</v>
      </c>
      <c r="G6" s="20" t="s">
        <v>89</v>
      </c>
    </row>
    <row r="7" ht="18" customHeight="1" spans="1:7">
      <c r="A7" s="18" t="s">
        <v>98</v>
      </c>
      <c r="B7" s="18" t="s">
        <v>99</v>
      </c>
      <c r="C7" s="107">
        <v>11038880</v>
      </c>
      <c r="D7" s="107">
        <v>7038880</v>
      </c>
      <c r="E7" s="107">
        <v>6254960</v>
      </c>
      <c r="F7" s="107">
        <v>783920</v>
      </c>
      <c r="G7" s="107">
        <v>4000000</v>
      </c>
    </row>
    <row r="8" ht="18" customHeight="1" spans="1:7">
      <c r="A8" s="160" t="s">
        <v>100</v>
      </c>
      <c r="B8" s="160" t="s">
        <v>101</v>
      </c>
      <c r="C8" s="107">
        <v>11038880</v>
      </c>
      <c r="D8" s="107">
        <v>7038880</v>
      </c>
      <c r="E8" s="107">
        <v>6254960</v>
      </c>
      <c r="F8" s="107">
        <v>783920</v>
      </c>
      <c r="G8" s="107">
        <v>4000000</v>
      </c>
    </row>
    <row r="9" ht="18" customHeight="1" spans="1:7">
      <c r="A9" s="161" t="s">
        <v>102</v>
      </c>
      <c r="B9" s="161" t="s">
        <v>103</v>
      </c>
      <c r="C9" s="107">
        <v>4738981</v>
      </c>
      <c r="D9" s="107">
        <v>4738981</v>
      </c>
      <c r="E9" s="107">
        <v>4111721</v>
      </c>
      <c r="F9" s="107">
        <v>627260</v>
      </c>
      <c r="G9" s="107"/>
    </row>
    <row r="10" ht="18" customHeight="1" spans="1:7">
      <c r="A10" s="161" t="s">
        <v>104</v>
      </c>
      <c r="B10" s="161" t="s">
        <v>105</v>
      </c>
      <c r="C10" s="107">
        <v>500000</v>
      </c>
      <c r="D10" s="107"/>
      <c r="E10" s="107"/>
      <c r="F10" s="107"/>
      <c r="G10" s="107">
        <v>500000</v>
      </c>
    </row>
    <row r="11" ht="18" customHeight="1" spans="1:7">
      <c r="A11" s="161" t="s">
        <v>106</v>
      </c>
      <c r="B11" s="161" t="s">
        <v>107</v>
      </c>
      <c r="C11" s="107">
        <v>400000</v>
      </c>
      <c r="D11" s="107"/>
      <c r="E11" s="107"/>
      <c r="F11" s="107"/>
      <c r="G11" s="107">
        <v>400000</v>
      </c>
    </row>
    <row r="12" ht="18" customHeight="1" spans="1:7">
      <c r="A12" s="161" t="s">
        <v>108</v>
      </c>
      <c r="B12" s="161" t="s">
        <v>109</v>
      </c>
      <c r="C12" s="107">
        <v>2000000</v>
      </c>
      <c r="D12" s="107"/>
      <c r="E12" s="107"/>
      <c r="F12" s="107"/>
      <c r="G12" s="107">
        <v>2000000</v>
      </c>
    </row>
    <row r="13" ht="18" customHeight="1" spans="1:7">
      <c r="A13" s="161" t="s">
        <v>110</v>
      </c>
      <c r="B13" s="161" t="s">
        <v>111</v>
      </c>
      <c r="C13" s="107">
        <v>2299899</v>
      </c>
      <c r="D13" s="107">
        <v>2299899</v>
      </c>
      <c r="E13" s="107">
        <v>2143239</v>
      </c>
      <c r="F13" s="107">
        <v>156660</v>
      </c>
      <c r="G13" s="107"/>
    </row>
    <row r="14" ht="18" customHeight="1" spans="1:7">
      <c r="A14" s="161" t="s">
        <v>112</v>
      </c>
      <c r="B14" s="161" t="s">
        <v>113</v>
      </c>
      <c r="C14" s="107">
        <v>1100000</v>
      </c>
      <c r="D14" s="107"/>
      <c r="E14" s="107"/>
      <c r="F14" s="107"/>
      <c r="G14" s="107">
        <v>1100000</v>
      </c>
    </row>
    <row r="15" ht="18" customHeight="1" spans="1:7">
      <c r="A15" s="18" t="s">
        <v>114</v>
      </c>
      <c r="B15" s="18" t="s">
        <v>115</v>
      </c>
      <c r="C15" s="107">
        <v>2234573</v>
      </c>
      <c r="D15" s="107">
        <v>2234573</v>
      </c>
      <c r="E15" s="107">
        <v>2234573</v>
      </c>
      <c r="F15" s="107"/>
      <c r="G15" s="107"/>
    </row>
    <row r="16" ht="18" customHeight="1" spans="1:7">
      <c r="A16" s="160" t="s">
        <v>116</v>
      </c>
      <c r="B16" s="160" t="s">
        <v>117</v>
      </c>
      <c r="C16" s="107">
        <v>2200193</v>
      </c>
      <c r="D16" s="107">
        <v>2200193</v>
      </c>
      <c r="E16" s="107">
        <v>2200193</v>
      </c>
      <c r="F16" s="107"/>
      <c r="G16" s="107"/>
    </row>
    <row r="17" ht="18" customHeight="1" spans="1:7">
      <c r="A17" s="161" t="s">
        <v>118</v>
      </c>
      <c r="B17" s="161" t="s">
        <v>119</v>
      </c>
      <c r="C17" s="107">
        <v>558000</v>
      </c>
      <c r="D17" s="107">
        <v>558000</v>
      </c>
      <c r="E17" s="107">
        <v>558000</v>
      </c>
      <c r="F17" s="107"/>
      <c r="G17" s="107"/>
    </row>
    <row r="18" ht="18" customHeight="1" spans="1:7">
      <c r="A18" s="161" t="s">
        <v>120</v>
      </c>
      <c r="B18" s="161" t="s">
        <v>121</v>
      </c>
      <c r="C18" s="107">
        <v>1025253</v>
      </c>
      <c r="D18" s="107">
        <v>1025253</v>
      </c>
      <c r="E18" s="107">
        <v>1025253</v>
      </c>
      <c r="F18" s="107"/>
      <c r="G18" s="107"/>
    </row>
    <row r="19" ht="18" customHeight="1" spans="1:7">
      <c r="A19" s="161" t="s">
        <v>122</v>
      </c>
      <c r="B19" s="161" t="s">
        <v>123</v>
      </c>
      <c r="C19" s="107">
        <v>616940</v>
      </c>
      <c r="D19" s="107">
        <v>616940</v>
      </c>
      <c r="E19" s="107">
        <v>616940</v>
      </c>
      <c r="F19" s="107"/>
      <c r="G19" s="107"/>
    </row>
    <row r="20" ht="18" customHeight="1" spans="1:7">
      <c r="A20" s="160" t="s">
        <v>124</v>
      </c>
      <c r="B20" s="160" t="s">
        <v>125</v>
      </c>
      <c r="C20" s="107">
        <v>34380</v>
      </c>
      <c r="D20" s="107">
        <v>34380</v>
      </c>
      <c r="E20" s="107">
        <v>34380</v>
      </c>
      <c r="F20" s="107"/>
      <c r="G20" s="107"/>
    </row>
    <row r="21" ht="18" customHeight="1" spans="1:7">
      <c r="A21" s="161" t="s">
        <v>126</v>
      </c>
      <c r="B21" s="161" t="s">
        <v>127</v>
      </c>
      <c r="C21" s="107">
        <v>34380</v>
      </c>
      <c r="D21" s="107">
        <v>34380</v>
      </c>
      <c r="E21" s="107">
        <v>34380</v>
      </c>
      <c r="F21" s="107"/>
      <c r="G21" s="107"/>
    </row>
    <row r="22" ht="18" customHeight="1" spans="1:7">
      <c r="A22" s="18" t="s">
        <v>128</v>
      </c>
      <c r="B22" s="18" t="s">
        <v>129</v>
      </c>
      <c r="C22" s="107">
        <v>912168</v>
      </c>
      <c r="D22" s="107">
        <v>912168</v>
      </c>
      <c r="E22" s="107">
        <v>912168</v>
      </c>
      <c r="F22" s="107"/>
      <c r="G22" s="107"/>
    </row>
    <row r="23" ht="18" customHeight="1" spans="1:7">
      <c r="A23" s="160" t="s">
        <v>130</v>
      </c>
      <c r="B23" s="160" t="s">
        <v>131</v>
      </c>
      <c r="C23" s="107">
        <v>912168</v>
      </c>
      <c r="D23" s="107">
        <v>912168</v>
      </c>
      <c r="E23" s="107">
        <v>912168</v>
      </c>
      <c r="F23" s="107"/>
      <c r="G23" s="107"/>
    </row>
    <row r="24" ht="18" customHeight="1" spans="1:7">
      <c r="A24" s="161" t="s">
        <v>132</v>
      </c>
      <c r="B24" s="161" t="s">
        <v>133</v>
      </c>
      <c r="C24" s="107">
        <v>252870</v>
      </c>
      <c r="D24" s="107">
        <v>252870</v>
      </c>
      <c r="E24" s="107">
        <v>252870</v>
      </c>
      <c r="F24" s="107"/>
      <c r="G24" s="107"/>
    </row>
    <row r="25" ht="18" customHeight="1" spans="1:7">
      <c r="A25" s="161" t="s">
        <v>134</v>
      </c>
      <c r="B25" s="161" t="s">
        <v>135</v>
      </c>
      <c r="C25" s="107">
        <v>177009</v>
      </c>
      <c r="D25" s="107">
        <v>177009</v>
      </c>
      <c r="E25" s="107">
        <v>177009</v>
      </c>
      <c r="F25" s="107"/>
      <c r="G25" s="107"/>
    </row>
    <row r="26" ht="18" customHeight="1" spans="1:7">
      <c r="A26" s="161" t="s">
        <v>136</v>
      </c>
      <c r="B26" s="161" t="s">
        <v>137</v>
      </c>
      <c r="C26" s="107">
        <v>424509</v>
      </c>
      <c r="D26" s="107">
        <v>424509</v>
      </c>
      <c r="E26" s="107">
        <v>424509</v>
      </c>
      <c r="F26" s="107"/>
      <c r="G26" s="107"/>
    </row>
    <row r="27" ht="18" customHeight="1" spans="1:7">
      <c r="A27" s="161" t="s">
        <v>138</v>
      </c>
      <c r="B27" s="161" t="s">
        <v>139</v>
      </c>
      <c r="C27" s="107">
        <v>57780</v>
      </c>
      <c r="D27" s="107">
        <v>57780</v>
      </c>
      <c r="E27" s="107">
        <v>57780</v>
      </c>
      <c r="F27" s="107"/>
      <c r="G27" s="107"/>
    </row>
    <row r="28" ht="18" customHeight="1" spans="1:7">
      <c r="A28" s="18" t="s">
        <v>140</v>
      </c>
      <c r="B28" s="18" t="s">
        <v>141</v>
      </c>
      <c r="C28" s="107">
        <v>423100</v>
      </c>
      <c r="D28" s="107"/>
      <c r="E28" s="107"/>
      <c r="F28" s="107"/>
      <c r="G28" s="107">
        <v>423100</v>
      </c>
    </row>
    <row r="29" ht="18" customHeight="1" spans="1:7">
      <c r="A29" s="160" t="s">
        <v>142</v>
      </c>
      <c r="B29" s="160" t="s">
        <v>143</v>
      </c>
      <c r="C29" s="107">
        <v>423100</v>
      </c>
      <c r="D29" s="107"/>
      <c r="E29" s="107"/>
      <c r="F29" s="107"/>
      <c r="G29" s="107">
        <v>423100</v>
      </c>
    </row>
    <row r="30" ht="18" customHeight="1" spans="1:7">
      <c r="A30" s="161" t="s">
        <v>144</v>
      </c>
      <c r="B30" s="161" t="s">
        <v>145</v>
      </c>
      <c r="C30" s="107">
        <v>423100</v>
      </c>
      <c r="D30" s="107"/>
      <c r="E30" s="107"/>
      <c r="F30" s="107"/>
      <c r="G30" s="107">
        <v>423100</v>
      </c>
    </row>
    <row r="31" ht="18" customHeight="1" spans="1:7">
      <c r="A31" s="18" t="s">
        <v>146</v>
      </c>
      <c r="B31" s="18" t="s">
        <v>147</v>
      </c>
      <c r="C31" s="107">
        <v>811053</v>
      </c>
      <c r="D31" s="107">
        <v>811053</v>
      </c>
      <c r="E31" s="107">
        <v>811053</v>
      </c>
      <c r="F31" s="107"/>
      <c r="G31" s="107"/>
    </row>
    <row r="32" ht="18" customHeight="1" spans="1:7">
      <c r="A32" s="160" t="s">
        <v>148</v>
      </c>
      <c r="B32" s="160" t="s">
        <v>149</v>
      </c>
      <c r="C32" s="107">
        <v>811053</v>
      </c>
      <c r="D32" s="107">
        <v>811053</v>
      </c>
      <c r="E32" s="107">
        <v>811053</v>
      </c>
      <c r="F32" s="107"/>
      <c r="G32" s="107"/>
    </row>
    <row r="33" ht="18" customHeight="1" spans="1:7">
      <c r="A33" s="161" t="s">
        <v>150</v>
      </c>
      <c r="B33" s="161" t="s">
        <v>151</v>
      </c>
      <c r="C33" s="107">
        <v>811053</v>
      </c>
      <c r="D33" s="107">
        <v>811053</v>
      </c>
      <c r="E33" s="107">
        <v>811053</v>
      </c>
      <c r="F33" s="107"/>
      <c r="G33" s="107"/>
    </row>
    <row r="34" ht="18" customHeight="1" spans="1:7">
      <c r="A34" s="106" t="s">
        <v>190</v>
      </c>
      <c r="B34" s="185" t="s">
        <v>190</v>
      </c>
      <c r="C34" s="107">
        <v>15419774</v>
      </c>
      <c r="D34" s="107">
        <v>10996674</v>
      </c>
      <c r="E34" s="107">
        <v>10212754</v>
      </c>
      <c r="F34" s="107">
        <v>783920</v>
      </c>
      <c r="G34" s="107">
        <v>4423100</v>
      </c>
    </row>
  </sheetData>
  <mergeCells count="6">
    <mergeCell ref="A2:G2"/>
    <mergeCell ref="A4:B4"/>
    <mergeCell ref="D4:F4"/>
    <mergeCell ref="A34:B34"/>
    <mergeCell ref="C4:C5"/>
    <mergeCell ref="G4:G5"/>
  </mergeCells>
  <printOptions horizontalCentered="1"/>
  <pageMargins left="0.37" right="0.37" top="0.56" bottom="0.56" header="0.48" footer="0.48"/>
  <pageSetup paperSize="9" fitToHeight="10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7"/>
  <sheetViews>
    <sheetView showZeros="0" topLeftCell="B1" workbookViewId="0">
      <selection activeCell="A1" sqref="A1"/>
    </sheetView>
  </sheetViews>
  <sheetFormatPr defaultColWidth="10.425" defaultRowHeight="14.25" customHeight="1" outlineLevelRow="6" outlineLevelCol="5"/>
  <cols>
    <col min="1" max="6" width="28.1416666666667" customWidth="1"/>
  </cols>
  <sheetData>
    <row r="1" customHeight="1" spans="1:6">
      <c r="A1" s="76"/>
      <c r="B1" s="76"/>
      <c r="C1" s="76"/>
      <c r="D1" s="76"/>
      <c r="E1" s="75"/>
      <c r="F1" s="178" t="s">
        <v>191</v>
      </c>
    </row>
    <row r="2" ht="41.25" customHeight="1" spans="1:6">
      <c r="A2" s="179" t="str">
        <f>"2025"&amp;"年一般公共预算“三公”经费支出预算表"</f>
        <v>2025年一般公共预算“三公”经费支出预算表</v>
      </c>
      <c r="B2" s="76"/>
      <c r="C2" s="76"/>
      <c r="D2" s="76"/>
      <c r="E2" s="75"/>
      <c r="F2" s="76"/>
    </row>
    <row r="3" customHeight="1" spans="1:6">
      <c r="A3" s="138" t="str">
        <f>"单位名称："&amp;"石林彝族自治县财政局"</f>
        <v>单位名称：石林彝族自治县财政局</v>
      </c>
      <c r="B3" s="180"/>
      <c r="D3" s="76"/>
      <c r="E3" s="75"/>
      <c r="F3" s="93" t="s">
        <v>1</v>
      </c>
    </row>
    <row r="4" ht="27" customHeight="1" spans="1:6">
      <c r="A4" s="80" t="s">
        <v>192</v>
      </c>
      <c r="B4" s="80" t="s">
        <v>193</v>
      </c>
      <c r="C4" s="82" t="s">
        <v>194</v>
      </c>
      <c r="D4" s="80"/>
      <c r="E4" s="81"/>
      <c r="F4" s="80" t="s">
        <v>195</v>
      </c>
    </row>
    <row r="5" ht="28.5" customHeight="1" spans="1:6">
      <c r="A5" s="181"/>
      <c r="B5" s="84"/>
      <c r="C5" s="81" t="s">
        <v>57</v>
      </c>
      <c r="D5" s="81" t="s">
        <v>196</v>
      </c>
      <c r="E5" s="81" t="s">
        <v>197</v>
      </c>
      <c r="F5" s="83"/>
    </row>
    <row r="6" ht="17.25" customHeight="1" spans="1:6">
      <c r="A6" s="86" t="s">
        <v>83</v>
      </c>
      <c r="B6" s="86" t="s">
        <v>84</v>
      </c>
      <c r="C6" s="86" t="s">
        <v>85</v>
      </c>
      <c r="D6" s="86" t="s">
        <v>86</v>
      </c>
      <c r="E6" s="86" t="s">
        <v>87</v>
      </c>
      <c r="F6" s="86" t="s">
        <v>88</v>
      </c>
    </row>
    <row r="7" ht="17.25" customHeight="1" spans="1:6">
      <c r="A7" s="107">
        <v>40400</v>
      </c>
      <c r="B7" s="107"/>
      <c r="C7" s="107">
        <v>20000</v>
      </c>
      <c r="D7" s="107"/>
      <c r="E7" s="107">
        <v>20000</v>
      </c>
      <c r="F7" s="107">
        <v>20400</v>
      </c>
    </row>
  </sheetData>
  <mergeCells count="6">
    <mergeCell ref="A2:F2"/>
    <mergeCell ref="A3:B3"/>
    <mergeCell ref="C4:E4"/>
    <mergeCell ref="A4:A5"/>
    <mergeCell ref="B4:B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X64"/>
  <sheetViews>
    <sheetView showZeros="0" topLeftCell="G1" workbookViewId="0">
      <selection activeCell="A1" sqref="A1"/>
    </sheetView>
  </sheetViews>
  <sheetFormatPr defaultColWidth="9.14166666666667" defaultRowHeight="14.25" customHeight="1"/>
  <cols>
    <col min="1" max="2" width="32.85" customWidth="1"/>
    <col min="3" max="3" width="20.7083333333333" customWidth="1"/>
    <col min="4" max="4" width="31.2833333333333" customWidth="1"/>
    <col min="5" max="5" width="10.1416666666667" customWidth="1"/>
    <col min="6" max="6" width="17.575" customWidth="1"/>
    <col min="7" max="7" width="10.2833333333333" customWidth="1"/>
    <col min="8" max="8" width="23" customWidth="1"/>
    <col min="9" max="24" width="18.7083333333333" customWidth="1"/>
  </cols>
  <sheetData>
    <row r="1" ht="13.5" customHeight="1" spans="2:24">
      <c r="B1" s="162"/>
      <c r="C1" s="168"/>
      <c r="E1" s="169"/>
      <c r="F1" s="169"/>
      <c r="G1" s="169"/>
      <c r="H1" s="169"/>
      <c r="I1" s="111"/>
      <c r="J1" s="111"/>
      <c r="K1" s="111"/>
      <c r="L1" s="111"/>
      <c r="M1" s="111"/>
      <c r="N1" s="111"/>
      <c r="R1" s="111"/>
      <c r="V1" s="168"/>
      <c r="X1" s="41" t="s">
        <v>198</v>
      </c>
    </row>
    <row r="2" ht="45.75" customHeight="1" spans="1:24">
      <c r="A2" s="95" t="str">
        <f>"2025"&amp;"年部门基本支出预算表"</f>
        <v>2025年部门基本支出预算表</v>
      </c>
      <c r="B2" s="42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42"/>
      <c r="P2" s="42"/>
      <c r="Q2" s="42"/>
      <c r="R2" s="95"/>
      <c r="S2" s="95"/>
      <c r="T2" s="95"/>
      <c r="U2" s="95"/>
      <c r="V2" s="95"/>
      <c r="W2" s="95"/>
      <c r="X2" s="95"/>
    </row>
    <row r="3" ht="18.75" customHeight="1" spans="1:24">
      <c r="A3" s="43" t="str">
        <f>"单位名称："&amp;"石林彝族自治县财政局"</f>
        <v>单位名称：石林彝族自治县财政局</v>
      </c>
      <c r="B3" s="44"/>
      <c r="C3" s="170"/>
      <c r="D3" s="170"/>
      <c r="E3" s="170"/>
      <c r="F3" s="170"/>
      <c r="G3" s="170"/>
      <c r="H3" s="170"/>
      <c r="I3" s="113"/>
      <c r="J3" s="113"/>
      <c r="K3" s="113"/>
      <c r="L3" s="113"/>
      <c r="M3" s="113"/>
      <c r="N3" s="113"/>
      <c r="O3" s="45"/>
      <c r="P3" s="45"/>
      <c r="Q3" s="45"/>
      <c r="R3" s="113"/>
      <c r="V3" s="168"/>
      <c r="X3" s="41" t="s">
        <v>1</v>
      </c>
    </row>
    <row r="4" ht="18" customHeight="1" spans="1:24">
      <c r="A4" s="47" t="s">
        <v>199</v>
      </c>
      <c r="B4" s="47" t="s">
        <v>200</v>
      </c>
      <c r="C4" s="47" t="s">
        <v>201</v>
      </c>
      <c r="D4" s="47" t="s">
        <v>202</v>
      </c>
      <c r="E4" s="47" t="s">
        <v>203</v>
      </c>
      <c r="F4" s="47" t="s">
        <v>204</v>
      </c>
      <c r="G4" s="47" t="s">
        <v>205</v>
      </c>
      <c r="H4" s="47" t="s">
        <v>206</v>
      </c>
      <c r="I4" s="174" t="s">
        <v>207</v>
      </c>
      <c r="J4" s="108" t="s">
        <v>207</v>
      </c>
      <c r="K4" s="108"/>
      <c r="L4" s="108"/>
      <c r="M4" s="108"/>
      <c r="N4" s="108"/>
      <c r="O4" s="13"/>
      <c r="P4" s="13"/>
      <c r="Q4" s="13"/>
      <c r="R4" s="129" t="s">
        <v>61</v>
      </c>
      <c r="S4" s="108" t="s">
        <v>62</v>
      </c>
      <c r="T4" s="108"/>
      <c r="U4" s="108"/>
      <c r="V4" s="108"/>
      <c r="W4" s="108"/>
      <c r="X4" s="109"/>
    </row>
    <row r="5" ht="18" customHeight="1" spans="1:24">
      <c r="A5" s="49"/>
      <c r="B5" s="63"/>
      <c r="C5" s="154"/>
      <c r="D5" s="49"/>
      <c r="E5" s="49"/>
      <c r="F5" s="49"/>
      <c r="G5" s="49"/>
      <c r="H5" s="49"/>
      <c r="I5" s="152" t="s">
        <v>208</v>
      </c>
      <c r="J5" s="174" t="s">
        <v>58</v>
      </c>
      <c r="K5" s="108"/>
      <c r="L5" s="108"/>
      <c r="M5" s="108"/>
      <c r="N5" s="109"/>
      <c r="O5" s="12" t="s">
        <v>209</v>
      </c>
      <c r="P5" s="13"/>
      <c r="Q5" s="35"/>
      <c r="R5" s="47" t="s">
        <v>61</v>
      </c>
      <c r="S5" s="174" t="s">
        <v>62</v>
      </c>
      <c r="T5" s="129" t="s">
        <v>64</v>
      </c>
      <c r="U5" s="108" t="s">
        <v>62</v>
      </c>
      <c r="V5" s="129" t="s">
        <v>66</v>
      </c>
      <c r="W5" s="129" t="s">
        <v>67</v>
      </c>
      <c r="X5" s="177" t="s">
        <v>68</v>
      </c>
    </row>
    <row r="6" ht="19.5" customHeight="1" spans="1:24">
      <c r="A6" s="63"/>
      <c r="B6" s="63"/>
      <c r="C6" s="63"/>
      <c r="D6" s="63"/>
      <c r="E6" s="63"/>
      <c r="F6" s="63"/>
      <c r="G6" s="63"/>
      <c r="H6" s="63"/>
      <c r="I6" s="63"/>
      <c r="J6" s="175" t="s">
        <v>210</v>
      </c>
      <c r="K6" s="47" t="s">
        <v>211</v>
      </c>
      <c r="L6" s="47" t="s">
        <v>212</v>
      </c>
      <c r="M6" s="47" t="s">
        <v>213</v>
      </c>
      <c r="N6" s="47" t="s">
        <v>214</v>
      </c>
      <c r="O6" s="47" t="s">
        <v>58</v>
      </c>
      <c r="P6" s="47" t="s">
        <v>59</v>
      </c>
      <c r="Q6" s="47" t="s">
        <v>60</v>
      </c>
      <c r="R6" s="63"/>
      <c r="S6" s="47" t="s">
        <v>57</v>
      </c>
      <c r="T6" s="47" t="s">
        <v>64</v>
      </c>
      <c r="U6" s="47" t="s">
        <v>215</v>
      </c>
      <c r="V6" s="47" t="s">
        <v>66</v>
      </c>
      <c r="W6" s="47" t="s">
        <v>67</v>
      </c>
      <c r="X6" s="47" t="s">
        <v>68</v>
      </c>
    </row>
    <row r="7" ht="37.5" customHeight="1" spans="1:24">
      <c r="A7" s="171"/>
      <c r="B7" s="54"/>
      <c r="C7" s="171"/>
      <c r="D7" s="171"/>
      <c r="E7" s="171"/>
      <c r="F7" s="171"/>
      <c r="G7" s="171"/>
      <c r="H7" s="171"/>
      <c r="I7" s="171"/>
      <c r="J7" s="176" t="s">
        <v>57</v>
      </c>
      <c r="K7" s="52" t="s">
        <v>216</v>
      </c>
      <c r="L7" s="52" t="s">
        <v>212</v>
      </c>
      <c r="M7" s="52" t="s">
        <v>213</v>
      </c>
      <c r="N7" s="52" t="s">
        <v>214</v>
      </c>
      <c r="O7" s="52" t="s">
        <v>212</v>
      </c>
      <c r="P7" s="52" t="s">
        <v>213</v>
      </c>
      <c r="Q7" s="52" t="s">
        <v>214</v>
      </c>
      <c r="R7" s="52" t="s">
        <v>61</v>
      </c>
      <c r="S7" s="52" t="s">
        <v>57</v>
      </c>
      <c r="T7" s="52" t="s">
        <v>64</v>
      </c>
      <c r="U7" s="52" t="s">
        <v>215</v>
      </c>
      <c r="V7" s="52" t="s">
        <v>66</v>
      </c>
      <c r="W7" s="52" t="s">
        <v>67</v>
      </c>
      <c r="X7" s="52" t="s">
        <v>68</v>
      </c>
    </row>
    <row r="8" customHeight="1" spans="1:24">
      <c r="A8" s="69">
        <v>1</v>
      </c>
      <c r="B8" s="69">
        <v>2</v>
      </c>
      <c r="C8" s="69">
        <v>3</v>
      </c>
      <c r="D8" s="69">
        <v>4</v>
      </c>
      <c r="E8" s="69">
        <v>5</v>
      </c>
      <c r="F8" s="69">
        <v>6</v>
      </c>
      <c r="G8" s="69">
        <v>7</v>
      </c>
      <c r="H8" s="69">
        <v>8</v>
      </c>
      <c r="I8" s="69">
        <v>9</v>
      </c>
      <c r="J8" s="69">
        <v>10</v>
      </c>
      <c r="K8" s="69">
        <v>11</v>
      </c>
      <c r="L8" s="69">
        <v>12</v>
      </c>
      <c r="M8" s="69">
        <v>13</v>
      </c>
      <c r="N8" s="69">
        <v>14</v>
      </c>
      <c r="O8" s="69">
        <v>15</v>
      </c>
      <c r="P8" s="69">
        <v>16</v>
      </c>
      <c r="Q8" s="69">
        <v>17</v>
      </c>
      <c r="R8" s="69">
        <v>18</v>
      </c>
      <c r="S8" s="69">
        <v>19</v>
      </c>
      <c r="T8" s="69">
        <v>20</v>
      </c>
      <c r="U8" s="69">
        <v>21</v>
      </c>
      <c r="V8" s="69">
        <v>22</v>
      </c>
      <c r="W8" s="69">
        <v>23</v>
      </c>
      <c r="X8" s="69">
        <v>24</v>
      </c>
    </row>
    <row r="9" ht="20.25" customHeight="1" spans="1:24">
      <c r="A9" s="21" t="s">
        <v>70</v>
      </c>
      <c r="B9" s="21" t="s">
        <v>70</v>
      </c>
      <c r="C9" s="21" t="s">
        <v>217</v>
      </c>
      <c r="D9" s="21" t="s">
        <v>218</v>
      </c>
      <c r="E9" s="21" t="s">
        <v>102</v>
      </c>
      <c r="F9" s="21" t="s">
        <v>103</v>
      </c>
      <c r="G9" s="21" t="s">
        <v>219</v>
      </c>
      <c r="H9" s="21" t="s">
        <v>220</v>
      </c>
      <c r="I9" s="107">
        <v>1386180</v>
      </c>
      <c r="J9" s="107">
        <v>1386180</v>
      </c>
      <c r="K9" s="107"/>
      <c r="L9" s="107"/>
      <c r="M9" s="107">
        <v>1386180</v>
      </c>
      <c r="N9" s="107"/>
      <c r="O9" s="107"/>
      <c r="P9" s="107"/>
      <c r="Q9" s="107"/>
      <c r="R9" s="107"/>
      <c r="S9" s="107"/>
      <c r="T9" s="107"/>
      <c r="U9" s="107"/>
      <c r="V9" s="107"/>
      <c r="W9" s="107"/>
      <c r="X9" s="107"/>
    </row>
    <row r="10" ht="20.25" customHeight="1" spans="1:24">
      <c r="A10" s="21" t="s">
        <v>70</v>
      </c>
      <c r="B10" s="21" t="s">
        <v>70</v>
      </c>
      <c r="C10" s="21" t="s">
        <v>217</v>
      </c>
      <c r="D10" s="21" t="s">
        <v>218</v>
      </c>
      <c r="E10" s="21" t="s">
        <v>102</v>
      </c>
      <c r="F10" s="21" t="s">
        <v>103</v>
      </c>
      <c r="G10" s="21" t="s">
        <v>221</v>
      </c>
      <c r="H10" s="21" t="s">
        <v>222</v>
      </c>
      <c r="I10" s="107">
        <v>1998156</v>
      </c>
      <c r="J10" s="107">
        <v>1998156</v>
      </c>
      <c r="K10" s="58"/>
      <c r="L10" s="58"/>
      <c r="M10" s="107">
        <v>1998156</v>
      </c>
      <c r="N10" s="58"/>
      <c r="O10" s="107"/>
      <c r="P10" s="107"/>
      <c r="Q10" s="107"/>
      <c r="R10" s="107"/>
      <c r="S10" s="107"/>
      <c r="T10" s="107"/>
      <c r="U10" s="107"/>
      <c r="V10" s="107"/>
      <c r="W10" s="107"/>
      <c r="X10" s="107"/>
    </row>
    <row r="11" ht="20.25" customHeight="1" spans="1:24">
      <c r="A11" s="21" t="s">
        <v>70</v>
      </c>
      <c r="B11" s="21" t="s">
        <v>70</v>
      </c>
      <c r="C11" s="21" t="s">
        <v>217</v>
      </c>
      <c r="D11" s="21" t="s">
        <v>218</v>
      </c>
      <c r="E11" s="21" t="s">
        <v>102</v>
      </c>
      <c r="F11" s="21" t="s">
        <v>103</v>
      </c>
      <c r="G11" s="21" t="s">
        <v>223</v>
      </c>
      <c r="H11" s="21" t="s">
        <v>224</v>
      </c>
      <c r="I11" s="107">
        <v>12000</v>
      </c>
      <c r="J11" s="107">
        <v>12000</v>
      </c>
      <c r="K11" s="58"/>
      <c r="L11" s="58"/>
      <c r="M11" s="107">
        <v>12000</v>
      </c>
      <c r="N11" s="58"/>
      <c r="O11" s="107"/>
      <c r="P11" s="107"/>
      <c r="Q11" s="107"/>
      <c r="R11" s="107"/>
      <c r="S11" s="107"/>
      <c r="T11" s="107"/>
      <c r="U11" s="107"/>
      <c r="V11" s="107"/>
      <c r="W11" s="107"/>
      <c r="X11" s="107"/>
    </row>
    <row r="12" ht="20.25" customHeight="1" spans="1:24">
      <c r="A12" s="21" t="s">
        <v>70</v>
      </c>
      <c r="B12" s="21" t="s">
        <v>70</v>
      </c>
      <c r="C12" s="21" t="s">
        <v>217</v>
      </c>
      <c r="D12" s="21" t="s">
        <v>218</v>
      </c>
      <c r="E12" s="21" t="s">
        <v>102</v>
      </c>
      <c r="F12" s="21" t="s">
        <v>103</v>
      </c>
      <c r="G12" s="21" t="s">
        <v>223</v>
      </c>
      <c r="H12" s="21" t="s">
        <v>224</v>
      </c>
      <c r="I12" s="107">
        <v>115515</v>
      </c>
      <c r="J12" s="107">
        <v>115515</v>
      </c>
      <c r="K12" s="58"/>
      <c r="L12" s="58"/>
      <c r="M12" s="107">
        <v>115515</v>
      </c>
      <c r="N12" s="58"/>
      <c r="O12" s="107"/>
      <c r="P12" s="107"/>
      <c r="Q12" s="107"/>
      <c r="R12" s="107"/>
      <c r="S12" s="107"/>
      <c r="T12" s="107"/>
      <c r="U12" s="107"/>
      <c r="V12" s="107"/>
      <c r="W12" s="107"/>
      <c r="X12" s="107"/>
    </row>
    <row r="13" ht="20.25" customHeight="1" spans="1:24">
      <c r="A13" s="21" t="s">
        <v>70</v>
      </c>
      <c r="B13" s="21" t="s">
        <v>70</v>
      </c>
      <c r="C13" s="21" t="s">
        <v>225</v>
      </c>
      <c r="D13" s="21" t="s">
        <v>226</v>
      </c>
      <c r="E13" s="21" t="s">
        <v>110</v>
      </c>
      <c r="F13" s="21" t="s">
        <v>111</v>
      </c>
      <c r="G13" s="21" t="s">
        <v>219</v>
      </c>
      <c r="H13" s="21" t="s">
        <v>220</v>
      </c>
      <c r="I13" s="107">
        <v>796464</v>
      </c>
      <c r="J13" s="107">
        <v>796464</v>
      </c>
      <c r="K13" s="58"/>
      <c r="L13" s="58"/>
      <c r="M13" s="107">
        <v>796464</v>
      </c>
      <c r="N13" s="58"/>
      <c r="O13" s="107"/>
      <c r="P13" s="107"/>
      <c r="Q13" s="107"/>
      <c r="R13" s="107"/>
      <c r="S13" s="107"/>
      <c r="T13" s="107"/>
      <c r="U13" s="107"/>
      <c r="V13" s="107"/>
      <c r="W13" s="107"/>
      <c r="X13" s="107"/>
    </row>
    <row r="14" ht="20.25" customHeight="1" spans="1:24">
      <c r="A14" s="21" t="s">
        <v>70</v>
      </c>
      <c r="B14" s="21" t="s">
        <v>70</v>
      </c>
      <c r="C14" s="21" t="s">
        <v>225</v>
      </c>
      <c r="D14" s="21" t="s">
        <v>226</v>
      </c>
      <c r="E14" s="21" t="s">
        <v>110</v>
      </c>
      <c r="F14" s="21" t="s">
        <v>111</v>
      </c>
      <c r="G14" s="21" t="s">
        <v>221</v>
      </c>
      <c r="H14" s="21" t="s">
        <v>222</v>
      </c>
      <c r="I14" s="107">
        <v>489096</v>
      </c>
      <c r="J14" s="107">
        <v>489096</v>
      </c>
      <c r="K14" s="58"/>
      <c r="L14" s="58"/>
      <c r="M14" s="107">
        <v>489096</v>
      </c>
      <c r="N14" s="58"/>
      <c r="O14" s="107"/>
      <c r="P14" s="107"/>
      <c r="Q14" s="107"/>
      <c r="R14" s="107"/>
      <c r="S14" s="107"/>
      <c r="T14" s="107"/>
      <c r="U14" s="107"/>
      <c r="V14" s="107"/>
      <c r="W14" s="107"/>
      <c r="X14" s="107"/>
    </row>
    <row r="15" ht="20.25" customHeight="1" spans="1:24">
      <c r="A15" s="21" t="s">
        <v>70</v>
      </c>
      <c r="B15" s="21" t="s">
        <v>70</v>
      </c>
      <c r="C15" s="21" t="s">
        <v>225</v>
      </c>
      <c r="D15" s="21" t="s">
        <v>226</v>
      </c>
      <c r="E15" s="21" t="s">
        <v>110</v>
      </c>
      <c r="F15" s="21" t="s">
        <v>111</v>
      </c>
      <c r="G15" s="21" t="s">
        <v>223</v>
      </c>
      <c r="H15" s="21" t="s">
        <v>224</v>
      </c>
      <c r="I15" s="107">
        <v>66372</v>
      </c>
      <c r="J15" s="107">
        <v>66372</v>
      </c>
      <c r="K15" s="58"/>
      <c r="L15" s="58"/>
      <c r="M15" s="107">
        <v>66372</v>
      </c>
      <c r="N15" s="58"/>
      <c r="O15" s="107"/>
      <c r="P15" s="107"/>
      <c r="Q15" s="107"/>
      <c r="R15" s="107"/>
      <c r="S15" s="107"/>
      <c r="T15" s="107"/>
      <c r="U15" s="107"/>
      <c r="V15" s="107"/>
      <c r="W15" s="107"/>
      <c r="X15" s="107"/>
    </row>
    <row r="16" ht="20.25" customHeight="1" spans="1:24">
      <c r="A16" s="21" t="s">
        <v>70</v>
      </c>
      <c r="B16" s="21" t="s">
        <v>70</v>
      </c>
      <c r="C16" s="21" t="s">
        <v>225</v>
      </c>
      <c r="D16" s="21" t="s">
        <v>226</v>
      </c>
      <c r="E16" s="21" t="s">
        <v>110</v>
      </c>
      <c r="F16" s="21" t="s">
        <v>111</v>
      </c>
      <c r="G16" s="21" t="s">
        <v>223</v>
      </c>
      <c r="H16" s="21" t="s">
        <v>224</v>
      </c>
      <c r="I16" s="107">
        <v>6000</v>
      </c>
      <c r="J16" s="107">
        <v>6000</v>
      </c>
      <c r="K16" s="58"/>
      <c r="L16" s="58"/>
      <c r="M16" s="107">
        <v>6000</v>
      </c>
      <c r="N16" s="58"/>
      <c r="O16" s="107"/>
      <c r="P16" s="107"/>
      <c r="Q16" s="107"/>
      <c r="R16" s="107"/>
      <c r="S16" s="107"/>
      <c r="T16" s="107"/>
      <c r="U16" s="107"/>
      <c r="V16" s="107"/>
      <c r="W16" s="107"/>
      <c r="X16" s="107"/>
    </row>
    <row r="17" ht="20.25" customHeight="1" spans="1:24">
      <c r="A17" s="21" t="s">
        <v>70</v>
      </c>
      <c r="B17" s="21" t="s">
        <v>70</v>
      </c>
      <c r="C17" s="21" t="s">
        <v>225</v>
      </c>
      <c r="D17" s="21" t="s">
        <v>226</v>
      </c>
      <c r="E17" s="21" t="s">
        <v>110</v>
      </c>
      <c r="F17" s="21" t="s">
        <v>111</v>
      </c>
      <c r="G17" s="21" t="s">
        <v>227</v>
      </c>
      <c r="H17" s="21" t="s">
        <v>228</v>
      </c>
      <c r="I17" s="107">
        <v>380136</v>
      </c>
      <c r="J17" s="107">
        <v>380136</v>
      </c>
      <c r="K17" s="58"/>
      <c r="L17" s="58"/>
      <c r="M17" s="107">
        <v>380136</v>
      </c>
      <c r="N17" s="58"/>
      <c r="O17" s="107"/>
      <c r="P17" s="107"/>
      <c r="Q17" s="107"/>
      <c r="R17" s="107"/>
      <c r="S17" s="107"/>
      <c r="T17" s="107"/>
      <c r="U17" s="107"/>
      <c r="V17" s="107"/>
      <c r="W17" s="107"/>
      <c r="X17" s="107"/>
    </row>
    <row r="18" ht="20.25" customHeight="1" spans="1:24">
      <c r="A18" s="21" t="s">
        <v>70</v>
      </c>
      <c r="B18" s="21" t="s">
        <v>70</v>
      </c>
      <c r="C18" s="21" t="s">
        <v>225</v>
      </c>
      <c r="D18" s="21" t="s">
        <v>226</v>
      </c>
      <c r="E18" s="21" t="s">
        <v>110</v>
      </c>
      <c r="F18" s="21" t="s">
        <v>111</v>
      </c>
      <c r="G18" s="21" t="s">
        <v>227</v>
      </c>
      <c r="H18" s="21" t="s">
        <v>228</v>
      </c>
      <c r="I18" s="107">
        <v>176400</v>
      </c>
      <c r="J18" s="107">
        <v>176400</v>
      </c>
      <c r="K18" s="58"/>
      <c r="L18" s="58"/>
      <c r="M18" s="107">
        <v>176400</v>
      </c>
      <c r="N18" s="58"/>
      <c r="O18" s="107"/>
      <c r="P18" s="107"/>
      <c r="Q18" s="107"/>
      <c r="R18" s="107"/>
      <c r="S18" s="107"/>
      <c r="T18" s="107"/>
      <c r="U18" s="107"/>
      <c r="V18" s="107"/>
      <c r="W18" s="107"/>
      <c r="X18" s="107"/>
    </row>
    <row r="19" ht="20.25" customHeight="1" spans="1:24">
      <c r="A19" s="21" t="s">
        <v>70</v>
      </c>
      <c r="B19" s="21" t="s">
        <v>70</v>
      </c>
      <c r="C19" s="21" t="s">
        <v>225</v>
      </c>
      <c r="D19" s="21" t="s">
        <v>226</v>
      </c>
      <c r="E19" s="21" t="s">
        <v>110</v>
      </c>
      <c r="F19" s="21" t="s">
        <v>111</v>
      </c>
      <c r="G19" s="21" t="s">
        <v>227</v>
      </c>
      <c r="H19" s="21" t="s">
        <v>228</v>
      </c>
      <c r="I19" s="107">
        <v>213504</v>
      </c>
      <c r="J19" s="107">
        <v>213504</v>
      </c>
      <c r="K19" s="58"/>
      <c r="L19" s="58"/>
      <c r="M19" s="107">
        <v>213504</v>
      </c>
      <c r="N19" s="58"/>
      <c r="O19" s="107"/>
      <c r="P19" s="107"/>
      <c r="Q19" s="107"/>
      <c r="R19" s="107"/>
      <c r="S19" s="107"/>
      <c r="T19" s="107"/>
      <c r="U19" s="107"/>
      <c r="V19" s="107"/>
      <c r="W19" s="107"/>
      <c r="X19" s="107"/>
    </row>
    <row r="20" ht="20.25" customHeight="1" spans="1:24">
      <c r="A20" s="21" t="s">
        <v>70</v>
      </c>
      <c r="B20" s="21" t="s">
        <v>70</v>
      </c>
      <c r="C20" s="21" t="s">
        <v>229</v>
      </c>
      <c r="D20" s="21" t="s">
        <v>230</v>
      </c>
      <c r="E20" s="21" t="s">
        <v>120</v>
      </c>
      <c r="F20" s="21" t="s">
        <v>121</v>
      </c>
      <c r="G20" s="21" t="s">
        <v>231</v>
      </c>
      <c r="H20" s="21" t="s">
        <v>232</v>
      </c>
      <c r="I20" s="107">
        <v>422163</v>
      </c>
      <c r="J20" s="107">
        <v>422163</v>
      </c>
      <c r="K20" s="58"/>
      <c r="L20" s="58"/>
      <c r="M20" s="107">
        <v>422163</v>
      </c>
      <c r="N20" s="58"/>
      <c r="O20" s="107"/>
      <c r="P20" s="107"/>
      <c r="Q20" s="107"/>
      <c r="R20" s="107"/>
      <c r="S20" s="107"/>
      <c r="T20" s="107"/>
      <c r="U20" s="107"/>
      <c r="V20" s="107"/>
      <c r="W20" s="107"/>
      <c r="X20" s="107"/>
    </row>
    <row r="21" ht="20.25" customHeight="1" spans="1:24">
      <c r="A21" s="21" t="s">
        <v>70</v>
      </c>
      <c r="B21" s="21" t="s">
        <v>70</v>
      </c>
      <c r="C21" s="21" t="s">
        <v>229</v>
      </c>
      <c r="D21" s="21" t="s">
        <v>230</v>
      </c>
      <c r="E21" s="21" t="s">
        <v>120</v>
      </c>
      <c r="F21" s="21" t="s">
        <v>121</v>
      </c>
      <c r="G21" s="21" t="s">
        <v>231</v>
      </c>
      <c r="H21" s="21" t="s">
        <v>232</v>
      </c>
      <c r="I21" s="107">
        <v>603090</v>
      </c>
      <c r="J21" s="107">
        <v>603090</v>
      </c>
      <c r="K21" s="58"/>
      <c r="L21" s="58"/>
      <c r="M21" s="107">
        <v>603090</v>
      </c>
      <c r="N21" s="58"/>
      <c r="O21" s="107"/>
      <c r="P21" s="107"/>
      <c r="Q21" s="107"/>
      <c r="R21" s="107"/>
      <c r="S21" s="107"/>
      <c r="T21" s="107"/>
      <c r="U21" s="107"/>
      <c r="V21" s="107"/>
      <c r="W21" s="107"/>
      <c r="X21" s="107"/>
    </row>
    <row r="22" ht="20.25" customHeight="1" spans="1:24">
      <c r="A22" s="21" t="s">
        <v>70</v>
      </c>
      <c r="B22" s="21" t="s">
        <v>70</v>
      </c>
      <c r="C22" s="21" t="s">
        <v>229</v>
      </c>
      <c r="D22" s="21" t="s">
        <v>230</v>
      </c>
      <c r="E22" s="21" t="s">
        <v>122</v>
      </c>
      <c r="F22" s="21" t="s">
        <v>123</v>
      </c>
      <c r="G22" s="21" t="s">
        <v>233</v>
      </c>
      <c r="H22" s="21" t="s">
        <v>234</v>
      </c>
      <c r="I22" s="107">
        <v>616940</v>
      </c>
      <c r="J22" s="107">
        <v>616940</v>
      </c>
      <c r="K22" s="58"/>
      <c r="L22" s="58"/>
      <c r="M22" s="107">
        <v>616940</v>
      </c>
      <c r="N22" s="58"/>
      <c r="O22" s="107"/>
      <c r="P22" s="107"/>
      <c r="Q22" s="107"/>
      <c r="R22" s="107"/>
      <c r="S22" s="107"/>
      <c r="T22" s="107"/>
      <c r="U22" s="107"/>
      <c r="V22" s="107"/>
      <c r="W22" s="107"/>
      <c r="X22" s="107"/>
    </row>
    <row r="23" ht="20.25" customHeight="1" spans="1:24">
      <c r="A23" s="21" t="s">
        <v>70</v>
      </c>
      <c r="B23" s="21" t="s">
        <v>70</v>
      </c>
      <c r="C23" s="21" t="s">
        <v>229</v>
      </c>
      <c r="D23" s="21" t="s">
        <v>230</v>
      </c>
      <c r="E23" s="21" t="s">
        <v>132</v>
      </c>
      <c r="F23" s="21" t="s">
        <v>133</v>
      </c>
      <c r="G23" s="21" t="s">
        <v>235</v>
      </c>
      <c r="H23" s="21" t="s">
        <v>236</v>
      </c>
      <c r="I23" s="107">
        <v>252870</v>
      </c>
      <c r="J23" s="107">
        <v>252870</v>
      </c>
      <c r="K23" s="58"/>
      <c r="L23" s="58"/>
      <c r="M23" s="107">
        <v>252870</v>
      </c>
      <c r="N23" s="58"/>
      <c r="O23" s="107"/>
      <c r="P23" s="107"/>
      <c r="Q23" s="107"/>
      <c r="R23" s="107"/>
      <c r="S23" s="107"/>
      <c r="T23" s="107"/>
      <c r="U23" s="107"/>
      <c r="V23" s="107"/>
      <c r="W23" s="107"/>
      <c r="X23" s="107"/>
    </row>
    <row r="24" ht="20.25" customHeight="1" spans="1:24">
      <c r="A24" s="21" t="s">
        <v>70</v>
      </c>
      <c r="B24" s="21" t="s">
        <v>70</v>
      </c>
      <c r="C24" s="21" t="s">
        <v>229</v>
      </c>
      <c r="D24" s="21" t="s">
        <v>230</v>
      </c>
      <c r="E24" s="21" t="s">
        <v>134</v>
      </c>
      <c r="F24" s="21" t="s">
        <v>135</v>
      </c>
      <c r="G24" s="21" t="s">
        <v>235</v>
      </c>
      <c r="H24" s="21" t="s">
        <v>236</v>
      </c>
      <c r="I24" s="107">
        <v>177009</v>
      </c>
      <c r="J24" s="107">
        <v>177009</v>
      </c>
      <c r="K24" s="58"/>
      <c r="L24" s="58"/>
      <c r="M24" s="107">
        <v>177009</v>
      </c>
      <c r="N24" s="58"/>
      <c r="O24" s="107"/>
      <c r="P24" s="107"/>
      <c r="Q24" s="107"/>
      <c r="R24" s="107"/>
      <c r="S24" s="107"/>
      <c r="T24" s="107"/>
      <c r="U24" s="107"/>
      <c r="V24" s="107"/>
      <c r="W24" s="107"/>
      <c r="X24" s="107"/>
    </row>
    <row r="25" ht="20.25" customHeight="1" spans="1:24">
      <c r="A25" s="21" t="s">
        <v>70</v>
      </c>
      <c r="B25" s="21" t="s">
        <v>70</v>
      </c>
      <c r="C25" s="21" t="s">
        <v>229</v>
      </c>
      <c r="D25" s="21" t="s">
        <v>230</v>
      </c>
      <c r="E25" s="21" t="s">
        <v>136</v>
      </c>
      <c r="F25" s="21" t="s">
        <v>137</v>
      </c>
      <c r="G25" s="21" t="s">
        <v>237</v>
      </c>
      <c r="H25" s="21" t="s">
        <v>238</v>
      </c>
      <c r="I25" s="107">
        <v>152424</v>
      </c>
      <c r="J25" s="107">
        <v>152424</v>
      </c>
      <c r="K25" s="58"/>
      <c r="L25" s="58"/>
      <c r="M25" s="107">
        <v>152424</v>
      </c>
      <c r="N25" s="58"/>
      <c r="O25" s="107"/>
      <c r="P25" s="107"/>
      <c r="Q25" s="107"/>
      <c r="R25" s="107"/>
      <c r="S25" s="107"/>
      <c r="T25" s="107"/>
      <c r="U25" s="107"/>
      <c r="V25" s="107"/>
      <c r="W25" s="107"/>
      <c r="X25" s="107"/>
    </row>
    <row r="26" ht="20.25" customHeight="1" spans="1:24">
      <c r="A26" s="21" t="s">
        <v>70</v>
      </c>
      <c r="B26" s="21" t="s">
        <v>70</v>
      </c>
      <c r="C26" s="21" t="s">
        <v>229</v>
      </c>
      <c r="D26" s="21" t="s">
        <v>230</v>
      </c>
      <c r="E26" s="21" t="s">
        <v>136</v>
      </c>
      <c r="F26" s="21" t="s">
        <v>137</v>
      </c>
      <c r="G26" s="21" t="s">
        <v>237</v>
      </c>
      <c r="H26" s="21" t="s">
        <v>238</v>
      </c>
      <c r="I26" s="107">
        <v>112035</v>
      </c>
      <c r="J26" s="107">
        <v>112035</v>
      </c>
      <c r="K26" s="58"/>
      <c r="L26" s="58"/>
      <c r="M26" s="107">
        <v>112035</v>
      </c>
      <c r="N26" s="58"/>
      <c r="O26" s="107"/>
      <c r="P26" s="107"/>
      <c r="Q26" s="107"/>
      <c r="R26" s="107"/>
      <c r="S26" s="107"/>
      <c r="T26" s="107"/>
      <c r="U26" s="107"/>
      <c r="V26" s="107"/>
      <c r="W26" s="107"/>
      <c r="X26" s="107"/>
    </row>
    <row r="27" ht="20.25" customHeight="1" spans="1:24">
      <c r="A27" s="21" t="s">
        <v>70</v>
      </c>
      <c r="B27" s="21" t="s">
        <v>70</v>
      </c>
      <c r="C27" s="21" t="s">
        <v>229</v>
      </c>
      <c r="D27" s="21" t="s">
        <v>230</v>
      </c>
      <c r="E27" s="21" t="s">
        <v>136</v>
      </c>
      <c r="F27" s="21" t="s">
        <v>137</v>
      </c>
      <c r="G27" s="21" t="s">
        <v>237</v>
      </c>
      <c r="H27" s="21" t="s">
        <v>238</v>
      </c>
      <c r="I27" s="107">
        <v>160050</v>
      </c>
      <c r="J27" s="107">
        <v>160050</v>
      </c>
      <c r="K27" s="58"/>
      <c r="L27" s="58"/>
      <c r="M27" s="107">
        <v>160050</v>
      </c>
      <c r="N27" s="58"/>
      <c r="O27" s="107"/>
      <c r="P27" s="107"/>
      <c r="Q27" s="107"/>
      <c r="R27" s="107"/>
      <c r="S27" s="107"/>
      <c r="T27" s="107"/>
      <c r="U27" s="107"/>
      <c r="V27" s="107"/>
      <c r="W27" s="107"/>
      <c r="X27" s="107"/>
    </row>
    <row r="28" ht="20.25" customHeight="1" spans="1:24">
      <c r="A28" s="21" t="s">
        <v>70</v>
      </c>
      <c r="B28" s="21" t="s">
        <v>70</v>
      </c>
      <c r="C28" s="21" t="s">
        <v>229</v>
      </c>
      <c r="D28" s="21" t="s">
        <v>230</v>
      </c>
      <c r="E28" s="21" t="s">
        <v>102</v>
      </c>
      <c r="F28" s="21" t="s">
        <v>103</v>
      </c>
      <c r="G28" s="21" t="s">
        <v>239</v>
      </c>
      <c r="H28" s="21" t="s">
        <v>240</v>
      </c>
      <c r="I28" s="107">
        <v>1454</v>
      </c>
      <c r="J28" s="107">
        <v>1454</v>
      </c>
      <c r="K28" s="58"/>
      <c r="L28" s="58"/>
      <c r="M28" s="107">
        <v>1454</v>
      </c>
      <c r="N28" s="58"/>
      <c r="O28" s="107"/>
      <c r="P28" s="107"/>
      <c r="Q28" s="107"/>
      <c r="R28" s="107"/>
      <c r="S28" s="107"/>
      <c r="T28" s="107"/>
      <c r="U28" s="107"/>
      <c r="V28" s="107"/>
      <c r="W28" s="107"/>
      <c r="X28" s="107"/>
    </row>
    <row r="29" ht="20.25" customHeight="1" spans="1:24">
      <c r="A29" s="21" t="s">
        <v>70</v>
      </c>
      <c r="B29" s="21" t="s">
        <v>70</v>
      </c>
      <c r="C29" s="21" t="s">
        <v>229</v>
      </c>
      <c r="D29" s="21" t="s">
        <v>230</v>
      </c>
      <c r="E29" s="21" t="s">
        <v>110</v>
      </c>
      <c r="F29" s="21" t="s">
        <v>111</v>
      </c>
      <c r="G29" s="21" t="s">
        <v>239</v>
      </c>
      <c r="H29" s="21" t="s">
        <v>240</v>
      </c>
      <c r="I29" s="107">
        <v>15267</v>
      </c>
      <c r="J29" s="107">
        <v>15267</v>
      </c>
      <c r="K29" s="58"/>
      <c r="L29" s="58"/>
      <c r="M29" s="107">
        <v>15267</v>
      </c>
      <c r="N29" s="58"/>
      <c r="O29" s="107"/>
      <c r="P29" s="107"/>
      <c r="Q29" s="107"/>
      <c r="R29" s="107"/>
      <c r="S29" s="107"/>
      <c r="T29" s="107"/>
      <c r="U29" s="107"/>
      <c r="V29" s="107"/>
      <c r="W29" s="107"/>
      <c r="X29" s="107"/>
    </row>
    <row r="30" ht="20.25" customHeight="1" spans="1:24">
      <c r="A30" s="21" t="s">
        <v>70</v>
      </c>
      <c r="B30" s="21" t="s">
        <v>70</v>
      </c>
      <c r="C30" s="21" t="s">
        <v>229</v>
      </c>
      <c r="D30" s="21" t="s">
        <v>230</v>
      </c>
      <c r="E30" s="21" t="s">
        <v>138</v>
      </c>
      <c r="F30" s="21" t="s">
        <v>139</v>
      </c>
      <c r="G30" s="21" t="s">
        <v>239</v>
      </c>
      <c r="H30" s="21" t="s">
        <v>240</v>
      </c>
      <c r="I30" s="107">
        <v>15510</v>
      </c>
      <c r="J30" s="107">
        <v>15510</v>
      </c>
      <c r="K30" s="58"/>
      <c r="L30" s="58"/>
      <c r="M30" s="107">
        <v>15510</v>
      </c>
      <c r="N30" s="58"/>
      <c r="O30" s="107"/>
      <c r="P30" s="107"/>
      <c r="Q30" s="107"/>
      <c r="R30" s="107"/>
      <c r="S30" s="107"/>
      <c r="T30" s="107"/>
      <c r="U30" s="107"/>
      <c r="V30" s="107"/>
      <c r="W30" s="107"/>
      <c r="X30" s="107"/>
    </row>
    <row r="31" ht="20.25" customHeight="1" spans="1:24">
      <c r="A31" s="21" t="s">
        <v>70</v>
      </c>
      <c r="B31" s="21" t="s">
        <v>70</v>
      </c>
      <c r="C31" s="21" t="s">
        <v>229</v>
      </c>
      <c r="D31" s="21" t="s">
        <v>230</v>
      </c>
      <c r="E31" s="21" t="s">
        <v>138</v>
      </c>
      <c r="F31" s="21" t="s">
        <v>139</v>
      </c>
      <c r="G31" s="21" t="s">
        <v>239</v>
      </c>
      <c r="H31" s="21" t="s">
        <v>240</v>
      </c>
      <c r="I31" s="107">
        <v>10857</v>
      </c>
      <c r="J31" s="107">
        <v>10857</v>
      </c>
      <c r="K31" s="58"/>
      <c r="L31" s="58"/>
      <c r="M31" s="107">
        <v>10857</v>
      </c>
      <c r="N31" s="58"/>
      <c r="O31" s="107"/>
      <c r="P31" s="107"/>
      <c r="Q31" s="107"/>
      <c r="R31" s="107"/>
      <c r="S31" s="107"/>
      <c r="T31" s="107"/>
      <c r="U31" s="107"/>
      <c r="V31" s="107"/>
      <c r="W31" s="107"/>
      <c r="X31" s="107"/>
    </row>
    <row r="32" ht="20.25" customHeight="1" spans="1:24">
      <c r="A32" s="21" t="s">
        <v>70</v>
      </c>
      <c r="B32" s="21" t="s">
        <v>70</v>
      </c>
      <c r="C32" s="21" t="s">
        <v>229</v>
      </c>
      <c r="D32" s="21" t="s">
        <v>230</v>
      </c>
      <c r="E32" s="21" t="s">
        <v>138</v>
      </c>
      <c r="F32" s="21" t="s">
        <v>139</v>
      </c>
      <c r="G32" s="21" t="s">
        <v>239</v>
      </c>
      <c r="H32" s="21" t="s">
        <v>240</v>
      </c>
      <c r="I32" s="107">
        <v>18612</v>
      </c>
      <c r="J32" s="107">
        <v>18612</v>
      </c>
      <c r="K32" s="58"/>
      <c r="L32" s="58"/>
      <c r="M32" s="107">
        <v>18612</v>
      </c>
      <c r="N32" s="58"/>
      <c r="O32" s="107"/>
      <c r="P32" s="107"/>
      <c r="Q32" s="107"/>
      <c r="R32" s="107"/>
      <c r="S32" s="107"/>
      <c r="T32" s="107"/>
      <c r="U32" s="107"/>
      <c r="V32" s="107"/>
      <c r="W32" s="107"/>
      <c r="X32" s="107"/>
    </row>
    <row r="33" ht="20.25" customHeight="1" spans="1:24">
      <c r="A33" s="21" t="s">
        <v>70</v>
      </c>
      <c r="B33" s="21" t="s">
        <v>70</v>
      </c>
      <c r="C33" s="21" t="s">
        <v>229</v>
      </c>
      <c r="D33" s="21" t="s">
        <v>230</v>
      </c>
      <c r="E33" s="21" t="s">
        <v>138</v>
      </c>
      <c r="F33" s="21" t="s">
        <v>139</v>
      </c>
      <c r="G33" s="21" t="s">
        <v>239</v>
      </c>
      <c r="H33" s="21" t="s">
        <v>240</v>
      </c>
      <c r="I33" s="107">
        <v>5271</v>
      </c>
      <c r="J33" s="107">
        <v>5271</v>
      </c>
      <c r="K33" s="58"/>
      <c r="L33" s="58"/>
      <c r="M33" s="107">
        <v>5271</v>
      </c>
      <c r="N33" s="58"/>
      <c r="O33" s="107"/>
      <c r="P33" s="107"/>
      <c r="Q33" s="107"/>
      <c r="R33" s="107"/>
      <c r="S33" s="107"/>
      <c r="T33" s="107"/>
      <c r="U33" s="107"/>
      <c r="V33" s="107"/>
      <c r="W33" s="107"/>
      <c r="X33" s="107"/>
    </row>
    <row r="34" ht="20.25" customHeight="1" spans="1:24">
      <c r="A34" s="21" t="s">
        <v>70</v>
      </c>
      <c r="B34" s="21" t="s">
        <v>70</v>
      </c>
      <c r="C34" s="21" t="s">
        <v>229</v>
      </c>
      <c r="D34" s="21" t="s">
        <v>230</v>
      </c>
      <c r="E34" s="21" t="s">
        <v>138</v>
      </c>
      <c r="F34" s="21" t="s">
        <v>139</v>
      </c>
      <c r="G34" s="21" t="s">
        <v>239</v>
      </c>
      <c r="H34" s="21" t="s">
        <v>240</v>
      </c>
      <c r="I34" s="107">
        <v>7530</v>
      </c>
      <c r="J34" s="107">
        <v>7530</v>
      </c>
      <c r="K34" s="58"/>
      <c r="L34" s="58"/>
      <c r="M34" s="107">
        <v>7530</v>
      </c>
      <c r="N34" s="58"/>
      <c r="O34" s="107"/>
      <c r="P34" s="107"/>
      <c r="Q34" s="107"/>
      <c r="R34" s="107"/>
      <c r="S34" s="107"/>
      <c r="T34" s="107"/>
      <c r="U34" s="107"/>
      <c r="V34" s="107"/>
      <c r="W34" s="107"/>
      <c r="X34" s="107"/>
    </row>
    <row r="35" ht="20.25" customHeight="1" spans="1:24">
      <c r="A35" s="21" t="s">
        <v>70</v>
      </c>
      <c r="B35" s="21" t="s">
        <v>70</v>
      </c>
      <c r="C35" s="21" t="s">
        <v>241</v>
      </c>
      <c r="D35" s="21" t="s">
        <v>151</v>
      </c>
      <c r="E35" s="21" t="s">
        <v>150</v>
      </c>
      <c r="F35" s="21" t="s">
        <v>151</v>
      </c>
      <c r="G35" s="21" t="s">
        <v>242</v>
      </c>
      <c r="H35" s="21" t="s">
        <v>151</v>
      </c>
      <c r="I35" s="107">
        <v>333963</v>
      </c>
      <c r="J35" s="107">
        <v>333963</v>
      </c>
      <c r="K35" s="58"/>
      <c r="L35" s="58"/>
      <c r="M35" s="107">
        <v>333963</v>
      </c>
      <c r="N35" s="58"/>
      <c r="O35" s="107"/>
      <c r="P35" s="107"/>
      <c r="Q35" s="107"/>
      <c r="R35" s="107"/>
      <c r="S35" s="107"/>
      <c r="T35" s="107"/>
      <c r="U35" s="107"/>
      <c r="V35" s="107"/>
      <c r="W35" s="107"/>
      <c r="X35" s="107"/>
    </row>
    <row r="36" ht="20.25" customHeight="1" spans="1:24">
      <c r="A36" s="21" t="s">
        <v>70</v>
      </c>
      <c r="B36" s="21" t="s">
        <v>70</v>
      </c>
      <c r="C36" s="21" t="s">
        <v>241</v>
      </c>
      <c r="D36" s="21" t="s">
        <v>151</v>
      </c>
      <c r="E36" s="21" t="s">
        <v>150</v>
      </c>
      <c r="F36" s="21" t="s">
        <v>151</v>
      </c>
      <c r="G36" s="21" t="s">
        <v>242</v>
      </c>
      <c r="H36" s="21" t="s">
        <v>151</v>
      </c>
      <c r="I36" s="107">
        <v>477090</v>
      </c>
      <c r="J36" s="107">
        <v>477090</v>
      </c>
      <c r="K36" s="58"/>
      <c r="L36" s="58"/>
      <c r="M36" s="107">
        <v>477090</v>
      </c>
      <c r="N36" s="58"/>
      <c r="O36" s="107"/>
      <c r="P36" s="107"/>
      <c r="Q36" s="107"/>
      <c r="R36" s="107"/>
      <c r="S36" s="107"/>
      <c r="T36" s="107"/>
      <c r="U36" s="107"/>
      <c r="V36" s="107"/>
      <c r="W36" s="107"/>
      <c r="X36" s="107"/>
    </row>
    <row r="37" ht="20.25" customHeight="1" spans="1:24">
      <c r="A37" s="21" t="s">
        <v>70</v>
      </c>
      <c r="B37" s="21" t="s">
        <v>70</v>
      </c>
      <c r="C37" s="21" t="s">
        <v>243</v>
      </c>
      <c r="D37" s="21" t="s">
        <v>244</v>
      </c>
      <c r="E37" s="21" t="s">
        <v>102</v>
      </c>
      <c r="F37" s="21" t="s">
        <v>103</v>
      </c>
      <c r="G37" s="21" t="s">
        <v>245</v>
      </c>
      <c r="H37" s="21" t="s">
        <v>246</v>
      </c>
      <c r="I37" s="107">
        <v>20000</v>
      </c>
      <c r="J37" s="107">
        <v>20000</v>
      </c>
      <c r="K37" s="58"/>
      <c r="L37" s="58"/>
      <c r="M37" s="107">
        <v>20000</v>
      </c>
      <c r="N37" s="58"/>
      <c r="O37" s="107"/>
      <c r="P37" s="107"/>
      <c r="Q37" s="107"/>
      <c r="R37" s="107"/>
      <c r="S37" s="107"/>
      <c r="T37" s="107"/>
      <c r="U37" s="107"/>
      <c r="V37" s="107"/>
      <c r="W37" s="107"/>
      <c r="X37" s="107"/>
    </row>
    <row r="38" ht="20.25" customHeight="1" spans="1:24">
      <c r="A38" s="21" t="s">
        <v>70</v>
      </c>
      <c r="B38" s="21" t="s">
        <v>70</v>
      </c>
      <c r="C38" s="21" t="s">
        <v>247</v>
      </c>
      <c r="D38" s="21" t="s">
        <v>195</v>
      </c>
      <c r="E38" s="21" t="s">
        <v>102</v>
      </c>
      <c r="F38" s="21" t="s">
        <v>103</v>
      </c>
      <c r="G38" s="21" t="s">
        <v>248</v>
      </c>
      <c r="H38" s="21" t="s">
        <v>195</v>
      </c>
      <c r="I38" s="107">
        <v>12000</v>
      </c>
      <c r="J38" s="107">
        <v>12000</v>
      </c>
      <c r="K38" s="58"/>
      <c r="L38" s="58"/>
      <c r="M38" s="107">
        <v>12000</v>
      </c>
      <c r="N38" s="58"/>
      <c r="O38" s="107"/>
      <c r="P38" s="107"/>
      <c r="Q38" s="107"/>
      <c r="R38" s="107"/>
      <c r="S38" s="107"/>
      <c r="T38" s="107"/>
      <c r="U38" s="107"/>
      <c r="V38" s="107"/>
      <c r="W38" s="107"/>
      <c r="X38" s="107"/>
    </row>
    <row r="39" ht="20.25" customHeight="1" spans="1:24">
      <c r="A39" s="21" t="s">
        <v>70</v>
      </c>
      <c r="B39" s="21" t="s">
        <v>70</v>
      </c>
      <c r="C39" s="21" t="s">
        <v>247</v>
      </c>
      <c r="D39" s="21" t="s">
        <v>195</v>
      </c>
      <c r="E39" s="21" t="s">
        <v>110</v>
      </c>
      <c r="F39" s="21" t="s">
        <v>111</v>
      </c>
      <c r="G39" s="21" t="s">
        <v>248</v>
      </c>
      <c r="H39" s="21" t="s">
        <v>195</v>
      </c>
      <c r="I39" s="107">
        <v>8400</v>
      </c>
      <c r="J39" s="107">
        <v>8400</v>
      </c>
      <c r="K39" s="58"/>
      <c r="L39" s="58"/>
      <c r="M39" s="107">
        <v>8400</v>
      </c>
      <c r="N39" s="58"/>
      <c r="O39" s="107"/>
      <c r="P39" s="107"/>
      <c r="Q39" s="107"/>
      <c r="R39" s="107"/>
      <c r="S39" s="107"/>
      <c r="T39" s="107"/>
      <c r="U39" s="107"/>
      <c r="V39" s="107"/>
      <c r="W39" s="107"/>
      <c r="X39" s="107"/>
    </row>
    <row r="40" ht="20.25" customHeight="1" spans="1:24">
      <c r="A40" s="21" t="s">
        <v>70</v>
      </c>
      <c r="B40" s="21" t="s">
        <v>70</v>
      </c>
      <c r="C40" s="21" t="s">
        <v>249</v>
      </c>
      <c r="D40" s="21" t="s">
        <v>250</v>
      </c>
      <c r="E40" s="21" t="s">
        <v>102</v>
      </c>
      <c r="F40" s="21" t="s">
        <v>103</v>
      </c>
      <c r="G40" s="21" t="s">
        <v>251</v>
      </c>
      <c r="H40" s="21" t="s">
        <v>252</v>
      </c>
      <c r="I40" s="107">
        <v>289200</v>
      </c>
      <c r="J40" s="107">
        <v>289200</v>
      </c>
      <c r="K40" s="58"/>
      <c r="L40" s="58"/>
      <c r="M40" s="107">
        <v>289200</v>
      </c>
      <c r="N40" s="58"/>
      <c r="O40" s="107"/>
      <c r="P40" s="107"/>
      <c r="Q40" s="107"/>
      <c r="R40" s="107"/>
      <c r="S40" s="107"/>
      <c r="T40" s="107"/>
      <c r="U40" s="107"/>
      <c r="V40" s="107"/>
      <c r="W40" s="107"/>
      <c r="X40" s="107"/>
    </row>
    <row r="41" ht="20.25" customHeight="1" spans="1:24">
      <c r="A41" s="21" t="s">
        <v>70</v>
      </c>
      <c r="B41" s="21" t="s">
        <v>70</v>
      </c>
      <c r="C41" s="21" t="s">
        <v>253</v>
      </c>
      <c r="D41" s="21" t="s">
        <v>254</v>
      </c>
      <c r="E41" s="21" t="s">
        <v>102</v>
      </c>
      <c r="F41" s="21" t="s">
        <v>103</v>
      </c>
      <c r="G41" s="21" t="s">
        <v>255</v>
      </c>
      <c r="H41" s="21" t="s">
        <v>254</v>
      </c>
      <c r="I41" s="107">
        <v>34800</v>
      </c>
      <c r="J41" s="107">
        <v>34800</v>
      </c>
      <c r="K41" s="58"/>
      <c r="L41" s="58"/>
      <c r="M41" s="107">
        <v>34800</v>
      </c>
      <c r="N41" s="58"/>
      <c r="O41" s="107"/>
      <c r="P41" s="107"/>
      <c r="Q41" s="107"/>
      <c r="R41" s="107"/>
      <c r="S41" s="107"/>
      <c r="T41" s="107"/>
      <c r="U41" s="107"/>
      <c r="V41" s="107"/>
      <c r="W41" s="107"/>
      <c r="X41" s="107"/>
    </row>
    <row r="42" ht="20.25" customHeight="1" spans="1:24">
      <c r="A42" s="21" t="s">
        <v>70</v>
      </c>
      <c r="B42" s="21" t="s">
        <v>70</v>
      </c>
      <c r="C42" s="21" t="s">
        <v>253</v>
      </c>
      <c r="D42" s="21" t="s">
        <v>254</v>
      </c>
      <c r="E42" s="21" t="s">
        <v>110</v>
      </c>
      <c r="F42" s="21" t="s">
        <v>111</v>
      </c>
      <c r="G42" s="21" t="s">
        <v>255</v>
      </c>
      <c r="H42" s="21" t="s">
        <v>254</v>
      </c>
      <c r="I42" s="107">
        <v>24360</v>
      </c>
      <c r="J42" s="107">
        <v>24360</v>
      </c>
      <c r="K42" s="58"/>
      <c r="L42" s="58"/>
      <c r="M42" s="107">
        <v>24360</v>
      </c>
      <c r="N42" s="58"/>
      <c r="O42" s="107"/>
      <c r="P42" s="107"/>
      <c r="Q42" s="107"/>
      <c r="R42" s="107"/>
      <c r="S42" s="107"/>
      <c r="T42" s="107"/>
      <c r="U42" s="107"/>
      <c r="V42" s="107"/>
      <c r="W42" s="107"/>
      <c r="X42" s="107"/>
    </row>
    <row r="43" ht="20.25" customHeight="1" spans="1:24">
      <c r="A43" s="21" t="s">
        <v>70</v>
      </c>
      <c r="B43" s="21" t="s">
        <v>70</v>
      </c>
      <c r="C43" s="21" t="s">
        <v>256</v>
      </c>
      <c r="D43" s="21" t="s">
        <v>257</v>
      </c>
      <c r="E43" s="21" t="s">
        <v>102</v>
      </c>
      <c r="F43" s="21" t="s">
        <v>103</v>
      </c>
      <c r="G43" s="21" t="s">
        <v>258</v>
      </c>
      <c r="H43" s="21" t="s">
        <v>259</v>
      </c>
      <c r="I43" s="107">
        <v>45000</v>
      </c>
      <c r="J43" s="107">
        <v>45000</v>
      </c>
      <c r="K43" s="58"/>
      <c r="L43" s="58"/>
      <c r="M43" s="107">
        <v>45000</v>
      </c>
      <c r="N43" s="58"/>
      <c r="O43" s="107"/>
      <c r="P43" s="107"/>
      <c r="Q43" s="107"/>
      <c r="R43" s="107"/>
      <c r="S43" s="107"/>
      <c r="T43" s="107"/>
      <c r="U43" s="107"/>
      <c r="V43" s="107"/>
      <c r="W43" s="107"/>
      <c r="X43" s="107"/>
    </row>
    <row r="44" ht="20.25" customHeight="1" spans="1:24">
      <c r="A44" s="21" t="s">
        <v>70</v>
      </c>
      <c r="B44" s="21" t="s">
        <v>70</v>
      </c>
      <c r="C44" s="21" t="s">
        <v>256</v>
      </c>
      <c r="D44" s="21" t="s">
        <v>257</v>
      </c>
      <c r="E44" s="21" t="s">
        <v>110</v>
      </c>
      <c r="F44" s="21" t="s">
        <v>111</v>
      </c>
      <c r="G44" s="21" t="s">
        <v>258</v>
      </c>
      <c r="H44" s="21" t="s">
        <v>259</v>
      </c>
      <c r="I44" s="107">
        <v>31500</v>
      </c>
      <c r="J44" s="107">
        <v>31500</v>
      </c>
      <c r="K44" s="58"/>
      <c r="L44" s="58"/>
      <c r="M44" s="107">
        <v>31500</v>
      </c>
      <c r="N44" s="58"/>
      <c r="O44" s="107"/>
      <c r="P44" s="107"/>
      <c r="Q44" s="107"/>
      <c r="R44" s="107"/>
      <c r="S44" s="107"/>
      <c r="T44" s="107"/>
      <c r="U44" s="107"/>
      <c r="V44" s="107"/>
      <c r="W44" s="107"/>
      <c r="X44" s="107"/>
    </row>
    <row r="45" ht="20.25" customHeight="1" spans="1:24">
      <c r="A45" s="21" t="s">
        <v>70</v>
      </c>
      <c r="B45" s="21" t="s">
        <v>70</v>
      </c>
      <c r="C45" s="21" t="s">
        <v>256</v>
      </c>
      <c r="D45" s="21" t="s">
        <v>257</v>
      </c>
      <c r="E45" s="21" t="s">
        <v>102</v>
      </c>
      <c r="F45" s="21" t="s">
        <v>103</v>
      </c>
      <c r="G45" s="21" t="s">
        <v>260</v>
      </c>
      <c r="H45" s="21" t="s">
        <v>261</v>
      </c>
      <c r="I45" s="107">
        <v>6000</v>
      </c>
      <c r="J45" s="107">
        <v>6000</v>
      </c>
      <c r="K45" s="58"/>
      <c r="L45" s="58"/>
      <c r="M45" s="107">
        <v>6000</v>
      </c>
      <c r="N45" s="58"/>
      <c r="O45" s="107"/>
      <c r="P45" s="107"/>
      <c r="Q45" s="107"/>
      <c r="R45" s="107"/>
      <c r="S45" s="107"/>
      <c r="T45" s="107"/>
      <c r="U45" s="107"/>
      <c r="V45" s="107"/>
      <c r="W45" s="107"/>
      <c r="X45" s="107"/>
    </row>
    <row r="46" ht="20.25" customHeight="1" spans="1:24">
      <c r="A46" s="21" t="s">
        <v>70</v>
      </c>
      <c r="B46" s="21" t="s">
        <v>70</v>
      </c>
      <c r="C46" s="21" t="s">
        <v>256</v>
      </c>
      <c r="D46" s="21" t="s">
        <v>257</v>
      </c>
      <c r="E46" s="21" t="s">
        <v>110</v>
      </c>
      <c r="F46" s="21" t="s">
        <v>111</v>
      </c>
      <c r="G46" s="21" t="s">
        <v>260</v>
      </c>
      <c r="H46" s="21" t="s">
        <v>261</v>
      </c>
      <c r="I46" s="107">
        <v>4200</v>
      </c>
      <c r="J46" s="107">
        <v>4200</v>
      </c>
      <c r="K46" s="58"/>
      <c r="L46" s="58"/>
      <c r="M46" s="107">
        <v>4200</v>
      </c>
      <c r="N46" s="58"/>
      <c r="O46" s="107"/>
      <c r="P46" s="107"/>
      <c r="Q46" s="107"/>
      <c r="R46" s="107"/>
      <c r="S46" s="107"/>
      <c r="T46" s="107"/>
      <c r="U46" s="107"/>
      <c r="V46" s="107"/>
      <c r="W46" s="107"/>
      <c r="X46" s="107"/>
    </row>
    <row r="47" ht="20.25" customHeight="1" spans="1:24">
      <c r="A47" s="21" t="s">
        <v>70</v>
      </c>
      <c r="B47" s="21" t="s">
        <v>70</v>
      </c>
      <c r="C47" s="21" t="s">
        <v>256</v>
      </c>
      <c r="D47" s="21" t="s">
        <v>257</v>
      </c>
      <c r="E47" s="21" t="s">
        <v>102</v>
      </c>
      <c r="F47" s="21" t="s">
        <v>103</v>
      </c>
      <c r="G47" s="21" t="s">
        <v>262</v>
      </c>
      <c r="H47" s="21" t="s">
        <v>263</v>
      </c>
      <c r="I47" s="107">
        <v>9000</v>
      </c>
      <c r="J47" s="107">
        <v>9000</v>
      </c>
      <c r="K47" s="58"/>
      <c r="L47" s="58"/>
      <c r="M47" s="107">
        <v>9000</v>
      </c>
      <c r="N47" s="58"/>
      <c r="O47" s="107"/>
      <c r="P47" s="107"/>
      <c r="Q47" s="107"/>
      <c r="R47" s="107"/>
      <c r="S47" s="107"/>
      <c r="T47" s="107"/>
      <c r="U47" s="107"/>
      <c r="V47" s="107"/>
      <c r="W47" s="107"/>
      <c r="X47" s="107"/>
    </row>
    <row r="48" ht="20.25" customHeight="1" spans="1:24">
      <c r="A48" s="21" t="s">
        <v>70</v>
      </c>
      <c r="B48" s="21" t="s">
        <v>70</v>
      </c>
      <c r="C48" s="21" t="s">
        <v>256</v>
      </c>
      <c r="D48" s="21" t="s">
        <v>257</v>
      </c>
      <c r="E48" s="21" t="s">
        <v>110</v>
      </c>
      <c r="F48" s="21" t="s">
        <v>111</v>
      </c>
      <c r="G48" s="21" t="s">
        <v>262</v>
      </c>
      <c r="H48" s="21" t="s">
        <v>263</v>
      </c>
      <c r="I48" s="107">
        <v>6300</v>
      </c>
      <c r="J48" s="107">
        <v>6300</v>
      </c>
      <c r="K48" s="58"/>
      <c r="L48" s="58"/>
      <c r="M48" s="107">
        <v>6300</v>
      </c>
      <c r="N48" s="58"/>
      <c r="O48" s="107"/>
      <c r="P48" s="107"/>
      <c r="Q48" s="107"/>
      <c r="R48" s="107"/>
      <c r="S48" s="107"/>
      <c r="T48" s="107"/>
      <c r="U48" s="107"/>
      <c r="V48" s="107"/>
      <c r="W48" s="107"/>
      <c r="X48" s="107"/>
    </row>
    <row r="49" ht="20.25" customHeight="1" spans="1:24">
      <c r="A49" s="21" t="s">
        <v>70</v>
      </c>
      <c r="B49" s="21" t="s">
        <v>70</v>
      </c>
      <c r="C49" s="21" t="s">
        <v>256</v>
      </c>
      <c r="D49" s="21" t="s">
        <v>257</v>
      </c>
      <c r="E49" s="21" t="s">
        <v>102</v>
      </c>
      <c r="F49" s="21" t="s">
        <v>103</v>
      </c>
      <c r="G49" s="21" t="s">
        <v>264</v>
      </c>
      <c r="H49" s="21" t="s">
        <v>265</v>
      </c>
      <c r="I49" s="107">
        <v>6000</v>
      </c>
      <c r="J49" s="107">
        <v>6000</v>
      </c>
      <c r="K49" s="58"/>
      <c r="L49" s="58"/>
      <c r="M49" s="107">
        <v>6000</v>
      </c>
      <c r="N49" s="58"/>
      <c r="O49" s="107"/>
      <c r="P49" s="107"/>
      <c r="Q49" s="107"/>
      <c r="R49" s="107"/>
      <c r="S49" s="107"/>
      <c r="T49" s="107"/>
      <c r="U49" s="107"/>
      <c r="V49" s="107"/>
      <c r="W49" s="107"/>
      <c r="X49" s="107"/>
    </row>
    <row r="50" ht="20.25" customHeight="1" spans="1:24">
      <c r="A50" s="21" t="s">
        <v>70</v>
      </c>
      <c r="B50" s="21" t="s">
        <v>70</v>
      </c>
      <c r="C50" s="21" t="s">
        <v>256</v>
      </c>
      <c r="D50" s="21" t="s">
        <v>257</v>
      </c>
      <c r="E50" s="21" t="s">
        <v>110</v>
      </c>
      <c r="F50" s="21" t="s">
        <v>111</v>
      </c>
      <c r="G50" s="21" t="s">
        <v>264</v>
      </c>
      <c r="H50" s="21" t="s">
        <v>265</v>
      </c>
      <c r="I50" s="107">
        <v>4200</v>
      </c>
      <c r="J50" s="107">
        <v>4200</v>
      </c>
      <c r="K50" s="58"/>
      <c r="L50" s="58"/>
      <c r="M50" s="107">
        <v>4200</v>
      </c>
      <c r="N50" s="58"/>
      <c r="O50" s="107"/>
      <c r="P50" s="107"/>
      <c r="Q50" s="107"/>
      <c r="R50" s="107"/>
      <c r="S50" s="107"/>
      <c r="T50" s="107"/>
      <c r="U50" s="107"/>
      <c r="V50" s="107"/>
      <c r="W50" s="107"/>
      <c r="X50" s="107"/>
    </row>
    <row r="51" ht="20.25" customHeight="1" spans="1:24">
      <c r="A51" s="21" t="s">
        <v>70</v>
      </c>
      <c r="B51" s="21" t="s">
        <v>70</v>
      </c>
      <c r="C51" s="21" t="s">
        <v>256</v>
      </c>
      <c r="D51" s="21" t="s">
        <v>257</v>
      </c>
      <c r="E51" s="21" t="s">
        <v>102</v>
      </c>
      <c r="F51" s="21" t="s">
        <v>103</v>
      </c>
      <c r="G51" s="21" t="s">
        <v>266</v>
      </c>
      <c r="H51" s="21" t="s">
        <v>267</v>
      </c>
      <c r="I51" s="107">
        <v>21000</v>
      </c>
      <c r="J51" s="107">
        <v>21000</v>
      </c>
      <c r="K51" s="58"/>
      <c r="L51" s="58"/>
      <c r="M51" s="107">
        <v>21000</v>
      </c>
      <c r="N51" s="58"/>
      <c r="O51" s="107"/>
      <c r="P51" s="107"/>
      <c r="Q51" s="107"/>
      <c r="R51" s="107"/>
      <c r="S51" s="107"/>
      <c r="T51" s="107"/>
      <c r="U51" s="107"/>
      <c r="V51" s="107"/>
      <c r="W51" s="107"/>
      <c r="X51" s="107"/>
    </row>
    <row r="52" ht="20.25" customHeight="1" spans="1:24">
      <c r="A52" s="21" t="s">
        <v>70</v>
      </c>
      <c r="B52" s="21" t="s">
        <v>70</v>
      </c>
      <c r="C52" s="21" t="s">
        <v>256</v>
      </c>
      <c r="D52" s="21" t="s">
        <v>257</v>
      </c>
      <c r="E52" s="21" t="s">
        <v>110</v>
      </c>
      <c r="F52" s="21" t="s">
        <v>111</v>
      </c>
      <c r="G52" s="21" t="s">
        <v>266</v>
      </c>
      <c r="H52" s="21" t="s">
        <v>267</v>
      </c>
      <c r="I52" s="107">
        <v>14700</v>
      </c>
      <c r="J52" s="107">
        <v>14700</v>
      </c>
      <c r="K52" s="58"/>
      <c r="L52" s="58"/>
      <c r="M52" s="107">
        <v>14700</v>
      </c>
      <c r="N52" s="58"/>
      <c r="O52" s="107"/>
      <c r="P52" s="107"/>
      <c r="Q52" s="107"/>
      <c r="R52" s="107"/>
      <c r="S52" s="107"/>
      <c r="T52" s="107"/>
      <c r="U52" s="107"/>
      <c r="V52" s="107"/>
      <c r="W52" s="107"/>
      <c r="X52" s="107"/>
    </row>
    <row r="53" ht="20.25" customHeight="1" spans="1:24">
      <c r="A53" s="21" t="s">
        <v>70</v>
      </c>
      <c r="B53" s="21" t="s">
        <v>70</v>
      </c>
      <c r="C53" s="21" t="s">
        <v>256</v>
      </c>
      <c r="D53" s="21" t="s">
        <v>257</v>
      </c>
      <c r="E53" s="21" t="s">
        <v>102</v>
      </c>
      <c r="F53" s="21" t="s">
        <v>103</v>
      </c>
      <c r="G53" s="21" t="s">
        <v>268</v>
      </c>
      <c r="H53" s="21" t="s">
        <v>269</v>
      </c>
      <c r="I53" s="107">
        <v>90000</v>
      </c>
      <c r="J53" s="107">
        <v>90000</v>
      </c>
      <c r="K53" s="58"/>
      <c r="L53" s="58"/>
      <c r="M53" s="107">
        <v>90000</v>
      </c>
      <c r="N53" s="58"/>
      <c r="O53" s="107"/>
      <c r="P53" s="107"/>
      <c r="Q53" s="107"/>
      <c r="R53" s="107"/>
      <c r="S53" s="107"/>
      <c r="T53" s="107"/>
      <c r="U53" s="107"/>
      <c r="V53" s="107"/>
      <c r="W53" s="107"/>
      <c r="X53" s="107"/>
    </row>
    <row r="54" ht="20.25" customHeight="1" spans="1:24">
      <c r="A54" s="21" t="s">
        <v>70</v>
      </c>
      <c r="B54" s="21" t="s">
        <v>70</v>
      </c>
      <c r="C54" s="21" t="s">
        <v>256</v>
      </c>
      <c r="D54" s="21" t="s">
        <v>257</v>
      </c>
      <c r="E54" s="21" t="s">
        <v>110</v>
      </c>
      <c r="F54" s="21" t="s">
        <v>111</v>
      </c>
      <c r="G54" s="21" t="s">
        <v>268</v>
      </c>
      <c r="H54" s="21" t="s">
        <v>269</v>
      </c>
      <c r="I54" s="107">
        <v>63000</v>
      </c>
      <c r="J54" s="107">
        <v>63000</v>
      </c>
      <c r="K54" s="58"/>
      <c r="L54" s="58"/>
      <c r="M54" s="107">
        <v>63000</v>
      </c>
      <c r="N54" s="58"/>
      <c r="O54" s="107"/>
      <c r="P54" s="107"/>
      <c r="Q54" s="107"/>
      <c r="R54" s="107"/>
      <c r="S54" s="107"/>
      <c r="T54" s="107"/>
      <c r="U54" s="107"/>
      <c r="V54" s="107"/>
      <c r="W54" s="107"/>
      <c r="X54" s="107"/>
    </row>
    <row r="55" ht="20.25" customHeight="1" spans="1:24">
      <c r="A55" s="21" t="s">
        <v>70</v>
      </c>
      <c r="B55" s="21" t="s">
        <v>70</v>
      </c>
      <c r="C55" s="21" t="s">
        <v>256</v>
      </c>
      <c r="D55" s="21" t="s">
        <v>257</v>
      </c>
      <c r="E55" s="21" t="s">
        <v>102</v>
      </c>
      <c r="F55" s="21" t="s">
        <v>103</v>
      </c>
      <c r="G55" s="21" t="s">
        <v>251</v>
      </c>
      <c r="H55" s="21" t="s">
        <v>252</v>
      </c>
      <c r="I55" s="107">
        <v>28920</v>
      </c>
      <c r="J55" s="107">
        <v>28920</v>
      </c>
      <c r="K55" s="58"/>
      <c r="L55" s="58"/>
      <c r="M55" s="107">
        <v>28920</v>
      </c>
      <c r="N55" s="58"/>
      <c r="O55" s="107"/>
      <c r="P55" s="107"/>
      <c r="Q55" s="107"/>
      <c r="R55" s="107"/>
      <c r="S55" s="107"/>
      <c r="T55" s="107"/>
      <c r="U55" s="107"/>
      <c r="V55" s="107"/>
      <c r="W55" s="107"/>
      <c r="X55" s="107"/>
    </row>
    <row r="56" ht="20.25" customHeight="1" spans="1:24">
      <c r="A56" s="21" t="s">
        <v>70</v>
      </c>
      <c r="B56" s="21" t="s">
        <v>70</v>
      </c>
      <c r="C56" s="21" t="s">
        <v>256</v>
      </c>
      <c r="D56" s="21" t="s">
        <v>257</v>
      </c>
      <c r="E56" s="21" t="s">
        <v>102</v>
      </c>
      <c r="F56" s="21" t="s">
        <v>103</v>
      </c>
      <c r="G56" s="21" t="s">
        <v>270</v>
      </c>
      <c r="H56" s="21" t="s">
        <v>271</v>
      </c>
      <c r="I56" s="107">
        <v>64380</v>
      </c>
      <c r="J56" s="107">
        <v>64380</v>
      </c>
      <c r="K56" s="58"/>
      <c r="L56" s="58"/>
      <c r="M56" s="107">
        <v>64380</v>
      </c>
      <c r="N56" s="58"/>
      <c r="O56" s="107"/>
      <c r="P56" s="107"/>
      <c r="Q56" s="107"/>
      <c r="R56" s="107"/>
      <c r="S56" s="107"/>
      <c r="T56" s="107"/>
      <c r="U56" s="107"/>
      <c r="V56" s="107"/>
      <c r="W56" s="107"/>
      <c r="X56" s="107"/>
    </row>
    <row r="57" ht="20.25" customHeight="1" spans="1:24">
      <c r="A57" s="21" t="s">
        <v>70</v>
      </c>
      <c r="B57" s="21" t="s">
        <v>70</v>
      </c>
      <c r="C57" s="21" t="s">
        <v>272</v>
      </c>
      <c r="D57" s="21" t="s">
        <v>273</v>
      </c>
      <c r="E57" s="21" t="s">
        <v>126</v>
      </c>
      <c r="F57" s="21" t="s">
        <v>127</v>
      </c>
      <c r="G57" s="21" t="s">
        <v>274</v>
      </c>
      <c r="H57" s="21" t="s">
        <v>275</v>
      </c>
      <c r="I57" s="107">
        <v>34380</v>
      </c>
      <c r="J57" s="107">
        <v>34380</v>
      </c>
      <c r="K57" s="58"/>
      <c r="L57" s="58"/>
      <c r="M57" s="107">
        <v>34380</v>
      </c>
      <c r="N57" s="58"/>
      <c r="O57" s="107"/>
      <c r="P57" s="107"/>
      <c r="Q57" s="107"/>
      <c r="R57" s="107"/>
      <c r="S57" s="107"/>
      <c r="T57" s="107"/>
      <c r="U57" s="107"/>
      <c r="V57" s="107"/>
      <c r="W57" s="107"/>
      <c r="X57" s="107"/>
    </row>
    <row r="58" ht="20.25" customHeight="1" spans="1:24">
      <c r="A58" s="21" t="s">
        <v>70</v>
      </c>
      <c r="B58" s="21" t="s">
        <v>70</v>
      </c>
      <c r="C58" s="21" t="s">
        <v>276</v>
      </c>
      <c r="D58" s="21" t="s">
        <v>277</v>
      </c>
      <c r="E58" s="21" t="s">
        <v>102</v>
      </c>
      <c r="F58" s="21" t="s">
        <v>103</v>
      </c>
      <c r="G58" s="21" t="s">
        <v>278</v>
      </c>
      <c r="H58" s="21" t="s">
        <v>279</v>
      </c>
      <c r="I58" s="107">
        <v>64512</v>
      </c>
      <c r="J58" s="107">
        <v>64512</v>
      </c>
      <c r="K58" s="58"/>
      <c r="L58" s="58"/>
      <c r="M58" s="107">
        <v>64512</v>
      </c>
      <c r="N58" s="58"/>
      <c r="O58" s="107"/>
      <c r="P58" s="107"/>
      <c r="Q58" s="107"/>
      <c r="R58" s="107"/>
      <c r="S58" s="107"/>
      <c r="T58" s="107"/>
      <c r="U58" s="107"/>
      <c r="V58" s="107"/>
      <c r="W58" s="107"/>
      <c r="X58" s="107"/>
    </row>
    <row r="59" ht="20.25" customHeight="1" spans="1:24">
      <c r="A59" s="21" t="s">
        <v>70</v>
      </c>
      <c r="B59" s="21" t="s">
        <v>70</v>
      </c>
      <c r="C59" s="21" t="s">
        <v>276</v>
      </c>
      <c r="D59" s="21" t="s">
        <v>277</v>
      </c>
      <c r="E59" s="21" t="s">
        <v>102</v>
      </c>
      <c r="F59" s="21" t="s">
        <v>103</v>
      </c>
      <c r="G59" s="21" t="s">
        <v>278</v>
      </c>
      <c r="H59" s="21" t="s">
        <v>279</v>
      </c>
      <c r="I59" s="107">
        <v>29544</v>
      </c>
      <c r="J59" s="107">
        <v>29544</v>
      </c>
      <c r="K59" s="58"/>
      <c r="L59" s="58"/>
      <c r="M59" s="107">
        <v>29544</v>
      </c>
      <c r="N59" s="58"/>
      <c r="O59" s="107"/>
      <c r="P59" s="107"/>
      <c r="Q59" s="107"/>
      <c r="R59" s="107"/>
      <c r="S59" s="107"/>
      <c r="T59" s="107"/>
      <c r="U59" s="107"/>
      <c r="V59" s="107"/>
      <c r="W59" s="107"/>
      <c r="X59" s="107"/>
    </row>
    <row r="60" ht="20.25" customHeight="1" spans="1:24">
      <c r="A60" s="21" t="s">
        <v>70</v>
      </c>
      <c r="B60" s="21" t="s">
        <v>70</v>
      </c>
      <c r="C60" s="21" t="s">
        <v>280</v>
      </c>
      <c r="D60" s="21" t="s">
        <v>281</v>
      </c>
      <c r="E60" s="21" t="s">
        <v>102</v>
      </c>
      <c r="F60" s="21" t="s">
        <v>103</v>
      </c>
      <c r="G60" s="21" t="s">
        <v>282</v>
      </c>
      <c r="H60" s="21" t="s">
        <v>283</v>
      </c>
      <c r="I60" s="107">
        <v>960</v>
      </c>
      <c r="J60" s="107">
        <v>960</v>
      </c>
      <c r="K60" s="58"/>
      <c r="L60" s="58"/>
      <c r="M60" s="107">
        <v>960</v>
      </c>
      <c r="N60" s="58"/>
      <c r="O60" s="107"/>
      <c r="P60" s="107"/>
      <c r="Q60" s="107"/>
      <c r="R60" s="107"/>
      <c r="S60" s="107"/>
      <c r="T60" s="107"/>
      <c r="U60" s="107"/>
      <c r="V60" s="107"/>
      <c r="W60" s="107"/>
      <c r="X60" s="107"/>
    </row>
    <row r="61" ht="20.25" customHeight="1" spans="1:24">
      <c r="A61" s="21" t="s">
        <v>70</v>
      </c>
      <c r="B61" s="21" t="s">
        <v>70</v>
      </c>
      <c r="C61" s="21" t="s">
        <v>284</v>
      </c>
      <c r="D61" s="21" t="s">
        <v>285</v>
      </c>
      <c r="E61" s="21" t="s">
        <v>102</v>
      </c>
      <c r="F61" s="21" t="s">
        <v>103</v>
      </c>
      <c r="G61" s="21" t="s">
        <v>223</v>
      </c>
      <c r="H61" s="21" t="s">
        <v>224</v>
      </c>
      <c r="I61" s="107">
        <v>504360</v>
      </c>
      <c r="J61" s="107">
        <v>504360</v>
      </c>
      <c r="K61" s="58"/>
      <c r="L61" s="58"/>
      <c r="M61" s="107">
        <v>504360</v>
      </c>
      <c r="N61" s="58"/>
      <c r="O61" s="107"/>
      <c r="P61" s="107"/>
      <c r="Q61" s="107"/>
      <c r="R61" s="107"/>
      <c r="S61" s="107"/>
      <c r="T61" s="107"/>
      <c r="U61" s="107"/>
      <c r="V61" s="107"/>
      <c r="W61" s="107"/>
      <c r="X61" s="107"/>
    </row>
    <row r="62" ht="20.25" customHeight="1" spans="1:24">
      <c r="A62" s="21" t="s">
        <v>70</v>
      </c>
      <c r="B62" s="21" t="s">
        <v>70</v>
      </c>
      <c r="C62" s="21" t="s">
        <v>286</v>
      </c>
      <c r="D62" s="21" t="s">
        <v>287</v>
      </c>
      <c r="E62" s="21" t="s">
        <v>118</v>
      </c>
      <c r="F62" s="21" t="s">
        <v>119</v>
      </c>
      <c r="G62" s="21" t="s">
        <v>274</v>
      </c>
      <c r="H62" s="21" t="s">
        <v>275</v>
      </c>
      <c r="I62" s="107">
        <v>39600</v>
      </c>
      <c r="J62" s="107">
        <v>39600</v>
      </c>
      <c r="K62" s="58"/>
      <c r="L62" s="58"/>
      <c r="M62" s="107">
        <v>39600</v>
      </c>
      <c r="N62" s="58"/>
      <c r="O62" s="107"/>
      <c r="P62" s="107"/>
      <c r="Q62" s="107"/>
      <c r="R62" s="107"/>
      <c r="S62" s="107"/>
      <c r="T62" s="107"/>
      <c r="U62" s="107"/>
      <c r="V62" s="107"/>
      <c r="W62" s="107"/>
      <c r="X62" s="107"/>
    </row>
    <row r="63" ht="20.25" customHeight="1" spans="1:24">
      <c r="A63" s="21" t="s">
        <v>70</v>
      </c>
      <c r="B63" s="21" t="s">
        <v>70</v>
      </c>
      <c r="C63" s="21" t="s">
        <v>286</v>
      </c>
      <c r="D63" s="21" t="s">
        <v>287</v>
      </c>
      <c r="E63" s="21" t="s">
        <v>118</v>
      </c>
      <c r="F63" s="21" t="s">
        <v>119</v>
      </c>
      <c r="G63" s="21" t="s">
        <v>274</v>
      </c>
      <c r="H63" s="21" t="s">
        <v>275</v>
      </c>
      <c r="I63" s="107">
        <v>518400</v>
      </c>
      <c r="J63" s="107">
        <v>518400</v>
      </c>
      <c r="K63" s="58"/>
      <c r="L63" s="58"/>
      <c r="M63" s="107">
        <v>518400</v>
      </c>
      <c r="N63" s="58"/>
      <c r="O63" s="107"/>
      <c r="P63" s="107"/>
      <c r="Q63" s="107"/>
      <c r="R63" s="107"/>
      <c r="S63" s="107"/>
      <c r="T63" s="107"/>
      <c r="U63" s="107"/>
      <c r="V63" s="107"/>
      <c r="W63" s="107"/>
      <c r="X63" s="107"/>
    </row>
    <row r="64" ht="17.25" customHeight="1" spans="1:24">
      <c r="A64" s="66" t="s">
        <v>190</v>
      </c>
      <c r="B64" s="67"/>
      <c r="C64" s="172"/>
      <c r="D64" s="172"/>
      <c r="E64" s="172"/>
      <c r="F64" s="172"/>
      <c r="G64" s="172"/>
      <c r="H64" s="173"/>
      <c r="I64" s="107">
        <v>10996674</v>
      </c>
      <c r="J64" s="107">
        <v>10996674</v>
      </c>
      <c r="K64" s="107"/>
      <c r="L64" s="107"/>
      <c r="M64" s="107">
        <v>10996674</v>
      </c>
      <c r="N64" s="107"/>
      <c r="O64" s="107"/>
      <c r="P64" s="107"/>
      <c r="Q64" s="107"/>
      <c r="R64" s="107"/>
      <c r="S64" s="107"/>
      <c r="T64" s="107"/>
      <c r="U64" s="107"/>
      <c r="V64" s="107"/>
      <c r="W64" s="107"/>
      <c r="X64" s="107"/>
    </row>
  </sheetData>
  <mergeCells count="31">
    <mergeCell ref="A2:X2"/>
    <mergeCell ref="A3:H3"/>
    <mergeCell ref="I4:X4"/>
    <mergeCell ref="J5:N5"/>
    <mergeCell ref="O5:Q5"/>
    <mergeCell ref="S5:X5"/>
    <mergeCell ref="A64:H64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J6:J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15"/>
  <sheetViews>
    <sheetView showZeros="0" workbookViewId="0">
      <selection activeCell="I10" sqref="I10"/>
    </sheetView>
  </sheetViews>
  <sheetFormatPr defaultColWidth="9.14166666666667" defaultRowHeight="14.25" customHeight="1"/>
  <cols>
    <col min="1" max="1" width="10.2833333333333" customWidth="1"/>
    <col min="2" max="2" width="13.425" customWidth="1"/>
    <col min="3" max="3" width="32.85" customWidth="1"/>
    <col min="4" max="4" width="23.85" customWidth="1"/>
    <col min="5" max="5" width="11.1416666666667" customWidth="1"/>
    <col min="6" max="6" width="17.7083333333333" customWidth="1"/>
    <col min="7" max="7" width="9.85" customWidth="1"/>
    <col min="8" max="8" width="17.7083333333333" customWidth="1"/>
    <col min="9" max="13" width="20" customWidth="1"/>
    <col min="14" max="14" width="12.2833333333333" customWidth="1"/>
    <col min="15" max="15" width="12.7083333333333" customWidth="1"/>
    <col min="16" max="16" width="11.1416666666667" customWidth="1"/>
    <col min="17" max="21" width="19.85" customWidth="1"/>
    <col min="22" max="22" width="20" customWidth="1"/>
    <col min="23" max="23" width="19.85" customWidth="1"/>
  </cols>
  <sheetData>
    <row r="1" ht="13.5" customHeight="1" spans="2:23">
      <c r="B1" s="162"/>
      <c r="E1" s="40"/>
      <c r="F1" s="40"/>
      <c r="G1" s="40"/>
      <c r="H1" s="40"/>
      <c r="U1" s="162"/>
      <c r="W1" s="167" t="s">
        <v>288</v>
      </c>
    </row>
    <row r="2" ht="46.5" customHeight="1" spans="1:23">
      <c r="A2" s="42" t="str">
        <f>"2025"&amp;"年部门项目支出预算表"</f>
        <v>2025年部门项目支出预算表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</row>
    <row r="3" ht="13.5" customHeight="1" spans="1:23">
      <c r="A3" s="43" t="str">
        <f>"单位名称："&amp;"石林彝族自治县财政局"</f>
        <v>单位名称：石林彝族自治县财政局</v>
      </c>
      <c r="B3" s="44"/>
      <c r="C3" s="44"/>
      <c r="D3" s="44"/>
      <c r="E3" s="44"/>
      <c r="F3" s="44"/>
      <c r="G3" s="44"/>
      <c r="H3" s="44"/>
      <c r="I3" s="45"/>
      <c r="J3" s="45"/>
      <c r="K3" s="45"/>
      <c r="L3" s="45"/>
      <c r="M3" s="45"/>
      <c r="N3" s="45"/>
      <c r="O3" s="45"/>
      <c r="P3" s="45"/>
      <c r="Q3" s="45"/>
      <c r="U3" s="162"/>
      <c r="W3" s="145" t="s">
        <v>1</v>
      </c>
    </row>
    <row r="4" ht="21.75" customHeight="1" spans="1:23">
      <c r="A4" s="47" t="s">
        <v>289</v>
      </c>
      <c r="B4" s="48" t="s">
        <v>201</v>
      </c>
      <c r="C4" s="47" t="s">
        <v>202</v>
      </c>
      <c r="D4" s="47" t="s">
        <v>290</v>
      </c>
      <c r="E4" s="48" t="s">
        <v>203</v>
      </c>
      <c r="F4" s="48" t="s">
        <v>204</v>
      </c>
      <c r="G4" s="48" t="s">
        <v>291</v>
      </c>
      <c r="H4" s="48" t="s">
        <v>292</v>
      </c>
      <c r="I4" s="62" t="s">
        <v>55</v>
      </c>
      <c r="J4" s="12" t="s">
        <v>293</v>
      </c>
      <c r="K4" s="13"/>
      <c r="L4" s="13"/>
      <c r="M4" s="35"/>
      <c r="N4" s="12" t="s">
        <v>209</v>
      </c>
      <c r="O4" s="13"/>
      <c r="P4" s="35"/>
      <c r="Q4" s="48" t="s">
        <v>61</v>
      </c>
      <c r="R4" s="12" t="s">
        <v>62</v>
      </c>
      <c r="S4" s="13"/>
      <c r="T4" s="13"/>
      <c r="U4" s="13"/>
      <c r="V4" s="13"/>
      <c r="W4" s="35"/>
    </row>
    <row r="5" ht="21.75" customHeight="1" spans="1:23">
      <c r="A5" s="49"/>
      <c r="B5" s="63"/>
      <c r="C5" s="49"/>
      <c r="D5" s="49"/>
      <c r="E5" s="50"/>
      <c r="F5" s="50"/>
      <c r="G5" s="50"/>
      <c r="H5" s="50"/>
      <c r="I5" s="63"/>
      <c r="J5" s="163" t="s">
        <v>58</v>
      </c>
      <c r="K5" s="164"/>
      <c r="L5" s="48" t="s">
        <v>59</v>
      </c>
      <c r="M5" s="48" t="s">
        <v>60</v>
      </c>
      <c r="N5" s="48" t="s">
        <v>58</v>
      </c>
      <c r="O5" s="48" t="s">
        <v>59</v>
      </c>
      <c r="P5" s="48" t="s">
        <v>60</v>
      </c>
      <c r="Q5" s="50"/>
      <c r="R5" s="48" t="s">
        <v>57</v>
      </c>
      <c r="S5" s="48" t="s">
        <v>64</v>
      </c>
      <c r="T5" s="48" t="s">
        <v>215</v>
      </c>
      <c r="U5" s="48" t="s">
        <v>66</v>
      </c>
      <c r="V5" s="48" t="s">
        <v>67</v>
      </c>
      <c r="W5" s="48" t="s">
        <v>68</v>
      </c>
    </row>
    <row r="6" ht="21" customHeight="1" spans="1:23">
      <c r="A6" s="63"/>
      <c r="B6" s="63"/>
      <c r="C6" s="63"/>
      <c r="D6" s="63"/>
      <c r="E6" s="63"/>
      <c r="F6" s="63"/>
      <c r="G6" s="63"/>
      <c r="H6" s="63"/>
      <c r="I6" s="63"/>
      <c r="J6" s="165" t="s">
        <v>57</v>
      </c>
      <c r="K6" s="166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</row>
    <row r="7" ht="39.75" customHeight="1" spans="1:23">
      <c r="A7" s="52"/>
      <c r="B7" s="54"/>
      <c r="C7" s="52"/>
      <c r="D7" s="52"/>
      <c r="E7" s="53"/>
      <c r="F7" s="53"/>
      <c r="G7" s="53"/>
      <c r="H7" s="53"/>
      <c r="I7" s="54"/>
      <c r="J7" s="17" t="s">
        <v>57</v>
      </c>
      <c r="K7" s="17" t="s">
        <v>294</v>
      </c>
      <c r="L7" s="53"/>
      <c r="M7" s="53"/>
      <c r="N7" s="53"/>
      <c r="O7" s="53"/>
      <c r="P7" s="53"/>
      <c r="Q7" s="53"/>
      <c r="R7" s="53"/>
      <c r="S7" s="53"/>
      <c r="T7" s="53"/>
      <c r="U7" s="54"/>
      <c r="V7" s="53"/>
      <c r="W7" s="53"/>
    </row>
    <row r="8" ht="15" customHeight="1" spans="1:23">
      <c r="A8" s="55">
        <v>1</v>
      </c>
      <c r="B8" s="55">
        <v>2</v>
      </c>
      <c r="C8" s="55">
        <v>3</v>
      </c>
      <c r="D8" s="55">
        <v>4</v>
      </c>
      <c r="E8" s="55">
        <v>5</v>
      </c>
      <c r="F8" s="55">
        <v>6</v>
      </c>
      <c r="G8" s="55">
        <v>7</v>
      </c>
      <c r="H8" s="55">
        <v>8</v>
      </c>
      <c r="I8" s="55">
        <v>9</v>
      </c>
      <c r="J8" s="55">
        <v>10</v>
      </c>
      <c r="K8" s="55">
        <v>11</v>
      </c>
      <c r="L8" s="69">
        <v>12</v>
      </c>
      <c r="M8" s="69">
        <v>13</v>
      </c>
      <c r="N8" s="69">
        <v>14</v>
      </c>
      <c r="O8" s="69">
        <v>15</v>
      </c>
      <c r="P8" s="69">
        <v>16</v>
      </c>
      <c r="Q8" s="69">
        <v>17</v>
      </c>
      <c r="R8" s="69">
        <v>18</v>
      </c>
      <c r="S8" s="69">
        <v>19</v>
      </c>
      <c r="T8" s="69">
        <v>20</v>
      </c>
      <c r="U8" s="55">
        <v>21</v>
      </c>
      <c r="V8" s="69">
        <v>22</v>
      </c>
      <c r="W8" s="55">
        <v>23</v>
      </c>
    </row>
    <row r="9" ht="21.75" customHeight="1" spans="1:23">
      <c r="A9" s="97" t="s">
        <v>295</v>
      </c>
      <c r="B9" s="97" t="s">
        <v>296</v>
      </c>
      <c r="C9" s="97" t="s">
        <v>297</v>
      </c>
      <c r="D9" s="97" t="s">
        <v>70</v>
      </c>
      <c r="E9" s="97" t="s">
        <v>106</v>
      </c>
      <c r="F9" s="97" t="s">
        <v>107</v>
      </c>
      <c r="G9" s="97" t="s">
        <v>298</v>
      </c>
      <c r="H9" s="97" t="s">
        <v>299</v>
      </c>
      <c r="I9" s="107">
        <v>400000</v>
      </c>
      <c r="J9" s="107">
        <v>400000</v>
      </c>
      <c r="K9" s="107">
        <v>400000</v>
      </c>
      <c r="L9" s="107"/>
      <c r="M9" s="107"/>
      <c r="N9" s="107"/>
      <c r="O9" s="107"/>
      <c r="P9" s="107"/>
      <c r="Q9" s="107"/>
      <c r="R9" s="107"/>
      <c r="S9" s="107"/>
      <c r="T9" s="107"/>
      <c r="U9" s="107"/>
      <c r="V9" s="107"/>
      <c r="W9" s="107"/>
    </row>
    <row r="10" ht="21.75" customHeight="1" spans="1:23">
      <c r="A10" s="97" t="s">
        <v>295</v>
      </c>
      <c r="B10" s="97" t="s">
        <v>300</v>
      </c>
      <c r="C10" s="97" t="s">
        <v>301</v>
      </c>
      <c r="D10" s="97" t="s">
        <v>70</v>
      </c>
      <c r="E10" s="97" t="s">
        <v>108</v>
      </c>
      <c r="F10" s="97" t="s">
        <v>109</v>
      </c>
      <c r="G10" s="97" t="s">
        <v>302</v>
      </c>
      <c r="H10" s="97" t="s">
        <v>303</v>
      </c>
      <c r="I10" s="107">
        <v>2000000</v>
      </c>
      <c r="J10" s="107">
        <v>2000000</v>
      </c>
      <c r="K10" s="107">
        <v>2000000</v>
      </c>
      <c r="L10" s="107"/>
      <c r="M10" s="107"/>
      <c r="N10" s="107"/>
      <c r="O10" s="107"/>
      <c r="P10" s="107"/>
      <c r="Q10" s="107"/>
      <c r="R10" s="107"/>
      <c r="S10" s="107"/>
      <c r="T10" s="107"/>
      <c r="U10" s="107"/>
      <c r="V10" s="107"/>
      <c r="W10" s="107"/>
    </row>
    <row r="11" ht="21.75" customHeight="1" spans="1:23">
      <c r="A11" s="97" t="s">
        <v>295</v>
      </c>
      <c r="B11" s="97" t="s">
        <v>304</v>
      </c>
      <c r="C11" s="97" t="s">
        <v>305</v>
      </c>
      <c r="D11" s="97" t="s">
        <v>70</v>
      </c>
      <c r="E11" s="97" t="s">
        <v>104</v>
      </c>
      <c r="F11" s="97" t="s">
        <v>105</v>
      </c>
      <c r="G11" s="97" t="s">
        <v>258</v>
      </c>
      <c r="H11" s="97" t="s">
        <v>259</v>
      </c>
      <c r="I11" s="107">
        <v>500000</v>
      </c>
      <c r="J11" s="107">
        <v>500000</v>
      </c>
      <c r="K11" s="107">
        <v>500000</v>
      </c>
      <c r="L11" s="107"/>
      <c r="M11" s="107"/>
      <c r="N11" s="107"/>
      <c r="O11" s="107"/>
      <c r="P11" s="107"/>
      <c r="Q11" s="107"/>
      <c r="R11" s="107"/>
      <c r="S11" s="107"/>
      <c r="T11" s="107"/>
      <c r="U11" s="107"/>
      <c r="V11" s="107"/>
      <c r="W11" s="107"/>
    </row>
    <row r="12" ht="21.75" customHeight="1" spans="1:23">
      <c r="A12" s="97" t="s">
        <v>295</v>
      </c>
      <c r="B12" s="97" t="s">
        <v>306</v>
      </c>
      <c r="C12" s="97" t="s">
        <v>307</v>
      </c>
      <c r="D12" s="97" t="s">
        <v>70</v>
      </c>
      <c r="E12" s="97" t="s">
        <v>112</v>
      </c>
      <c r="F12" s="97" t="s">
        <v>113</v>
      </c>
      <c r="G12" s="97" t="s">
        <v>258</v>
      </c>
      <c r="H12" s="97" t="s">
        <v>259</v>
      </c>
      <c r="I12" s="107">
        <v>800000</v>
      </c>
      <c r="J12" s="107">
        <v>800000</v>
      </c>
      <c r="K12" s="107">
        <v>800000</v>
      </c>
      <c r="L12" s="107"/>
      <c r="M12" s="107"/>
      <c r="N12" s="107"/>
      <c r="O12" s="107"/>
      <c r="P12" s="107"/>
      <c r="Q12" s="107"/>
      <c r="R12" s="107"/>
      <c r="S12" s="107"/>
      <c r="T12" s="107"/>
      <c r="U12" s="107"/>
      <c r="V12" s="107"/>
      <c r="W12" s="107"/>
    </row>
    <row r="13" ht="21.75" customHeight="1" spans="1:23">
      <c r="A13" s="97" t="s">
        <v>295</v>
      </c>
      <c r="B13" s="97" t="s">
        <v>308</v>
      </c>
      <c r="C13" s="97" t="s">
        <v>309</v>
      </c>
      <c r="D13" s="97" t="s">
        <v>70</v>
      </c>
      <c r="E13" s="97" t="s">
        <v>112</v>
      </c>
      <c r="F13" s="97" t="s">
        <v>113</v>
      </c>
      <c r="G13" s="97" t="s">
        <v>258</v>
      </c>
      <c r="H13" s="97" t="s">
        <v>259</v>
      </c>
      <c r="I13" s="107">
        <v>300000</v>
      </c>
      <c r="J13" s="107">
        <v>300000</v>
      </c>
      <c r="K13" s="107">
        <v>300000</v>
      </c>
      <c r="L13" s="107"/>
      <c r="M13" s="107"/>
      <c r="N13" s="107"/>
      <c r="O13" s="107"/>
      <c r="P13" s="107"/>
      <c r="Q13" s="107"/>
      <c r="R13" s="107"/>
      <c r="S13" s="107"/>
      <c r="T13" s="107"/>
      <c r="U13" s="107"/>
      <c r="V13" s="107"/>
      <c r="W13" s="107"/>
    </row>
    <row r="14" ht="21.75" customHeight="1" spans="1:23">
      <c r="A14" s="97" t="s">
        <v>295</v>
      </c>
      <c r="B14" s="97" t="s">
        <v>310</v>
      </c>
      <c r="C14" s="97" t="s">
        <v>311</v>
      </c>
      <c r="D14" s="97" t="s">
        <v>70</v>
      </c>
      <c r="E14" s="97" t="s">
        <v>144</v>
      </c>
      <c r="F14" s="97" t="s">
        <v>145</v>
      </c>
      <c r="G14" s="97" t="s">
        <v>312</v>
      </c>
      <c r="H14" s="97" t="s">
        <v>313</v>
      </c>
      <c r="I14" s="107">
        <v>423100</v>
      </c>
      <c r="J14" s="107">
        <v>423100</v>
      </c>
      <c r="K14" s="107">
        <v>423100</v>
      </c>
      <c r="L14" s="107"/>
      <c r="M14" s="107"/>
      <c r="N14" s="107"/>
      <c r="O14" s="107"/>
      <c r="P14" s="107"/>
      <c r="Q14" s="107"/>
      <c r="R14" s="107"/>
      <c r="S14" s="107"/>
      <c r="T14" s="107"/>
      <c r="U14" s="107"/>
      <c r="V14" s="107"/>
      <c r="W14" s="107"/>
    </row>
    <row r="15" ht="18.75" customHeight="1" spans="1:23">
      <c r="A15" s="66" t="s">
        <v>190</v>
      </c>
      <c r="B15" s="67"/>
      <c r="C15" s="67"/>
      <c r="D15" s="67"/>
      <c r="E15" s="67"/>
      <c r="F15" s="67"/>
      <c r="G15" s="67"/>
      <c r="H15" s="68"/>
      <c r="I15" s="107">
        <v>4423100</v>
      </c>
      <c r="J15" s="107">
        <v>4423100</v>
      </c>
      <c r="K15" s="107">
        <v>4423100</v>
      </c>
      <c r="L15" s="107"/>
      <c r="M15" s="107"/>
      <c r="N15" s="107"/>
      <c r="O15" s="107"/>
      <c r="P15" s="107"/>
      <c r="Q15" s="107"/>
      <c r="R15" s="107"/>
      <c r="S15" s="107"/>
      <c r="T15" s="107"/>
      <c r="U15" s="107"/>
      <c r="V15" s="107"/>
      <c r="W15" s="107"/>
    </row>
  </sheetData>
  <mergeCells count="28">
    <mergeCell ref="A2:W2"/>
    <mergeCell ref="A3:H3"/>
    <mergeCell ref="J4:M4"/>
    <mergeCell ref="N4:P4"/>
    <mergeCell ref="R4:W4"/>
    <mergeCell ref="A15:H15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53"/>
  <sheetViews>
    <sheetView showZeros="0" workbookViewId="0">
      <selection activeCell="C20" sqref="C20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8" customHeight="1" spans="10:10">
      <c r="J1" s="41" t="s">
        <v>314</v>
      </c>
    </row>
    <row r="2" ht="39.75" customHeight="1" spans="1:10">
      <c r="A2" s="94" t="str">
        <f>"2025"&amp;"年部门项目支出绩效目标表"</f>
        <v>2025年部门项目支出绩效目标表</v>
      </c>
      <c r="B2" s="42"/>
      <c r="C2" s="42"/>
      <c r="D2" s="42"/>
      <c r="E2" s="42"/>
      <c r="F2" s="95"/>
      <c r="G2" s="42"/>
      <c r="H2" s="95"/>
      <c r="I2" s="95"/>
      <c r="J2" s="42"/>
    </row>
    <row r="3" ht="17.25" customHeight="1" spans="1:1">
      <c r="A3" s="43" t="str">
        <f>"单位名称："&amp;"石林彝族自治县财政局"</f>
        <v>单位名称：石林彝族自治县财政局</v>
      </c>
    </row>
    <row r="4" ht="44.25" customHeight="1" spans="1:10">
      <c r="A4" s="17" t="s">
        <v>202</v>
      </c>
      <c r="B4" s="17" t="s">
        <v>315</v>
      </c>
      <c r="C4" s="17" t="s">
        <v>316</v>
      </c>
      <c r="D4" s="17" t="s">
        <v>317</v>
      </c>
      <c r="E4" s="17" t="s">
        <v>318</v>
      </c>
      <c r="F4" s="96" t="s">
        <v>319</v>
      </c>
      <c r="G4" s="17" t="s">
        <v>320</v>
      </c>
      <c r="H4" s="96" t="s">
        <v>321</v>
      </c>
      <c r="I4" s="96" t="s">
        <v>322</v>
      </c>
      <c r="J4" s="17" t="s">
        <v>323</v>
      </c>
    </row>
    <row r="5" ht="18.75" customHeight="1" spans="1:10">
      <c r="A5" s="159">
        <v>1</v>
      </c>
      <c r="B5" s="159">
        <v>2</v>
      </c>
      <c r="C5" s="159">
        <v>3</v>
      </c>
      <c r="D5" s="159">
        <v>4</v>
      </c>
      <c r="E5" s="159">
        <v>5</v>
      </c>
      <c r="F5" s="69">
        <v>6</v>
      </c>
      <c r="G5" s="159">
        <v>7</v>
      </c>
      <c r="H5" s="69">
        <v>8</v>
      </c>
      <c r="I5" s="69">
        <v>9</v>
      </c>
      <c r="J5" s="159">
        <v>10</v>
      </c>
    </row>
    <row r="6" ht="42" customHeight="1" spans="1:10">
      <c r="A6" s="18" t="s">
        <v>70</v>
      </c>
      <c r="B6" s="97"/>
      <c r="C6" s="97"/>
      <c r="D6" s="97"/>
      <c r="E6" s="33"/>
      <c r="F6" s="98"/>
      <c r="G6" s="33"/>
      <c r="H6" s="98"/>
      <c r="I6" s="98"/>
      <c r="J6" s="33"/>
    </row>
    <row r="7" ht="42" customHeight="1" spans="1:10">
      <c r="A7" s="160" t="s">
        <v>70</v>
      </c>
      <c r="B7" s="32"/>
      <c r="C7" s="32"/>
      <c r="D7" s="32"/>
      <c r="E7" s="18"/>
      <c r="F7" s="32"/>
      <c r="G7" s="18"/>
      <c r="H7" s="32"/>
      <c r="I7" s="32"/>
      <c r="J7" s="18"/>
    </row>
    <row r="8" ht="42" customHeight="1" spans="1:10">
      <c r="A8" s="161" t="s">
        <v>311</v>
      </c>
      <c r="B8" s="32" t="s">
        <v>324</v>
      </c>
      <c r="C8" s="32" t="s">
        <v>325</v>
      </c>
      <c r="D8" s="32" t="s">
        <v>326</v>
      </c>
      <c r="E8" s="18" t="s">
        <v>327</v>
      </c>
      <c r="F8" s="32" t="s">
        <v>328</v>
      </c>
      <c r="G8" s="18" t="s">
        <v>329</v>
      </c>
      <c r="H8" s="32" t="s">
        <v>330</v>
      </c>
      <c r="I8" s="32" t="s">
        <v>331</v>
      </c>
      <c r="J8" s="18" t="s">
        <v>327</v>
      </c>
    </row>
    <row r="9" ht="42" customHeight="1" spans="1:10">
      <c r="A9" s="161" t="s">
        <v>311</v>
      </c>
      <c r="B9" s="32" t="s">
        <v>324</v>
      </c>
      <c r="C9" s="32" t="s">
        <v>325</v>
      </c>
      <c r="D9" s="32" t="s">
        <v>326</v>
      </c>
      <c r="E9" s="18" t="s">
        <v>332</v>
      </c>
      <c r="F9" s="32" t="s">
        <v>328</v>
      </c>
      <c r="G9" s="18" t="s">
        <v>333</v>
      </c>
      <c r="H9" s="32" t="s">
        <v>330</v>
      </c>
      <c r="I9" s="32" t="s">
        <v>331</v>
      </c>
      <c r="J9" s="18" t="s">
        <v>332</v>
      </c>
    </row>
    <row r="10" ht="42" customHeight="1" spans="1:10">
      <c r="A10" s="161" t="s">
        <v>311</v>
      </c>
      <c r="B10" s="32" t="s">
        <v>324</v>
      </c>
      <c r="C10" s="32" t="s">
        <v>325</v>
      </c>
      <c r="D10" s="32" t="s">
        <v>334</v>
      </c>
      <c r="E10" s="18" t="s">
        <v>335</v>
      </c>
      <c r="F10" s="32" t="s">
        <v>328</v>
      </c>
      <c r="G10" s="18" t="s">
        <v>336</v>
      </c>
      <c r="H10" s="32" t="s">
        <v>337</v>
      </c>
      <c r="I10" s="32" t="s">
        <v>331</v>
      </c>
      <c r="J10" s="18" t="s">
        <v>335</v>
      </c>
    </row>
    <row r="11" ht="42" customHeight="1" spans="1:10">
      <c r="A11" s="161" t="s">
        <v>311</v>
      </c>
      <c r="B11" s="32" t="s">
        <v>324</v>
      </c>
      <c r="C11" s="32" t="s">
        <v>325</v>
      </c>
      <c r="D11" s="32" t="s">
        <v>338</v>
      </c>
      <c r="E11" s="18" t="s">
        <v>339</v>
      </c>
      <c r="F11" s="32" t="s">
        <v>340</v>
      </c>
      <c r="G11" s="18" t="s">
        <v>341</v>
      </c>
      <c r="H11" s="32" t="s">
        <v>330</v>
      </c>
      <c r="I11" s="32" t="s">
        <v>331</v>
      </c>
      <c r="J11" s="18" t="s">
        <v>339</v>
      </c>
    </row>
    <row r="12" ht="42" customHeight="1" spans="1:10">
      <c r="A12" s="161" t="s">
        <v>311</v>
      </c>
      <c r="B12" s="32" t="s">
        <v>324</v>
      </c>
      <c r="C12" s="32" t="s">
        <v>342</v>
      </c>
      <c r="D12" s="32" t="s">
        <v>343</v>
      </c>
      <c r="E12" s="18" t="s">
        <v>344</v>
      </c>
      <c r="F12" s="32" t="s">
        <v>345</v>
      </c>
      <c r="G12" s="18" t="s">
        <v>346</v>
      </c>
      <c r="H12" s="32" t="s">
        <v>337</v>
      </c>
      <c r="I12" s="32" t="s">
        <v>331</v>
      </c>
      <c r="J12" s="18" t="s">
        <v>344</v>
      </c>
    </row>
    <row r="13" ht="42" customHeight="1" spans="1:10">
      <c r="A13" s="161" t="s">
        <v>311</v>
      </c>
      <c r="B13" s="32" t="s">
        <v>324</v>
      </c>
      <c r="C13" s="32" t="s">
        <v>347</v>
      </c>
      <c r="D13" s="32" t="s">
        <v>348</v>
      </c>
      <c r="E13" s="18" t="s">
        <v>349</v>
      </c>
      <c r="F13" s="32" t="s">
        <v>345</v>
      </c>
      <c r="G13" s="18" t="s">
        <v>350</v>
      </c>
      <c r="H13" s="32" t="s">
        <v>337</v>
      </c>
      <c r="I13" s="32" t="s">
        <v>331</v>
      </c>
      <c r="J13" s="18" t="s">
        <v>349</v>
      </c>
    </row>
    <row r="14" ht="42" customHeight="1" spans="1:10">
      <c r="A14" s="161" t="s">
        <v>301</v>
      </c>
      <c r="B14" s="32" t="s">
        <v>351</v>
      </c>
      <c r="C14" s="32" t="s">
        <v>325</v>
      </c>
      <c r="D14" s="32" t="s">
        <v>326</v>
      </c>
      <c r="E14" s="18" t="s">
        <v>352</v>
      </c>
      <c r="F14" s="32" t="s">
        <v>345</v>
      </c>
      <c r="G14" s="18" t="s">
        <v>353</v>
      </c>
      <c r="H14" s="32" t="s">
        <v>354</v>
      </c>
      <c r="I14" s="32" t="s">
        <v>331</v>
      </c>
      <c r="J14" s="18" t="s">
        <v>355</v>
      </c>
    </row>
    <row r="15" ht="42" customHeight="1" spans="1:10">
      <c r="A15" s="161" t="s">
        <v>301</v>
      </c>
      <c r="B15" s="32" t="s">
        <v>356</v>
      </c>
      <c r="C15" s="32" t="s">
        <v>325</v>
      </c>
      <c r="D15" s="32" t="s">
        <v>326</v>
      </c>
      <c r="E15" s="18" t="s">
        <v>357</v>
      </c>
      <c r="F15" s="32" t="s">
        <v>345</v>
      </c>
      <c r="G15" s="18" t="s">
        <v>89</v>
      </c>
      <c r="H15" s="32" t="s">
        <v>358</v>
      </c>
      <c r="I15" s="32" t="s">
        <v>331</v>
      </c>
      <c r="J15" s="18" t="s">
        <v>359</v>
      </c>
    </row>
    <row r="16" ht="42" customHeight="1" spans="1:10">
      <c r="A16" s="161" t="s">
        <v>301</v>
      </c>
      <c r="B16" s="32" t="s">
        <v>356</v>
      </c>
      <c r="C16" s="32" t="s">
        <v>325</v>
      </c>
      <c r="D16" s="32" t="s">
        <v>326</v>
      </c>
      <c r="E16" s="18" t="s">
        <v>360</v>
      </c>
      <c r="F16" s="32" t="s">
        <v>345</v>
      </c>
      <c r="G16" s="18" t="s">
        <v>89</v>
      </c>
      <c r="H16" s="32" t="s">
        <v>358</v>
      </c>
      <c r="I16" s="32" t="s">
        <v>331</v>
      </c>
      <c r="J16" s="18" t="s">
        <v>360</v>
      </c>
    </row>
    <row r="17" ht="42" customHeight="1" spans="1:10">
      <c r="A17" s="161" t="s">
        <v>301</v>
      </c>
      <c r="B17" s="32" t="s">
        <v>356</v>
      </c>
      <c r="C17" s="32" t="s">
        <v>325</v>
      </c>
      <c r="D17" s="32" t="s">
        <v>326</v>
      </c>
      <c r="E17" s="18" t="s">
        <v>361</v>
      </c>
      <c r="F17" s="32" t="s">
        <v>345</v>
      </c>
      <c r="G17" s="18" t="s">
        <v>362</v>
      </c>
      <c r="H17" s="32" t="s">
        <v>363</v>
      </c>
      <c r="I17" s="32" t="s">
        <v>331</v>
      </c>
      <c r="J17" s="18" t="s">
        <v>364</v>
      </c>
    </row>
    <row r="18" ht="42" customHeight="1" spans="1:10">
      <c r="A18" s="161" t="s">
        <v>301</v>
      </c>
      <c r="B18" s="32" t="s">
        <v>356</v>
      </c>
      <c r="C18" s="32" t="s">
        <v>325</v>
      </c>
      <c r="D18" s="32" t="s">
        <v>334</v>
      </c>
      <c r="E18" s="18" t="s">
        <v>365</v>
      </c>
      <c r="F18" s="32" t="s">
        <v>345</v>
      </c>
      <c r="G18" s="18" t="s">
        <v>366</v>
      </c>
      <c r="H18" s="32" t="s">
        <v>337</v>
      </c>
      <c r="I18" s="32" t="s">
        <v>331</v>
      </c>
      <c r="J18" s="18" t="s">
        <v>367</v>
      </c>
    </row>
    <row r="19" ht="42" customHeight="1" spans="1:10">
      <c r="A19" s="161" t="s">
        <v>301</v>
      </c>
      <c r="B19" s="32" t="s">
        <v>356</v>
      </c>
      <c r="C19" s="32" t="s">
        <v>325</v>
      </c>
      <c r="D19" s="32" t="s">
        <v>334</v>
      </c>
      <c r="E19" s="18" t="s">
        <v>368</v>
      </c>
      <c r="F19" s="32" t="s">
        <v>345</v>
      </c>
      <c r="G19" s="18" t="s">
        <v>369</v>
      </c>
      <c r="H19" s="32" t="s">
        <v>337</v>
      </c>
      <c r="I19" s="32" t="s">
        <v>331</v>
      </c>
      <c r="J19" s="18" t="s">
        <v>370</v>
      </c>
    </row>
    <row r="20" ht="42" customHeight="1" spans="1:10">
      <c r="A20" s="161" t="s">
        <v>301</v>
      </c>
      <c r="B20" s="32" t="s">
        <v>356</v>
      </c>
      <c r="C20" s="32" t="s">
        <v>325</v>
      </c>
      <c r="D20" s="32" t="s">
        <v>371</v>
      </c>
      <c r="E20" s="18" t="s">
        <v>372</v>
      </c>
      <c r="F20" s="32" t="s">
        <v>328</v>
      </c>
      <c r="G20" s="18" t="s">
        <v>336</v>
      </c>
      <c r="H20" s="32" t="s">
        <v>337</v>
      </c>
      <c r="I20" s="32" t="s">
        <v>331</v>
      </c>
      <c r="J20" s="18" t="s">
        <v>373</v>
      </c>
    </row>
    <row r="21" ht="42" customHeight="1" spans="1:10">
      <c r="A21" s="161" t="s">
        <v>301</v>
      </c>
      <c r="B21" s="32" t="s">
        <v>356</v>
      </c>
      <c r="C21" s="32" t="s">
        <v>325</v>
      </c>
      <c r="D21" s="32" t="s">
        <v>338</v>
      </c>
      <c r="E21" s="18" t="s">
        <v>339</v>
      </c>
      <c r="F21" s="32" t="s">
        <v>340</v>
      </c>
      <c r="G21" s="18" t="s">
        <v>374</v>
      </c>
      <c r="H21" s="32" t="s">
        <v>330</v>
      </c>
      <c r="I21" s="32" t="s">
        <v>331</v>
      </c>
      <c r="J21" s="18" t="s">
        <v>375</v>
      </c>
    </row>
    <row r="22" ht="42" customHeight="1" spans="1:10">
      <c r="A22" s="161" t="s">
        <v>301</v>
      </c>
      <c r="B22" s="32" t="s">
        <v>356</v>
      </c>
      <c r="C22" s="32" t="s">
        <v>342</v>
      </c>
      <c r="D22" s="32" t="s">
        <v>376</v>
      </c>
      <c r="E22" s="18" t="s">
        <v>377</v>
      </c>
      <c r="F22" s="32" t="s">
        <v>328</v>
      </c>
      <c r="G22" s="18" t="s">
        <v>336</v>
      </c>
      <c r="H22" s="32" t="s">
        <v>337</v>
      </c>
      <c r="I22" s="32" t="s">
        <v>331</v>
      </c>
      <c r="J22" s="18" t="s">
        <v>378</v>
      </c>
    </row>
    <row r="23" ht="42" customHeight="1" spans="1:10">
      <c r="A23" s="161" t="s">
        <v>301</v>
      </c>
      <c r="B23" s="32" t="s">
        <v>356</v>
      </c>
      <c r="C23" s="32" t="s">
        <v>342</v>
      </c>
      <c r="D23" s="32" t="s">
        <v>379</v>
      </c>
      <c r="E23" s="18" t="s">
        <v>380</v>
      </c>
      <c r="F23" s="32" t="s">
        <v>345</v>
      </c>
      <c r="G23" s="18" t="s">
        <v>336</v>
      </c>
      <c r="H23" s="32" t="s">
        <v>337</v>
      </c>
      <c r="I23" s="32" t="s">
        <v>331</v>
      </c>
      <c r="J23" s="18" t="s">
        <v>381</v>
      </c>
    </row>
    <row r="24" ht="42" customHeight="1" spans="1:10">
      <c r="A24" s="161" t="s">
        <v>301</v>
      </c>
      <c r="B24" s="32" t="s">
        <v>356</v>
      </c>
      <c r="C24" s="32" t="s">
        <v>347</v>
      </c>
      <c r="D24" s="32" t="s">
        <v>348</v>
      </c>
      <c r="E24" s="18" t="s">
        <v>348</v>
      </c>
      <c r="F24" s="32" t="s">
        <v>345</v>
      </c>
      <c r="G24" s="18" t="s">
        <v>350</v>
      </c>
      <c r="H24" s="32" t="s">
        <v>337</v>
      </c>
      <c r="I24" s="32" t="s">
        <v>331</v>
      </c>
      <c r="J24" s="18" t="s">
        <v>382</v>
      </c>
    </row>
    <row r="25" ht="42" customHeight="1" spans="1:10">
      <c r="A25" s="161" t="s">
        <v>309</v>
      </c>
      <c r="B25" s="32" t="s">
        <v>383</v>
      </c>
      <c r="C25" s="32" t="s">
        <v>325</v>
      </c>
      <c r="D25" s="32" t="s">
        <v>326</v>
      </c>
      <c r="E25" s="18" t="s">
        <v>384</v>
      </c>
      <c r="F25" s="32" t="s">
        <v>345</v>
      </c>
      <c r="G25" s="18" t="s">
        <v>92</v>
      </c>
      <c r="H25" s="32" t="s">
        <v>363</v>
      </c>
      <c r="I25" s="32" t="s">
        <v>331</v>
      </c>
      <c r="J25" s="18" t="s">
        <v>384</v>
      </c>
    </row>
    <row r="26" ht="42" customHeight="1" spans="1:10">
      <c r="A26" s="161" t="s">
        <v>309</v>
      </c>
      <c r="B26" s="32" t="s">
        <v>383</v>
      </c>
      <c r="C26" s="32" t="s">
        <v>325</v>
      </c>
      <c r="D26" s="32" t="s">
        <v>326</v>
      </c>
      <c r="E26" s="18" t="s">
        <v>385</v>
      </c>
      <c r="F26" s="32" t="s">
        <v>345</v>
      </c>
      <c r="G26" s="18" t="s">
        <v>87</v>
      </c>
      <c r="H26" s="32" t="s">
        <v>363</v>
      </c>
      <c r="I26" s="32" t="s">
        <v>331</v>
      </c>
      <c r="J26" s="18" t="s">
        <v>385</v>
      </c>
    </row>
    <row r="27" ht="42" customHeight="1" spans="1:10">
      <c r="A27" s="161" t="s">
        <v>309</v>
      </c>
      <c r="B27" s="32" t="s">
        <v>383</v>
      </c>
      <c r="C27" s="32" t="s">
        <v>325</v>
      </c>
      <c r="D27" s="32" t="s">
        <v>334</v>
      </c>
      <c r="E27" s="18" t="s">
        <v>386</v>
      </c>
      <c r="F27" s="32" t="s">
        <v>328</v>
      </c>
      <c r="G27" s="18" t="s">
        <v>336</v>
      </c>
      <c r="H27" s="32" t="s">
        <v>337</v>
      </c>
      <c r="I27" s="32" t="s">
        <v>331</v>
      </c>
      <c r="J27" s="18" t="s">
        <v>386</v>
      </c>
    </row>
    <row r="28" ht="42" customHeight="1" spans="1:10">
      <c r="A28" s="161" t="s">
        <v>309</v>
      </c>
      <c r="B28" s="32" t="s">
        <v>383</v>
      </c>
      <c r="C28" s="32" t="s">
        <v>342</v>
      </c>
      <c r="D28" s="32" t="s">
        <v>343</v>
      </c>
      <c r="E28" s="18" t="s">
        <v>387</v>
      </c>
      <c r="F28" s="32" t="s">
        <v>328</v>
      </c>
      <c r="G28" s="18" t="s">
        <v>388</v>
      </c>
      <c r="H28" s="32"/>
      <c r="I28" s="32" t="s">
        <v>389</v>
      </c>
      <c r="J28" s="18" t="s">
        <v>390</v>
      </c>
    </row>
    <row r="29" ht="42" customHeight="1" spans="1:10">
      <c r="A29" s="161" t="s">
        <v>309</v>
      </c>
      <c r="B29" s="32" t="s">
        <v>383</v>
      </c>
      <c r="C29" s="32" t="s">
        <v>347</v>
      </c>
      <c r="D29" s="32" t="s">
        <v>348</v>
      </c>
      <c r="E29" s="18" t="s">
        <v>391</v>
      </c>
      <c r="F29" s="32" t="s">
        <v>345</v>
      </c>
      <c r="G29" s="18" t="s">
        <v>392</v>
      </c>
      <c r="H29" s="32" t="s">
        <v>337</v>
      </c>
      <c r="I29" s="32" t="s">
        <v>331</v>
      </c>
      <c r="J29" s="18" t="s">
        <v>391</v>
      </c>
    </row>
    <row r="30" ht="42" customHeight="1" spans="1:10">
      <c r="A30" s="161" t="s">
        <v>307</v>
      </c>
      <c r="B30" s="32" t="s">
        <v>393</v>
      </c>
      <c r="C30" s="32" t="s">
        <v>325</v>
      </c>
      <c r="D30" s="32" t="s">
        <v>326</v>
      </c>
      <c r="E30" s="18" t="s">
        <v>394</v>
      </c>
      <c r="F30" s="32" t="s">
        <v>345</v>
      </c>
      <c r="G30" s="18" t="s">
        <v>395</v>
      </c>
      <c r="H30" s="32" t="s">
        <v>396</v>
      </c>
      <c r="I30" s="32" t="s">
        <v>331</v>
      </c>
      <c r="J30" s="18" t="s">
        <v>397</v>
      </c>
    </row>
    <row r="31" ht="42" customHeight="1" spans="1:10">
      <c r="A31" s="161" t="s">
        <v>307</v>
      </c>
      <c r="B31" s="32" t="s">
        <v>393</v>
      </c>
      <c r="C31" s="32" t="s">
        <v>325</v>
      </c>
      <c r="D31" s="32" t="s">
        <v>334</v>
      </c>
      <c r="E31" s="18" t="s">
        <v>398</v>
      </c>
      <c r="F31" s="32" t="s">
        <v>328</v>
      </c>
      <c r="G31" s="18" t="s">
        <v>399</v>
      </c>
      <c r="H31" s="32"/>
      <c r="I31" s="32" t="s">
        <v>389</v>
      </c>
      <c r="J31" s="18" t="s">
        <v>400</v>
      </c>
    </row>
    <row r="32" ht="42" customHeight="1" spans="1:10">
      <c r="A32" s="161" t="s">
        <v>307</v>
      </c>
      <c r="B32" s="32" t="s">
        <v>393</v>
      </c>
      <c r="C32" s="32" t="s">
        <v>325</v>
      </c>
      <c r="D32" s="32" t="s">
        <v>371</v>
      </c>
      <c r="E32" s="18" t="s">
        <v>401</v>
      </c>
      <c r="F32" s="32" t="s">
        <v>345</v>
      </c>
      <c r="G32" s="18" t="s">
        <v>395</v>
      </c>
      <c r="H32" s="32" t="s">
        <v>402</v>
      </c>
      <c r="I32" s="32" t="s">
        <v>331</v>
      </c>
      <c r="J32" s="18" t="s">
        <v>403</v>
      </c>
    </row>
    <row r="33" ht="42" customHeight="1" spans="1:10">
      <c r="A33" s="161" t="s">
        <v>307</v>
      </c>
      <c r="B33" s="32" t="s">
        <v>393</v>
      </c>
      <c r="C33" s="32" t="s">
        <v>325</v>
      </c>
      <c r="D33" s="32" t="s">
        <v>338</v>
      </c>
      <c r="E33" s="18" t="s">
        <v>339</v>
      </c>
      <c r="F33" s="32" t="s">
        <v>340</v>
      </c>
      <c r="G33" s="18" t="s">
        <v>350</v>
      </c>
      <c r="H33" s="32" t="s">
        <v>330</v>
      </c>
      <c r="I33" s="32" t="s">
        <v>331</v>
      </c>
      <c r="J33" s="18" t="s">
        <v>404</v>
      </c>
    </row>
    <row r="34" ht="42" customHeight="1" spans="1:10">
      <c r="A34" s="161" t="s">
        <v>307</v>
      </c>
      <c r="B34" s="32" t="s">
        <v>393</v>
      </c>
      <c r="C34" s="32" t="s">
        <v>342</v>
      </c>
      <c r="D34" s="32" t="s">
        <v>343</v>
      </c>
      <c r="E34" s="18" t="s">
        <v>405</v>
      </c>
      <c r="F34" s="32" t="s">
        <v>328</v>
      </c>
      <c r="G34" s="18" t="s">
        <v>406</v>
      </c>
      <c r="H34" s="32"/>
      <c r="I34" s="32" t="s">
        <v>389</v>
      </c>
      <c r="J34" s="18" t="s">
        <v>407</v>
      </c>
    </row>
    <row r="35" ht="42" customHeight="1" spans="1:10">
      <c r="A35" s="161" t="s">
        <v>307</v>
      </c>
      <c r="B35" s="32" t="s">
        <v>393</v>
      </c>
      <c r="C35" s="32" t="s">
        <v>347</v>
      </c>
      <c r="D35" s="32" t="s">
        <v>348</v>
      </c>
      <c r="E35" s="18" t="s">
        <v>408</v>
      </c>
      <c r="F35" s="32" t="s">
        <v>345</v>
      </c>
      <c r="G35" s="18" t="s">
        <v>409</v>
      </c>
      <c r="H35" s="32" t="s">
        <v>337</v>
      </c>
      <c r="I35" s="32" t="s">
        <v>331</v>
      </c>
      <c r="J35" s="18" t="s">
        <v>410</v>
      </c>
    </row>
    <row r="36" ht="42" customHeight="1" spans="1:10">
      <c r="A36" s="161" t="s">
        <v>297</v>
      </c>
      <c r="B36" s="32" t="s">
        <v>411</v>
      </c>
      <c r="C36" s="32" t="s">
        <v>325</v>
      </c>
      <c r="D36" s="32" t="s">
        <v>326</v>
      </c>
      <c r="E36" s="18" t="s">
        <v>412</v>
      </c>
      <c r="F36" s="32" t="s">
        <v>345</v>
      </c>
      <c r="G36" s="18" t="s">
        <v>87</v>
      </c>
      <c r="H36" s="32" t="s">
        <v>358</v>
      </c>
      <c r="I36" s="32" t="s">
        <v>331</v>
      </c>
      <c r="J36" s="18" t="s">
        <v>413</v>
      </c>
    </row>
    <row r="37" ht="42" customHeight="1" spans="1:10">
      <c r="A37" s="161" t="s">
        <v>297</v>
      </c>
      <c r="B37" s="32" t="s">
        <v>411</v>
      </c>
      <c r="C37" s="32" t="s">
        <v>325</v>
      </c>
      <c r="D37" s="32" t="s">
        <v>334</v>
      </c>
      <c r="E37" s="18" t="s">
        <v>414</v>
      </c>
      <c r="F37" s="32" t="s">
        <v>340</v>
      </c>
      <c r="G37" s="18" t="s">
        <v>87</v>
      </c>
      <c r="H37" s="32" t="s">
        <v>337</v>
      </c>
      <c r="I37" s="32" t="s">
        <v>331</v>
      </c>
      <c r="J37" s="18" t="s">
        <v>415</v>
      </c>
    </row>
    <row r="38" ht="42" customHeight="1" spans="1:10">
      <c r="A38" s="161" t="s">
        <v>297</v>
      </c>
      <c r="B38" s="32" t="s">
        <v>411</v>
      </c>
      <c r="C38" s="32" t="s">
        <v>325</v>
      </c>
      <c r="D38" s="32" t="s">
        <v>334</v>
      </c>
      <c r="E38" s="18" t="s">
        <v>416</v>
      </c>
      <c r="F38" s="32" t="s">
        <v>328</v>
      </c>
      <c r="G38" s="18" t="s">
        <v>336</v>
      </c>
      <c r="H38" s="32" t="s">
        <v>337</v>
      </c>
      <c r="I38" s="32" t="s">
        <v>331</v>
      </c>
      <c r="J38" s="18" t="s">
        <v>417</v>
      </c>
    </row>
    <row r="39" ht="42" customHeight="1" spans="1:10">
      <c r="A39" s="161" t="s">
        <v>297</v>
      </c>
      <c r="B39" s="32" t="s">
        <v>411</v>
      </c>
      <c r="C39" s="32" t="s">
        <v>325</v>
      </c>
      <c r="D39" s="32" t="s">
        <v>334</v>
      </c>
      <c r="E39" s="18" t="s">
        <v>418</v>
      </c>
      <c r="F39" s="32" t="s">
        <v>328</v>
      </c>
      <c r="G39" s="18" t="s">
        <v>92</v>
      </c>
      <c r="H39" s="32" t="s">
        <v>337</v>
      </c>
      <c r="I39" s="32" t="s">
        <v>331</v>
      </c>
      <c r="J39" s="18" t="s">
        <v>419</v>
      </c>
    </row>
    <row r="40" ht="42" customHeight="1" spans="1:10">
      <c r="A40" s="161" t="s">
        <v>297</v>
      </c>
      <c r="B40" s="32" t="s">
        <v>411</v>
      </c>
      <c r="C40" s="32" t="s">
        <v>325</v>
      </c>
      <c r="D40" s="32" t="s">
        <v>334</v>
      </c>
      <c r="E40" s="18" t="s">
        <v>420</v>
      </c>
      <c r="F40" s="32" t="s">
        <v>340</v>
      </c>
      <c r="G40" s="18" t="s">
        <v>87</v>
      </c>
      <c r="H40" s="32" t="s">
        <v>337</v>
      </c>
      <c r="I40" s="32" t="s">
        <v>331</v>
      </c>
      <c r="J40" s="18" t="s">
        <v>421</v>
      </c>
    </row>
    <row r="41" ht="42" customHeight="1" spans="1:10">
      <c r="A41" s="161" t="s">
        <v>297</v>
      </c>
      <c r="B41" s="32" t="s">
        <v>411</v>
      </c>
      <c r="C41" s="32" t="s">
        <v>325</v>
      </c>
      <c r="D41" s="32" t="s">
        <v>338</v>
      </c>
      <c r="E41" s="18" t="s">
        <v>422</v>
      </c>
      <c r="F41" s="32" t="s">
        <v>340</v>
      </c>
      <c r="G41" s="18" t="s">
        <v>423</v>
      </c>
      <c r="H41" s="32" t="s">
        <v>330</v>
      </c>
      <c r="I41" s="32" t="s">
        <v>331</v>
      </c>
      <c r="J41" s="18" t="s">
        <v>424</v>
      </c>
    </row>
    <row r="42" ht="42" customHeight="1" spans="1:10">
      <c r="A42" s="161" t="s">
        <v>297</v>
      </c>
      <c r="B42" s="32" t="s">
        <v>411</v>
      </c>
      <c r="C42" s="32" t="s">
        <v>342</v>
      </c>
      <c r="D42" s="32" t="s">
        <v>376</v>
      </c>
      <c r="E42" s="18" t="s">
        <v>425</v>
      </c>
      <c r="F42" s="32" t="s">
        <v>345</v>
      </c>
      <c r="G42" s="18" t="s">
        <v>426</v>
      </c>
      <c r="H42" s="32" t="s">
        <v>427</v>
      </c>
      <c r="I42" s="32" t="s">
        <v>331</v>
      </c>
      <c r="J42" s="18" t="s">
        <v>428</v>
      </c>
    </row>
    <row r="43" ht="42" customHeight="1" spans="1:10">
      <c r="A43" s="161" t="s">
        <v>297</v>
      </c>
      <c r="B43" s="32" t="s">
        <v>411</v>
      </c>
      <c r="C43" s="32" t="s">
        <v>342</v>
      </c>
      <c r="D43" s="32" t="s">
        <v>376</v>
      </c>
      <c r="E43" s="18" t="s">
        <v>429</v>
      </c>
      <c r="F43" s="32" t="s">
        <v>345</v>
      </c>
      <c r="G43" s="18" t="s">
        <v>430</v>
      </c>
      <c r="H43" s="32" t="s">
        <v>431</v>
      </c>
      <c r="I43" s="32" t="s">
        <v>331</v>
      </c>
      <c r="J43" s="18" t="s">
        <v>432</v>
      </c>
    </row>
    <row r="44" ht="42" customHeight="1" spans="1:10">
      <c r="A44" s="161" t="s">
        <v>297</v>
      </c>
      <c r="B44" s="32" t="s">
        <v>411</v>
      </c>
      <c r="C44" s="32" t="s">
        <v>342</v>
      </c>
      <c r="D44" s="32" t="s">
        <v>379</v>
      </c>
      <c r="E44" s="18" t="s">
        <v>433</v>
      </c>
      <c r="F44" s="32" t="s">
        <v>345</v>
      </c>
      <c r="G44" s="18" t="s">
        <v>87</v>
      </c>
      <c r="H44" s="32" t="s">
        <v>402</v>
      </c>
      <c r="I44" s="32" t="s">
        <v>331</v>
      </c>
      <c r="J44" s="18" t="s">
        <v>434</v>
      </c>
    </row>
    <row r="45" ht="42" customHeight="1" spans="1:10">
      <c r="A45" s="161" t="s">
        <v>297</v>
      </c>
      <c r="B45" s="32" t="s">
        <v>411</v>
      </c>
      <c r="C45" s="32" t="s">
        <v>347</v>
      </c>
      <c r="D45" s="32" t="s">
        <v>348</v>
      </c>
      <c r="E45" s="18" t="s">
        <v>435</v>
      </c>
      <c r="F45" s="32" t="s">
        <v>345</v>
      </c>
      <c r="G45" s="18" t="s">
        <v>409</v>
      </c>
      <c r="H45" s="32" t="s">
        <v>337</v>
      </c>
      <c r="I45" s="32" t="s">
        <v>331</v>
      </c>
      <c r="J45" s="18" t="s">
        <v>436</v>
      </c>
    </row>
    <row r="46" ht="42" customHeight="1" spans="1:10">
      <c r="A46" s="161" t="s">
        <v>305</v>
      </c>
      <c r="B46" s="32" t="s">
        <v>437</v>
      </c>
      <c r="C46" s="32" t="s">
        <v>325</v>
      </c>
      <c r="D46" s="32" t="s">
        <v>326</v>
      </c>
      <c r="E46" s="18" t="s">
        <v>438</v>
      </c>
      <c r="F46" s="32" t="s">
        <v>328</v>
      </c>
      <c r="G46" s="18" t="s">
        <v>336</v>
      </c>
      <c r="H46" s="32" t="s">
        <v>337</v>
      </c>
      <c r="I46" s="32" t="s">
        <v>331</v>
      </c>
      <c r="J46" s="18" t="s">
        <v>439</v>
      </c>
    </row>
    <row r="47" ht="42" customHeight="1" spans="1:10">
      <c r="A47" s="161" t="s">
        <v>305</v>
      </c>
      <c r="B47" s="32" t="s">
        <v>437</v>
      </c>
      <c r="C47" s="32" t="s">
        <v>325</v>
      </c>
      <c r="D47" s="32" t="s">
        <v>326</v>
      </c>
      <c r="E47" s="18" t="s">
        <v>440</v>
      </c>
      <c r="F47" s="32" t="s">
        <v>345</v>
      </c>
      <c r="G47" s="18" t="s">
        <v>84</v>
      </c>
      <c r="H47" s="32" t="s">
        <v>363</v>
      </c>
      <c r="I47" s="32" t="s">
        <v>331</v>
      </c>
      <c r="J47" s="18" t="s">
        <v>441</v>
      </c>
    </row>
    <row r="48" ht="42" customHeight="1" spans="1:10">
      <c r="A48" s="161" t="s">
        <v>305</v>
      </c>
      <c r="B48" s="32" t="s">
        <v>437</v>
      </c>
      <c r="C48" s="32" t="s">
        <v>325</v>
      </c>
      <c r="D48" s="32" t="s">
        <v>326</v>
      </c>
      <c r="E48" s="18" t="s">
        <v>442</v>
      </c>
      <c r="F48" s="32" t="s">
        <v>328</v>
      </c>
      <c r="G48" s="18" t="s">
        <v>336</v>
      </c>
      <c r="H48" s="32" t="s">
        <v>337</v>
      </c>
      <c r="I48" s="32" t="s">
        <v>331</v>
      </c>
      <c r="J48" s="18" t="s">
        <v>443</v>
      </c>
    </row>
    <row r="49" ht="42" customHeight="1" spans="1:10">
      <c r="A49" s="161" t="s">
        <v>305</v>
      </c>
      <c r="B49" s="32" t="s">
        <v>437</v>
      </c>
      <c r="C49" s="32" t="s">
        <v>325</v>
      </c>
      <c r="D49" s="32" t="s">
        <v>334</v>
      </c>
      <c r="E49" s="18" t="s">
        <v>444</v>
      </c>
      <c r="F49" s="32" t="s">
        <v>328</v>
      </c>
      <c r="G49" s="18" t="s">
        <v>336</v>
      </c>
      <c r="H49" s="32" t="s">
        <v>337</v>
      </c>
      <c r="I49" s="32" t="s">
        <v>331</v>
      </c>
      <c r="J49" s="18" t="s">
        <v>445</v>
      </c>
    </row>
    <row r="50" ht="42" customHeight="1" spans="1:10">
      <c r="A50" s="161" t="s">
        <v>305</v>
      </c>
      <c r="B50" s="32" t="s">
        <v>437</v>
      </c>
      <c r="C50" s="32" t="s">
        <v>325</v>
      </c>
      <c r="D50" s="32" t="s">
        <v>334</v>
      </c>
      <c r="E50" s="18" t="s">
        <v>446</v>
      </c>
      <c r="F50" s="32" t="s">
        <v>328</v>
      </c>
      <c r="G50" s="18" t="s">
        <v>336</v>
      </c>
      <c r="H50" s="32" t="s">
        <v>337</v>
      </c>
      <c r="I50" s="32" t="s">
        <v>331</v>
      </c>
      <c r="J50" s="18" t="s">
        <v>447</v>
      </c>
    </row>
    <row r="51" ht="42" customHeight="1" spans="1:10">
      <c r="A51" s="161" t="s">
        <v>305</v>
      </c>
      <c r="B51" s="32" t="s">
        <v>437</v>
      </c>
      <c r="C51" s="32" t="s">
        <v>342</v>
      </c>
      <c r="D51" s="32" t="s">
        <v>343</v>
      </c>
      <c r="E51" s="18" t="s">
        <v>448</v>
      </c>
      <c r="F51" s="32" t="s">
        <v>345</v>
      </c>
      <c r="G51" s="18" t="s">
        <v>449</v>
      </c>
      <c r="H51" s="32" t="s">
        <v>337</v>
      </c>
      <c r="I51" s="32" t="s">
        <v>331</v>
      </c>
      <c r="J51" s="18" t="s">
        <v>450</v>
      </c>
    </row>
    <row r="52" ht="42" customHeight="1" spans="1:10">
      <c r="A52" s="161" t="s">
        <v>305</v>
      </c>
      <c r="B52" s="32" t="s">
        <v>437</v>
      </c>
      <c r="C52" s="32" t="s">
        <v>342</v>
      </c>
      <c r="D52" s="32" t="s">
        <v>376</v>
      </c>
      <c r="E52" s="18" t="s">
        <v>451</v>
      </c>
      <c r="F52" s="32" t="s">
        <v>345</v>
      </c>
      <c r="G52" s="18" t="s">
        <v>452</v>
      </c>
      <c r="H52" s="32" t="s">
        <v>354</v>
      </c>
      <c r="I52" s="32" t="s">
        <v>331</v>
      </c>
      <c r="J52" s="18" t="s">
        <v>453</v>
      </c>
    </row>
    <row r="53" ht="42" customHeight="1" spans="1:10">
      <c r="A53" s="161" t="s">
        <v>305</v>
      </c>
      <c r="B53" s="32" t="s">
        <v>437</v>
      </c>
      <c r="C53" s="32" t="s">
        <v>347</v>
      </c>
      <c r="D53" s="32" t="s">
        <v>348</v>
      </c>
      <c r="E53" s="18" t="s">
        <v>454</v>
      </c>
      <c r="F53" s="32" t="s">
        <v>345</v>
      </c>
      <c r="G53" s="18" t="s">
        <v>455</v>
      </c>
      <c r="H53" s="32" t="s">
        <v>337</v>
      </c>
      <c r="I53" s="32" t="s">
        <v>331</v>
      </c>
      <c r="J53" s="18" t="s">
        <v>456</v>
      </c>
    </row>
  </sheetData>
  <mergeCells count="14">
    <mergeCell ref="A2:J2"/>
    <mergeCell ref="A3:H3"/>
    <mergeCell ref="A8:A13"/>
    <mergeCell ref="A14:A24"/>
    <mergeCell ref="A25:A29"/>
    <mergeCell ref="A30:A35"/>
    <mergeCell ref="A36:A45"/>
    <mergeCell ref="A46:A53"/>
    <mergeCell ref="B8:B13"/>
    <mergeCell ref="B14:B24"/>
    <mergeCell ref="B25:B29"/>
    <mergeCell ref="B30:B35"/>
    <mergeCell ref="B36:B45"/>
    <mergeCell ref="B46:B53"/>
  </mergeCells>
  <printOptions horizontalCentered="1"/>
  <pageMargins left="0.96" right="0.96" top="0.72" bottom="0.72" header="0" footer="0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部门新增资产配置表10</vt:lpstr>
      <vt:lpstr>上级转移支付补助项目支出预算表11</vt:lpstr>
      <vt:lpstr>部门项目中期规划预算表12</vt:lpstr>
      <vt:lpstr>部门整体支出绩效目标表13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2025-03-17T01:12:00Z</dcterms:created>
  <dcterms:modified xsi:type="dcterms:W3CDTF">2025-03-19T08:23:19Z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A0DC5036C707440F90E0906E8A130EFA</vt:lpwstr>
  </property>
  <property fmtid="{D5CDD505-2E9C-101B-9397-08002B2CF9AE}" pid="3" name="KSOProductBuildVer">
    <vt:lpwstr>2052-12.1.0.20305</vt:lpwstr>
  </property>
</Properties>
</file>