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部门新增资产配置表10!$A:$A,部门新增资产配置表10!$1:$1</definedName>
    <definedName name="_xlnm.Print_Titles" localSheetId="17">部门整体支出绩效目标表13!$A:$A,部门整体支出绩效目标表13!$1:$1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<sst xmlns="http://schemas.openxmlformats.org/spreadsheetml/2006/main" count="1590" uniqueCount="502">
  <si>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</si>
  <si>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</si>
  <si>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</si>
  <si>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</si>
  <si>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</si>
  <si>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</si>
  <si>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</si>
  <si>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</si>
  <si>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</si>
  <si>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</si>
  <si>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</si>
  <si>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</si>
  <si>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</si>
  <si>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</si>
  <si>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</si>
  <si>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</si>
  <si>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</si>
  <si>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</si>
  <si>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</si>
  <si>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</si>
  <si>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</si>
  <si>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</si>
  <si>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</si>
  <si>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</si>
  <si>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</si>
  <si>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</si>
  <si>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</si>
  <si>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</si>
  <si>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</si>
  <si>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</si>
  <si>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</si>
  <si>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</si>
  <si>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</si>
  <si>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</si>
  <si>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</si>
  <si>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</si>
  <si>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</si>
  <si>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</si>
  <si>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</si>
  <si>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</si>
  <si>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</si>
  <si>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</si>
  <si>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</si>
  <si>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</si>
  <si>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</si>
  <si>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</si>
  <si>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</si>
  <si>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</si>
  <si>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</si>
  <si>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</si>
  <si>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</si>
  <si>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</si>
  <si>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</si>
  <si>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</si>
  <si>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</si>
  <si>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</si>
  <si>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</si>
  <si>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</si>
  <si>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</si>
  <si>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</si>
  <si>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</si>
  <si>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</si>
  <si>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</si>
  <si>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</si>
  <si>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</si>
  <si>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</si>
  <si>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</si>
  <si>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</si>
  <si>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</si>
  <si>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121001</t>
  </si>
  <si>
    <t>石林彝族自治县自然资源局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</si>
  <si>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</si>
  <si>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</si>
  <si>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</si>
  <si>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</si>
  <si>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</si>
  <si>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</si>
  <si>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</si>
  <si>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</si>
  <si>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</si>
  <si>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</si>
  <si>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</si>
  <si>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</si>
  <si>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</si>
  <si>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</si>
  <si>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</si>
  <si>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</si>
  <si>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</si>
  <si>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</si>
  <si>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</si>
  <si>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</si>
  <si>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</si>
  <si>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</si>
  <si>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</si>
  <si>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</si>
  <si>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</si>
  <si>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</si>
  <si>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</si>
  <si>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</si>
  <si>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</si>
  <si>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</si>
  <si>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</si>
  <si>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</si>
  <si>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</si>
  <si>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</si>
  <si>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</si>
  <si>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</si>
  <si>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</si>
  <si>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</si>
  <si>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</si>
  <si>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</si>
  <si>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</si>
  <si>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</si>
  <si>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</si>
  <si>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</si>
  <si>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</si>
  <si>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</si>
  <si>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</si>
  <si>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</si>
  <si>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</si>
  <si>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</si>
  <si>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</si>
  <si>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</si>
  <si>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</si>
  <si>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</si>
  <si>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2200101</t>
  </si>
  <si>
    <t>行政运行</t>
  </si>
  <si>
    <t>2200104</t>
  </si>
  <si>
    <t>自然资源规划及管理</t>
  </si>
  <si>
    <t>2200106</t>
  </si>
  <si>
    <t>自然资源利用与保护</t>
  </si>
  <si>
    <t>2200150</t>
  </si>
  <si>
    <t>事业运行</t>
  </si>
  <si>
    <t>2200199</t>
  </si>
  <si>
    <t>其他自然资源事务支出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</si>
  <si>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</si>
  <si>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</si>
  <si>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</si>
  <si>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</si>
  <si>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</si>
  <si>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</si>
  <si>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</si>
  <si>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</si>
  <si>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22406</t>
  </si>
  <si>
    <t>自然灾害防治</t>
  </si>
  <si>
    <t>2240601</t>
  </si>
  <si>
    <t>地质灾害防治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</si>
  <si>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</si>
  <si>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</si>
  <si>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</si>
  <si>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</si>
  <si>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</si>
  <si>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</si>
  <si>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</si>
  <si>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</si>
  <si>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</si>
  <si>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</si>
  <si>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</si>
  <si>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</si>
  <si>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</si>
  <si>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</si>
  <si>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</si>
  <si>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</si>
  <si>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</si>
  <si>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</si>
  <si>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</si>
  <si>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</si>
  <si>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</si>
  <si>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</si>
  <si>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</si>
  <si>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</si>
  <si>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</si>
  <si>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</si>
  <si>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</si>
  <si>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</si>
  <si>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</si>
  <si>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</si>
  <si>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</si>
  <si>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</si>
  <si>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</si>
  <si>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</si>
  <si>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</si>
  <si>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</si>
  <si>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</si>
  <si>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</si>
  <si>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</si>
  <si>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</si>
  <si>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</si>
  <si>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</si>
  <si>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</si>
  <si>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</si>
  <si>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</si>
  <si>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</si>
  <si>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</si>
  <si>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</si>
  <si>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</si>
  <si>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</si>
  <si>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</si>
  <si>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</si>
  <si>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</si>
  <si>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</si>
  <si>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</si>
  <si>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</si>
  <si>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</si>
  <si>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</si>
  <si>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</si>
  <si>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</si>
  <si>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</si>
  <si>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</si>
  <si>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</si>
  <si>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</si>
  <si>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</si>
  <si>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530126210000000002397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</si>
  <si>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</si>
  <si>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</si>
  <si>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</si>
  <si>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</si>
  <si>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</si>
  <si>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</si>
  <si>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</si>
  <si>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530126210000000002398</t>
  </si>
  <si>
    <t>事业人员支出工资</t>
  </si>
  <si>
    <t>30107</t>
  </si>
  <si>
    <t>绩效工资</t>
  </si>
  <si>
    <t>530126210000000002399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</si>
  <si>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</si>
  <si>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</si>
  <si>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</si>
  <si>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</si>
  <si>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</si>
  <si>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</si>
  <si>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</si>
  <si>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</si>
  <si>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</si>
  <si>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530126210000000002400</t>
  </si>
  <si>
    <t>30113</t>
  </si>
  <si>
    <t>530126210000000002403</t>
  </si>
  <si>
    <t>30217</t>
  </si>
  <si>
    <t>530126210000000002404</t>
  </si>
  <si>
    <t>行政人员公务交通补贴</t>
  </si>
  <si>
    <t>30239</t>
  </si>
  <si>
    <t>其他交通费用</t>
  </si>
  <si>
    <t>530126210000000002405</t>
  </si>
  <si>
    <t>工会经费</t>
  </si>
  <si>
    <t>30228</t>
  </si>
  <si>
    <t>530126210000000002406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</si>
  <si>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</si>
  <si>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</si>
  <si>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</si>
  <si>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</si>
  <si>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</si>
  <si>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</si>
  <si>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</si>
  <si>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</si>
  <si>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</si>
  <si>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</si>
  <si>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</si>
  <si>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</si>
  <si>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</si>
  <si>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</si>
  <si>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</si>
  <si>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530126231100001582173</t>
  </si>
  <si>
    <t>行政人员绩效奖励</t>
  </si>
  <si>
    <t>530126231100001582233</t>
  </si>
  <si>
    <t>离退休人员支出</t>
  </si>
  <si>
    <t>30305</t>
  </si>
  <si>
    <t>生活补助</t>
  </si>
  <si>
    <t>530126231100001582235</t>
  </si>
  <si>
    <t>遗属生活补助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</si>
  <si>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</si>
  <si>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</si>
  <si>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</si>
  <si>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</si>
  <si>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</si>
  <si>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</si>
  <si>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</si>
  <si>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</si>
  <si>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530126221100000860301</t>
  </si>
  <si>
    <t>石林县地质灾害防治专项资金</t>
  </si>
  <si>
    <t>30227</t>
  </si>
  <si>
    <t>委托业务费</t>
  </si>
  <si>
    <t>530126241100002464613</t>
  </si>
  <si>
    <t>石林彝族自治县自然资源局各项规划编制经费</t>
  </si>
  <si>
    <t>530126251100003876096</t>
  </si>
  <si>
    <t>石林县自然资源耕地保护技术服务经费经费</t>
  </si>
  <si>
    <t>530126251100003876117</t>
  </si>
  <si>
    <t>石林县自然资源生态修护、矿产资源开发保护、不动产确权登记等相关经费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</si>
  <si>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</si>
  <si>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</si>
  <si>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</si>
  <si>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</si>
  <si>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</si>
  <si>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</si>
  <si>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</si>
  <si>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</si>
  <si>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</si>
  <si>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</si>
  <si>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地质灾害防治技术支撑体系驻县联乡、2021年地质风险普查技术服务费等</t>
  </si>
  <si>
    <t>产出指标</t>
  </si>
  <si>
    <t>数量指标</t>
  </si>
  <si>
    <t xml:space="preserve">拨省级地质灾害防治资金
</t>
  </si>
  <si>
    <t>=</t>
  </si>
  <si>
    <t>25.7</t>
  </si>
  <si>
    <t>万元</t>
  </si>
  <si>
    <t>定量指标</t>
  </si>
  <si>
    <t>发挥辖区地质灾害防治技术指导的作用</t>
  </si>
  <si>
    <t>2020年市级地质灾害补助配套专项资金</t>
  </si>
  <si>
    <t>完成辖区天气预报的实时报送</t>
  </si>
  <si>
    <t>石林县地质灾害风险普查项目专项资金</t>
  </si>
  <si>
    <t>25.61</t>
  </si>
  <si>
    <t>完成全县地质灾害隐患点的风险普查工作</t>
  </si>
  <si>
    <t>质量指标</t>
  </si>
  <si>
    <t>项目合格率</t>
  </si>
  <si>
    <t>100</t>
  </si>
  <si>
    <t>%</t>
  </si>
  <si>
    <t>项目验收合格率</t>
  </si>
  <si>
    <t>时效指标</t>
  </si>
  <si>
    <t>按合同期限完成相关工作</t>
  </si>
  <si>
    <t>效益指标</t>
  </si>
  <si>
    <t>经济效益</t>
  </si>
  <si>
    <t>降低直接经济损失</t>
  </si>
  <si>
    <t>项</t>
  </si>
  <si>
    <t>定性指标</t>
  </si>
  <si>
    <t>社会效益</t>
  </si>
  <si>
    <t>减少因灾伤亡人数</t>
  </si>
  <si>
    <t>0</t>
  </si>
  <si>
    <t>人</t>
  </si>
  <si>
    <t>可持续影响</t>
  </si>
  <si>
    <t>应急处置能力提高情况</t>
  </si>
  <si>
    <t>应急处置能力提高</t>
  </si>
  <si>
    <t>社会公众参与人数</t>
  </si>
  <si>
    <t>&gt;=</t>
  </si>
  <si>
    <t>450</t>
  </si>
  <si>
    <t>社会公众参与人数较五年前增加</t>
  </si>
  <si>
    <t>满意度指标</t>
  </si>
  <si>
    <t>服务对象满意度</t>
  </si>
  <si>
    <t>90</t>
  </si>
  <si>
    <t>自然资源矿山生态修复</t>
  </si>
  <si>
    <t>矿产资源开发与保护</t>
  </si>
  <si>
    <t>石林县自然资源常规监测、年度变更调查、确权登记</t>
  </si>
  <si>
    <t>保持社会稳定，推动社会发展</t>
  </si>
  <si>
    <t>保护自然资源可持续发展</t>
  </si>
  <si>
    <t>满意度测评</t>
  </si>
  <si>
    <t>自然资源耕地保护工作</t>
  </si>
  <si>
    <t>自然资源耕地保护</t>
  </si>
  <si>
    <t>耕地卫片图版整改，区片综合地价修订，地上附着和青苗补偿标准制定、土地征收成片开发方案编制、耕地和永久基本农田划定成果核实、耕地进出平衡总体按方案编制等工作；耕地后备资源调查评价、耕地资料质量分类成果更新调查、设施农用地上库入图、设施农用地占用基本农田划补方案编制、农用地转用及土地征收、土地征收成片方案开发编制</t>
  </si>
  <si>
    <t>保护自然资源</t>
  </si>
  <si>
    <t>支持社会保障、维护社会稳定</t>
  </si>
  <si>
    <t>生态效益</t>
  </si>
  <si>
    <t>保护耕地、改善生态环境</t>
  </si>
  <si>
    <t>人民群众满意度指标</t>
  </si>
  <si>
    <t>满意度达到90%以上</t>
  </si>
  <si>
    <t>有效、稳步推进国土空间相关规划规划编制。开展1、石林县国土空间规划：项目环境影响评价、社会稳定风险评估、工业用地红线划定、其余控详规等。2、石林县控规全覆盖。3、石林县乡镇级国土空间总体规划。4、石林县城乡绿化美化总体规划。5、石林县“多规合一”实用性村庄规划。支持城乡融合快速发展，促进国土空间资源合理利用。</t>
  </si>
  <si>
    <t>完成规划数量</t>
  </si>
  <si>
    <t>完成规划编制</t>
  </si>
  <si>
    <t>验收通过率</t>
  </si>
  <si>
    <t>成果通过专家技术性评审及规划会审查</t>
  </si>
  <si>
    <t>完成期限</t>
  </si>
  <si>
    <t>2024</t>
  </si>
  <si>
    <t>年</t>
  </si>
  <si>
    <t>推动经济发展</t>
  </si>
  <si>
    <t>推动石林经济发展</t>
  </si>
  <si>
    <t>产生社会影响</t>
  </si>
  <si>
    <t>推进城乡建设，增加人民群众幸福感。</t>
  </si>
  <si>
    <t>生态影响</t>
  </si>
  <si>
    <t>推进城乡镇建设，践行习近平生态文明思想。</t>
  </si>
  <si>
    <t>规划公示群众满意度及问卷调查、实地调研、走访等</t>
  </si>
  <si>
    <t>预算06表</t>
  </si>
  <si>
    <t>政府性基金预算支出预算表</t>
  </si>
  <si>
    <t>单位名称：昆明市发展和改革委员会</t>
  </si>
  <si>
    <t>政府性基金预算支出</t>
  </si>
  <si>
    <r>
      <rPr>
        <sz val="11"/>
        <color theme="1"/>
        <rFont val="宋体"/>
        <charset val="134"/>
        <scheme val="minor"/>
      </rPr>
      <t>备注：石林彝族自治县自然资源局202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年无政府性基金预算支出预算。</t>
    </r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</si>
  <si>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</si>
  <si>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</si>
  <si>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</si>
  <si>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</si>
  <si>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</si>
  <si>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</si>
  <si>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</si>
  <si>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</si>
  <si>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</si>
  <si>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</si>
  <si>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</si>
  <si>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公务用车维修</t>
  </si>
  <si>
    <t>车辆维修和保养服务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</si>
  <si>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</si>
  <si>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</si>
  <si>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</si>
  <si>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</si>
  <si>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</si>
  <si>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</si>
  <si>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</si>
  <si>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</si>
  <si>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</si>
  <si>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</si>
  <si>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</si>
  <si>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公务用车维修费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</si>
  <si>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</si>
  <si>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</si>
  <si>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</si>
  <si>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</si>
  <si>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</si>
  <si>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</si>
  <si>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</si>
  <si>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</si>
  <si>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</si>
  <si>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</si>
  <si>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</si>
  <si>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</si>
  <si>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</si>
  <si>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</si>
  <si>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</si>
  <si>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</si>
  <si>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</si>
  <si>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</si>
  <si>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</si>
  <si>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</si>
  <si>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</si>
  <si>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</si>
  <si>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</si>
  <si>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r>
      <rPr>
        <sz val="11"/>
        <color theme="1"/>
        <rFont val="宋体"/>
        <charset val="134"/>
        <scheme val="minor"/>
      </rPr>
      <t>备注：石林彝族自治县自然资源局202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年无对下转移支付预算。</t>
    </r>
  </si>
  <si>
    <t>预算09-2表</t>
  </si>
  <si>
    <r>
      <rPr>
        <sz val="11"/>
        <color theme="1"/>
        <rFont val="宋体"/>
        <charset val="134"/>
        <scheme val="minor"/>
      </rPr>
      <t>备注：石林彝族自治县自然资源局2</t>
    </r>
    <r>
      <rPr>
        <sz val="11"/>
        <color theme="1"/>
        <rFont val="宋体"/>
        <charset val="134"/>
        <scheme val="minor"/>
      </rPr>
      <t>025</t>
    </r>
    <r>
      <rPr>
        <sz val="11"/>
        <color theme="1"/>
        <rFont val="宋体"/>
        <charset val="134"/>
        <scheme val="minor"/>
      </rPr>
      <t>年无对下转移支付预算，故无对下转移支付绩效目标。</t>
    </r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</si>
  <si>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</si>
  <si>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</si>
  <si>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</si>
  <si>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</si>
  <si>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</si>
  <si>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</si>
  <si>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</si>
  <si>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</si>
  <si>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color theme="1"/>
        <rFont val="宋体"/>
        <charset val="134"/>
        <scheme val="minor"/>
      </rPr>
      <t>备注：石林彝族自治县自然资源局2025</t>
    </r>
    <r>
      <rPr>
        <sz val="11"/>
        <color theme="1"/>
        <rFont val="宋体"/>
        <charset val="134"/>
        <scheme val="minor"/>
      </rPr>
      <t>年无新增资产配置</t>
    </r>
    <r>
      <rPr>
        <sz val="11"/>
        <color theme="1"/>
        <rFont val="宋体"/>
        <charset val="134"/>
        <scheme val="minor"/>
      </rPr>
      <t>预算</t>
    </r>
    <r>
      <rPr>
        <sz val="11"/>
        <color theme="1"/>
        <rFont val="宋体"/>
        <charset val="134"/>
        <scheme val="minor"/>
      </rPr>
      <t>。</t>
    </r>
  </si>
  <si>
    <t>预算11表</t>
  </si>
  <si>
    <t>上级补助</t>
  </si>
  <si>
    <r>
      <rPr>
        <sz val="11"/>
        <color theme="1"/>
        <rFont val="宋体"/>
        <charset val="134"/>
        <scheme val="minor"/>
      </rPr>
      <t>备注：石林彝族自治县自然资源局2025</t>
    </r>
    <r>
      <rPr>
        <sz val="11"/>
        <color theme="1"/>
        <rFont val="宋体"/>
        <charset val="134"/>
        <scheme val="minor"/>
      </rPr>
      <t>年无上级转移支付补助项目支出预算。</t>
    </r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</si>
  <si>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</si>
  <si>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</si>
  <si>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</si>
  <si>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</si>
  <si>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</si>
  <si>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</si>
  <si>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</si>
  <si>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</si>
  <si>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</si>
  <si>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</si>
  <si>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</si>
  <si>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</si>
  <si>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（一）履行全民所有土地、矿产、森林、草原、湿地、水等自然资源资产所有者职责和所有国土空间用途管制职责。（二）严格执行自然资源调查监测评价制度。（三）负责辖区自然资源统一确权登记工作。（四）负责自然资源资产有偿使用工作。（五）负责自然资源的合理开发利用。（六）负责建立空间规划体系并监督实施。（七）负责统筹国土空间生态修复。（八）负责组织实施最严格的耕地保护制度。（九）负责管理地质勘查行业和地质工作。（十）负责落实综合防灾减灾规划有关要求，组织编制地质灾害防治规划和防护标准并指导实施。（十一）负责矿产资源管理工作。（十二）负责测绘地理信息管理工作。（十三）推动自然资源领域科技发展，开展对外合作与交流。（十四）根据县委、县政府授权，认真执行党中央、国务院，省委、省政府，市委、市政府和县委、县政府关于自然资源和国土空间规划的重大方针政策、决策部署及法律法规。承办上级交办督办的自然资源重大违法案件。查处自然资源开发利用和国土空间规划及测绘违法案件。开展自然资源有关行政执法工作。（十五）统一领导和管理石林彝族自治县林业和草原局。（十六）完成县委、县政府和上级交办的其它任务。</t>
  </si>
  <si>
    <t>根据三定方案归纳</t>
  </si>
  <si>
    <t xml:space="preserve">1.维护国家粮食安全，切实加强耕地资源监督保护。2.提高自然资源利用水平，扎实做好自然资源要素保障。3.优化国土空间格局，加快推进规划审批实施。4.维护资源资产权益，着力增强矿产资源保障能力。5.严格生态保护红线监管，大力实施生态修复。6.严守资源安全底线，加强地质灾害综合防治。7.公正执法，持续抓好自然资源违法整改。8.完善自然资源资产产权体系，不断深化自然资源统一调查。9.以人为本，持续服务和保障民生。10.推进自然资源法治建设，扎实抓好自然资源领域重大风险防范化解。11.深化党建党风廉政建设，为自然资源高质量发展贡献组织力量。
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</si>
  <si>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</si>
  <si>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</si>
  <si>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</si>
  <si>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</si>
  <si>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</si>
  <si>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</si>
  <si>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</si>
  <si>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</si>
  <si>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</si>
  <si>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</si>
  <si>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</si>
  <si>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</si>
  <si>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</si>
  <si>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</si>
  <si>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</si>
  <si>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</si>
  <si>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按时完成日常自然资源管理工作</t>
  </si>
  <si>
    <t>003</t>
  </si>
  <si>
    <t>002</t>
  </si>
  <si>
    <t>得分=实际完成值/计划完成值×指标分值</t>
  </si>
  <si>
    <t>反映日常自然资源管理工作情况</t>
  </si>
  <si>
    <t>石林彝族自治县自然资源局2025年工作计划</t>
  </si>
  <si>
    <t>做好2025年度地质灾害防治工作</t>
  </si>
  <si>
    <t>反映地质灾害防治工作情况</t>
  </si>
  <si>
    <t>开展辖区内自然资源（土地、矿山）执法动态巡查，完成违法用地及其他违法行为的监督管理、调查核实、取证和处置工作</t>
  </si>
  <si>
    <t>反映法用地及其他违法行为的监督管理、调查核实、取证和处置工作情况</t>
  </si>
  <si>
    <t>完成“多规合一”实用性村庄规划系统入库工作</t>
  </si>
  <si>
    <t>反映全县“多规合一”实用性村庄规划系统入库工作情况</t>
  </si>
  <si>
    <t>全县土地供应计划、非税收入等经济指标完成情况</t>
  </si>
  <si>
    <t>反映全县土地供应计划、非税收入等经济指标完成情况</t>
  </si>
  <si>
    <t>开展自然资源矛盾纠纷排查、调解，做好维稳工作，提高应急处置能力</t>
  </si>
  <si>
    <t>反映自然资源矛盾纠纷排查、调解，做好维稳工作，提高应急处置能力情况</t>
  </si>
  <si>
    <t>提高全县耕地和基本农田质量</t>
  </si>
  <si>
    <t>反映全县耕地和基本农田质量提高情况</t>
  </si>
  <si>
    <t>目标任务完成时间</t>
  </si>
  <si>
    <t>2025</t>
  </si>
  <si>
    <t>001</t>
  </si>
  <si>
    <t>2025年度内完成</t>
  </si>
  <si>
    <t>促进全县固定资产投资和区域经济快速发展</t>
  </si>
  <si>
    <t>作用明显</t>
  </si>
  <si>
    <t>作用明显，得指标分值；作用部分明显，得分=80%×指标分值；作用不明显，该项指标不得分</t>
  </si>
  <si>
    <t>优化国土空间布局 地质灾害防治工作得到进一步加强 自然资源违法总量减少</t>
  </si>
  <si>
    <t>004</t>
  </si>
  <si>
    <t>优化国土空间布局
地质灾害防治工作得到进一步加强
自然资源违法总量减少</t>
  </si>
  <si>
    <t>改善矿山环境</t>
  </si>
  <si>
    <t>矿山环境得到进一步改善</t>
  </si>
  <si>
    <t>提高土地、矿产等自然资源使用效益 推进国土空间规划，优化规划布局</t>
  </si>
  <si>
    <t>加强资源节约集约利用，提高土地、矿产等自然资源使用效益
推进国土空间规划，优化规划布局</t>
  </si>
  <si>
    <t>社会公众满意度</t>
  </si>
  <si>
    <t>满意度≧90%，得满分；90%＞满意度≥60%，得分=满意度×指标分值；满意度&lt;60%，该项指标不得分</t>
  </si>
  <si>
    <t>群众满意度测评</t>
  </si>
  <si>
    <t>问卷调查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</si>
</sst>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176" fontId="43" fillId="0" borderId="1">
      <alignment horizontal="right" vertical="center"/>
    </xf>
    <xf numFmtId="177" fontId="43" fillId="0" borderId="1">
      <alignment horizontal="right" vertical="center"/>
    </xf>
    <xf numFmtId="178" fontId="43" fillId="0" borderId="1">
      <alignment horizontal="right" vertical="center"/>
    </xf>
    <xf numFmtId="179" fontId="43" fillId="0" borderId="1">
      <alignment horizontal="right" vertical="center"/>
    </xf>
    <xf numFmtId="179" fontId="43" fillId="0" borderId="1">
      <alignment horizontal="right" vertical="center"/>
    </xf>
    <xf numFmtId="10" fontId="43" fillId="0" borderId="1">
      <alignment horizontal="right" vertical="center"/>
    </xf>
    <xf numFmtId="49" fontId="43" fillId="0" borderId="1">
      <alignment horizontal="left" vertical="center" wrapText="1"/>
    </xf>
    <xf numFmtId="180" fontId="43" fillId="0" borderId="1">
      <alignment horizontal="right" vertical="center"/>
    </xf>
    <xf numFmtId="0" fontId="44" fillId="0" borderId="0">
      <alignment vertical="center"/>
    </xf>
  </cellStyleXfs>
  <cellXfs count="243">
    <xf numFmtId="0" fontId="0" fillId="0" borderId="0" xfId="0" applyFont="1" applyBorder="1"/>
    <xf numFmtId="0" fontId="1" fillId="0" borderId="0" xfId="57" applyFont="1" applyAlignment="1" applyProtection="1">
      <alignment vertical="center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49" fontId="1" fillId="0" borderId="5" xfId="57" applyNumberFormat="1" applyFont="1" applyBorder="1" applyAlignment="1" applyProtection="1">
      <alignment horizontal="left" vertical="center" wrapText="1"/>
    </xf>
    <xf numFmtId="49" fontId="1" fillId="0" borderId="5" xfId="57" applyNumberFormat="1" applyFont="1" applyBorder="1" applyAlignment="1" applyProtection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" fillId="0" borderId="7" xfId="57" applyNumberFormat="1" applyFont="1" applyBorder="1" applyAlignment="1" applyProtection="1">
      <alignment vertical="center" wrapText="1"/>
    </xf>
    <xf numFmtId="49" fontId="1" fillId="0" borderId="8" xfId="57" applyNumberFormat="1" applyFont="1" applyBorder="1" applyAlignment="1" applyProtection="1">
      <alignment vertical="center" wrapText="1"/>
    </xf>
    <xf numFmtId="49" fontId="1" fillId="0" borderId="0" xfId="57" applyNumberFormat="1" applyFont="1" applyBorder="1" applyAlignment="1" applyProtection="1">
      <alignment vertical="center" wrapText="1"/>
    </xf>
    <xf numFmtId="49" fontId="1" fillId="0" borderId="9" xfId="57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wrapText="1"/>
    </xf>
    <xf numFmtId="49" fontId="5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9" fontId="14" fillId="0" borderId="1" xfId="55" applyNumberFormat="1" applyFont="1" applyBorder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" fontId="14" fillId="0" borderId="1" xfId="53" applyNumberFormat="1" applyFont="1" applyBorder="1">
      <alignment horizontal="right" vertical="center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78" fontId="14" fillId="0" borderId="1" xfId="51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9" fontId="1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18" fillId="0" borderId="0" xfId="0" applyFont="1" applyBorder="1" applyAlignment="1" applyProtection="1">
      <alignment horizontal="right"/>
      <protection locked="0"/>
    </xf>
    <xf numFmtId="49" fontId="18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top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79" fontId="23" fillId="0" borderId="1" xfId="0" applyNumberFormat="1" applyFont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6" sqref="B6"/>
    </sheetView>
  </sheetViews>
  <sheetFormatPr defaultColWidth="8.62727272727273" defaultRowHeight="12.75" customHeight="1" outlineLevelCol="3"/>
  <cols>
    <col min="1" max="4" width="41" customWidth="1"/>
  </cols>
  <sheetData>
    <row r="1" ht="15" customHeight="1" spans="1:4">
      <c r="A1" s="99"/>
      <c r="B1" s="99"/>
      <c r="C1" s="99"/>
      <c r="D1" s="115" t="s">
        <v>0</v>
      </c>
    </row>
    <row r="2" ht="41.25" customHeight="1" spans="1:1">
      <c r="A2" s="94" t="str">
        <f>"2025"&amp;"年部门财务收支预算总表"</f>
        <v>2025年部门财务收支预算总表</v>
      </c>
    </row>
    <row r="3" ht="17.25" customHeight="1" spans="1:4">
      <c r="A3" s="97" t="str">
        <f>"单位名称："&amp;"石林彝族自治县自然资源局"</f>
        <v>单位名称：石林彝族自治县自然资源局</v>
      </c>
      <c r="B3" s="208"/>
      <c r="D3" s="188" t="s">
        <v>1</v>
      </c>
    </row>
    <row r="4" ht="23.25" customHeight="1" spans="1:4">
      <c r="A4" s="209" t="s">
        <v>2</v>
      </c>
      <c r="B4" s="210"/>
      <c r="C4" s="209" t="s">
        <v>3</v>
      </c>
      <c r="D4" s="210"/>
    </row>
    <row r="5" ht="24" customHeight="1" spans="1:4">
      <c r="A5" s="209" t="s">
        <v>4</v>
      </c>
      <c r="B5" s="209" t="s">
        <v>5</v>
      </c>
      <c r="C5" s="209" t="s">
        <v>6</v>
      </c>
      <c r="D5" s="209" t="s">
        <v>5</v>
      </c>
    </row>
    <row r="6" ht="17.25" customHeight="1" spans="1:4">
      <c r="A6" s="211" t="s">
        <v>7</v>
      </c>
      <c r="B6" s="129">
        <v>19483605</v>
      </c>
      <c r="C6" s="211" t="s">
        <v>8</v>
      </c>
      <c r="D6" s="129"/>
    </row>
    <row r="7" ht="17.25" customHeight="1" spans="1:4">
      <c r="A7" s="211" t="s">
        <v>9</v>
      </c>
      <c r="B7" s="129"/>
      <c r="C7" s="211" t="s">
        <v>10</v>
      </c>
      <c r="D7" s="129"/>
    </row>
    <row r="8" ht="17.25" customHeight="1" spans="1:4">
      <c r="A8" s="211" t="s">
        <v>11</v>
      </c>
      <c r="B8" s="129"/>
      <c r="C8" s="242" t="s">
        <v>12</v>
      </c>
      <c r="D8" s="129"/>
    </row>
    <row r="9" ht="17.25" customHeight="1" spans="1:4">
      <c r="A9" s="211" t="s">
        <v>13</v>
      </c>
      <c r="B9" s="129"/>
      <c r="C9" s="242" t="s">
        <v>14</v>
      </c>
      <c r="D9" s="129"/>
    </row>
    <row r="10" ht="17.25" customHeight="1" spans="1:4">
      <c r="A10" s="211" t="s">
        <v>15</v>
      </c>
      <c r="B10" s="129"/>
      <c r="C10" s="242" t="s">
        <v>16</v>
      </c>
      <c r="D10" s="129"/>
    </row>
    <row r="11" ht="17.25" customHeight="1" spans="1:4">
      <c r="A11" s="211" t="s">
        <v>17</v>
      </c>
      <c r="B11" s="129"/>
      <c r="C11" s="242" t="s">
        <v>18</v>
      </c>
      <c r="D11" s="129"/>
    </row>
    <row r="12" ht="17.25" customHeight="1" spans="1:4">
      <c r="A12" s="211" t="s">
        <v>19</v>
      </c>
      <c r="B12" s="129"/>
      <c r="C12" s="85" t="s">
        <v>20</v>
      </c>
      <c r="D12" s="129"/>
    </row>
    <row r="13" ht="17.25" customHeight="1" spans="1:4">
      <c r="A13" s="211" t="s">
        <v>21</v>
      </c>
      <c r="B13" s="129"/>
      <c r="C13" s="85" t="s">
        <v>22</v>
      </c>
      <c r="D13" s="129">
        <v>1557102</v>
      </c>
    </row>
    <row r="14" ht="17.25" customHeight="1" spans="1:4">
      <c r="A14" s="211" t="s">
        <v>23</v>
      </c>
      <c r="B14" s="129"/>
      <c r="C14" s="85" t="s">
        <v>24</v>
      </c>
      <c r="D14" s="129">
        <v>1000755</v>
      </c>
    </row>
    <row r="15" ht="17.25" customHeight="1" spans="1:4">
      <c r="A15" s="211" t="s">
        <v>25</v>
      </c>
      <c r="B15" s="129"/>
      <c r="C15" s="85" t="s">
        <v>26</v>
      </c>
      <c r="D15" s="129"/>
    </row>
    <row r="16" ht="17.25" customHeight="1" spans="1:4">
      <c r="A16" s="25"/>
      <c r="B16" s="129"/>
      <c r="C16" s="85" t="s">
        <v>27</v>
      </c>
      <c r="D16" s="129"/>
    </row>
    <row r="17" ht="17.25" customHeight="1" spans="1:4">
      <c r="A17" s="212"/>
      <c r="B17" s="129"/>
      <c r="C17" s="85" t="s">
        <v>28</v>
      </c>
      <c r="D17" s="129"/>
    </row>
    <row r="18" ht="17.25" customHeight="1" spans="1:4">
      <c r="A18" s="212"/>
      <c r="B18" s="129"/>
      <c r="C18" s="85" t="s">
        <v>29</v>
      </c>
      <c r="D18" s="129"/>
    </row>
    <row r="19" ht="17.25" customHeight="1" spans="1:4">
      <c r="A19" s="212"/>
      <c r="B19" s="129"/>
      <c r="C19" s="85" t="s">
        <v>30</v>
      </c>
      <c r="D19" s="129"/>
    </row>
    <row r="20" ht="17.25" customHeight="1" spans="1:4">
      <c r="A20" s="212"/>
      <c r="B20" s="129"/>
      <c r="C20" s="85" t="s">
        <v>31</v>
      </c>
      <c r="D20" s="129"/>
    </row>
    <row r="21" ht="17.25" customHeight="1" spans="1:4">
      <c r="A21" s="212"/>
      <c r="B21" s="129"/>
      <c r="C21" s="85" t="s">
        <v>32</v>
      </c>
      <c r="D21" s="129"/>
    </row>
    <row r="22" ht="17.25" customHeight="1" spans="1:4">
      <c r="A22" s="212"/>
      <c r="B22" s="129"/>
      <c r="C22" s="85" t="s">
        <v>33</v>
      </c>
      <c r="D22" s="129"/>
    </row>
    <row r="23" ht="17.25" customHeight="1" spans="1:4">
      <c r="A23" s="212"/>
      <c r="B23" s="129"/>
      <c r="C23" s="85" t="s">
        <v>34</v>
      </c>
      <c r="D23" s="129">
        <v>15839762</v>
      </c>
    </row>
    <row r="24" ht="17.25" customHeight="1" spans="1:4">
      <c r="A24" s="212"/>
      <c r="B24" s="129"/>
      <c r="C24" s="85" t="s">
        <v>35</v>
      </c>
      <c r="D24" s="129">
        <v>985986</v>
      </c>
    </row>
    <row r="25" ht="17.25" customHeight="1" spans="1:4">
      <c r="A25" s="212"/>
      <c r="B25" s="129"/>
      <c r="C25" s="85" t="s">
        <v>36</v>
      </c>
      <c r="D25" s="129"/>
    </row>
    <row r="26" ht="17.25" customHeight="1" spans="1:4">
      <c r="A26" s="212"/>
      <c r="B26" s="129"/>
      <c r="C26" s="25" t="s">
        <v>37</v>
      </c>
      <c r="D26" s="129"/>
    </row>
    <row r="27" ht="17.25" customHeight="1" spans="1:4">
      <c r="A27" s="212"/>
      <c r="B27" s="129"/>
      <c r="C27" s="85" t="s">
        <v>38</v>
      </c>
      <c r="D27" s="129">
        <v>100000</v>
      </c>
    </row>
    <row r="28" ht="16.5" customHeight="1" spans="1:4">
      <c r="A28" s="212"/>
      <c r="B28" s="129"/>
      <c r="C28" s="85" t="s">
        <v>39</v>
      </c>
      <c r="D28" s="129"/>
    </row>
    <row r="29" ht="16.5" customHeight="1" spans="1:4">
      <c r="A29" s="212"/>
      <c r="B29" s="129"/>
      <c r="C29" s="25" t="s">
        <v>40</v>
      </c>
      <c r="D29" s="129"/>
    </row>
    <row r="30" ht="17.25" customHeight="1" spans="1:4">
      <c r="A30" s="212"/>
      <c r="B30" s="129"/>
      <c r="C30" s="25" t="s">
        <v>41</v>
      </c>
      <c r="D30" s="129"/>
    </row>
    <row r="31" ht="17.25" customHeight="1" spans="1:4">
      <c r="A31" s="212"/>
      <c r="B31" s="129"/>
      <c r="C31" s="85" t="s">
        <v>42</v>
      </c>
      <c r="D31" s="129"/>
    </row>
    <row r="32" ht="16.5" customHeight="1" spans="1:4">
      <c r="A32" s="212" t="s">
        <v>43</v>
      </c>
      <c r="B32" s="129">
        <v>19483605</v>
      </c>
      <c r="C32" s="212" t="s">
        <v>44</v>
      </c>
      <c r="D32" s="129">
        <v>19483605</v>
      </c>
    </row>
    <row r="33" ht="16.5" customHeight="1" spans="1:4">
      <c r="A33" s="25" t="s">
        <v>45</v>
      </c>
      <c r="B33" s="129"/>
      <c r="C33" s="25" t="s">
        <v>46</v>
      </c>
      <c r="D33" s="129"/>
    </row>
    <row r="34" ht="16.5" customHeight="1" spans="1:4">
      <c r="A34" s="85" t="s">
        <v>47</v>
      </c>
      <c r="B34" s="129"/>
      <c r="C34" s="85" t="s">
        <v>47</v>
      </c>
      <c r="D34" s="129"/>
    </row>
    <row r="35" ht="16.5" customHeight="1" spans="1:4">
      <c r="A35" s="85" t="s">
        <v>48</v>
      </c>
      <c r="B35" s="129"/>
      <c r="C35" s="85" t="s">
        <v>49</v>
      </c>
      <c r="D35" s="129"/>
    </row>
    <row r="36" ht="16.5" customHeight="1" spans="1:4">
      <c r="A36" s="213" t="s">
        <v>50</v>
      </c>
      <c r="B36" s="129">
        <v>19483605</v>
      </c>
      <c r="C36" s="213" t="s">
        <v>51</v>
      </c>
      <c r="D36" s="129">
        <v>19483605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$A10:$XFD10"/>
    </sheetView>
  </sheetViews>
  <sheetFormatPr defaultColWidth="9.12727272727273" defaultRowHeight="14.25" customHeight="1" outlineLevelCol="5"/>
  <cols>
    <col min="1" max="1" width="32.1272727272727" customWidth="1"/>
    <col min="2" max="2" width="20.7545454545455" customWidth="1"/>
    <col min="3" max="3" width="32.1272727272727" customWidth="1"/>
    <col min="4" max="4" width="27.7545454545455" customWidth="1"/>
    <col min="5" max="6" width="36.7545454545455" customWidth="1"/>
  </cols>
  <sheetData>
    <row r="1" ht="12" customHeight="1" spans="1:6">
      <c r="A1" s="168">
        <v>1</v>
      </c>
      <c r="B1" s="169">
        <v>0</v>
      </c>
      <c r="C1" s="168">
        <v>1</v>
      </c>
      <c r="D1" s="170"/>
      <c r="E1" s="170"/>
      <c r="F1" s="167" t="s">
        <v>367</v>
      </c>
    </row>
    <row r="2" ht="42" customHeight="1" spans="1:6">
      <c r="A2" s="171" t="str">
        <f>"2025"&amp;"年部门政府性基金预算支出预算表"</f>
        <v>2025年部门政府性基金预算支出预算表</v>
      </c>
      <c r="B2" s="171" t="s">
        <v>368</v>
      </c>
      <c r="C2" s="172"/>
      <c r="D2" s="173"/>
      <c r="E2" s="173"/>
      <c r="F2" s="173"/>
    </row>
    <row r="3" ht="13.5" customHeight="1" spans="1:6">
      <c r="A3" s="61" t="str">
        <f>"单位名称："&amp;"石林彝族自治县自然资源局"</f>
        <v>单位名称：石林彝族自治县自然资源局</v>
      </c>
      <c r="B3" s="61" t="s">
        <v>369</v>
      </c>
      <c r="C3" s="168"/>
      <c r="D3" s="170"/>
      <c r="E3" s="170"/>
      <c r="F3" s="167" t="s">
        <v>1</v>
      </c>
    </row>
    <row r="4" ht="19.5" customHeight="1" spans="1:6">
      <c r="A4" s="174" t="s">
        <v>195</v>
      </c>
      <c r="B4" s="175" t="s">
        <v>72</v>
      </c>
      <c r="C4" s="174" t="s">
        <v>73</v>
      </c>
      <c r="D4" s="14" t="s">
        <v>370</v>
      </c>
      <c r="E4" s="15"/>
      <c r="F4" s="41"/>
    </row>
    <row r="5" ht="18.75" customHeight="1" spans="1:6">
      <c r="A5" s="176"/>
      <c r="B5" s="177"/>
      <c r="C5" s="176"/>
      <c r="D5" s="69" t="s">
        <v>55</v>
      </c>
      <c r="E5" s="14" t="s">
        <v>75</v>
      </c>
      <c r="F5" s="69" t="s">
        <v>76</v>
      </c>
    </row>
    <row r="6" ht="18.75" customHeight="1" spans="1:6">
      <c r="A6" s="118">
        <v>1</v>
      </c>
      <c r="B6" s="178" t="s">
        <v>83</v>
      </c>
      <c r="C6" s="118">
        <v>3</v>
      </c>
      <c r="D6" s="16">
        <v>4</v>
      </c>
      <c r="E6" s="16">
        <v>5</v>
      </c>
      <c r="F6" s="16">
        <v>6</v>
      </c>
    </row>
    <row r="7" ht="21" customHeight="1" spans="1:6">
      <c r="A7" s="74"/>
      <c r="B7" s="74"/>
      <c r="C7" s="74"/>
      <c r="D7" s="129"/>
      <c r="E7" s="129"/>
      <c r="F7" s="129"/>
    </row>
    <row r="8" ht="21" customHeight="1" spans="1:6">
      <c r="A8" s="74"/>
      <c r="B8" s="74"/>
      <c r="C8" s="74"/>
      <c r="D8" s="129"/>
      <c r="E8" s="129"/>
      <c r="F8" s="129"/>
    </row>
    <row r="9" ht="18.75" customHeight="1" spans="1:6">
      <c r="A9" s="179" t="s">
        <v>185</v>
      </c>
      <c r="B9" s="179" t="s">
        <v>185</v>
      </c>
      <c r="C9" s="180" t="s">
        <v>185</v>
      </c>
      <c r="D9" s="129"/>
      <c r="E9" s="129"/>
      <c r="F9" s="129"/>
    </row>
    <row r="10" customHeight="1" spans="1:1">
      <c r="A10" t="s">
        <v>371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2727272727273" defaultRowHeight="14.25" customHeight="1"/>
  <cols>
    <col min="1" max="2" width="32.6272727272727" customWidth="1"/>
    <col min="3" max="3" width="41.1272727272727" customWidth="1"/>
    <col min="4" max="4" width="21.7545454545455" customWidth="1"/>
    <col min="5" max="5" width="35.2545454545455" customWidth="1"/>
    <col min="6" max="6" width="7.75454545454545" customWidth="1"/>
    <col min="7" max="7" width="11.1272727272727" customWidth="1"/>
    <col min="8" max="8" width="13.2545454545455" customWidth="1"/>
    <col min="9" max="18" width="20" customWidth="1"/>
    <col min="19" max="19" width="19.8727272727273" customWidth="1"/>
  </cols>
  <sheetData>
    <row r="1" ht="15.75" customHeight="1" spans="2:19">
      <c r="B1" s="133"/>
      <c r="C1" s="133"/>
      <c r="R1" s="59"/>
      <c r="S1" s="59" t="s">
        <v>372</v>
      </c>
    </row>
    <row r="2" ht="41.25" customHeight="1" spans="1:19">
      <c r="A2" s="122" t="str">
        <f>"2025"&amp;"年部门政府采购预算表"</f>
        <v>2025年部门政府采购预算表</v>
      </c>
      <c r="B2" s="117"/>
      <c r="C2" s="117"/>
      <c r="D2" s="60"/>
      <c r="E2" s="60"/>
      <c r="F2" s="60"/>
      <c r="G2" s="60"/>
      <c r="H2" s="60"/>
      <c r="I2" s="60"/>
      <c r="J2" s="60"/>
      <c r="K2" s="60"/>
      <c r="L2" s="60"/>
      <c r="M2" s="117"/>
      <c r="N2" s="60"/>
      <c r="O2" s="60"/>
      <c r="P2" s="117"/>
      <c r="Q2" s="60"/>
      <c r="R2" s="117"/>
      <c r="S2" s="117"/>
    </row>
    <row r="3" ht="18.75" customHeight="1" spans="1:19">
      <c r="A3" s="160" t="str">
        <f>"单位名称："&amp;"石林彝族自治县自然资源局"</f>
        <v>单位名称：石林彝族自治县自然资源局</v>
      </c>
      <c r="B3" s="135"/>
      <c r="C3" s="135"/>
      <c r="D3" s="63"/>
      <c r="E3" s="63"/>
      <c r="F3" s="63"/>
      <c r="G3" s="63"/>
      <c r="H3" s="63"/>
      <c r="I3" s="63"/>
      <c r="J3" s="63"/>
      <c r="K3" s="63"/>
      <c r="L3" s="63"/>
      <c r="R3" s="64"/>
      <c r="S3" s="167" t="s">
        <v>1</v>
      </c>
    </row>
    <row r="4" ht="15.75" customHeight="1" spans="1:19">
      <c r="A4" s="66" t="s">
        <v>194</v>
      </c>
      <c r="B4" s="136" t="s">
        <v>195</v>
      </c>
      <c r="C4" s="136" t="s">
        <v>373</v>
      </c>
      <c r="D4" s="137" t="s">
        <v>374</v>
      </c>
      <c r="E4" s="137" t="s">
        <v>375</v>
      </c>
      <c r="F4" s="137" t="s">
        <v>376</v>
      </c>
      <c r="G4" s="137" t="s">
        <v>377</v>
      </c>
      <c r="H4" s="137" t="s">
        <v>378</v>
      </c>
      <c r="I4" s="150" t="s">
        <v>202</v>
      </c>
      <c r="J4" s="150"/>
      <c r="K4" s="150"/>
      <c r="L4" s="150"/>
      <c r="M4" s="151"/>
      <c r="N4" s="150"/>
      <c r="O4" s="150"/>
      <c r="P4" s="130"/>
      <c r="Q4" s="150"/>
      <c r="R4" s="151"/>
      <c r="S4" s="131"/>
    </row>
    <row r="5" ht="17.25" customHeight="1" spans="1:19">
      <c r="A5" s="68"/>
      <c r="B5" s="138"/>
      <c r="C5" s="138"/>
      <c r="D5" s="139"/>
      <c r="E5" s="139"/>
      <c r="F5" s="139"/>
      <c r="G5" s="139"/>
      <c r="H5" s="139"/>
      <c r="I5" s="139" t="s">
        <v>55</v>
      </c>
      <c r="J5" s="139" t="s">
        <v>58</v>
      </c>
      <c r="K5" s="139" t="s">
        <v>379</v>
      </c>
      <c r="L5" s="139" t="s">
        <v>380</v>
      </c>
      <c r="M5" s="152" t="s">
        <v>381</v>
      </c>
      <c r="N5" s="153" t="s">
        <v>382</v>
      </c>
      <c r="O5" s="153"/>
      <c r="P5" s="158"/>
      <c r="Q5" s="153"/>
      <c r="R5" s="159"/>
      <c r="S5" s="140"/>
    </row>
    <row r="6" ht="54" customHeight="1" spans="1:19">
      <c r="A6" s="71"/>
      <c r="B6" s="140"/>
      <c r="C6" s="140"/>
      <c r="D6" s="141"/>
      <c r="E6" s="141"/>
      <c r="F6" s="141"/>
      <c r="G6" s="141"/>
      <c r="H6" s="141"/>
      <c r="I6" s="141"/>
      <c r="J6" s="141" t="s">
        <v>57</v>
      </c>
      <c r="K6" s="141"/>
      <c r="L6" s="141"/>
      <c r="M6" s="154"/>
      <c r="N6" s="141" t="s">
        <v>57</v>
      </c>
      <c r="O6" s="141" t="s">
        <v>64</v>
      </c>
      <c r="P6" s="140" t="s">
        <v>65</v>
      </c>
      <c r="Q6" s="141" t="s">
        <v>66</v>
      </c>
      <c r="R6" s="154" t="s">
        <v>67</v>
      </c>
      <c r="S6" s="140" t="s">
        <v>68</v>
      </c>
    </row>
    <row r="7" ht="18" customHeight="1" spans="1:19">
      <c r="A7" s="161">
        <v>1</v>
      </c>
      <c r="B7" s="161" t="s">
        <v>83</v>
      </c>
      <c r="C7" s="162">
        <v>3</v>
      </c>
      <c r="D7" s="162">
        <v>4</v>
      </c>
      <c r="E7" s="161">
        <v>5</v>
      </c>
      <c r="F7" s="161">
        <v>6</v>
      </c>
      <c r="G7" s="161">
        <v>7</v>
      </c>
      <c r="H7" s="161">
        <v>8</v>
      </c>
      <c r="I7" s="161">
        <v>9</v>
      </c>
      <c r="J7" s="161">
        <v>10</v>
      </c>
      <c r="K7" s="161">
        <v>11</v>
      </c>
      <c r="L7" s="161">
        <v>12</v>
      </c>
      <c r="M7" s="161">
        <v>13</v>
      </c>
      <c r="N7" s="161">
        <v>14</v>
      </c>
      <c r="O7" s="161">
        <v>15</v>
      </c>
      <c r="P7" s="161">
        <v>16</v>
      </c>
      <c r="Q7" s="161">
        <v>17</v>
      </c>
      <c r="R7" s="161">
        <v>18</v>
      </c>
      <c r="S7" s="161">
        <v>19</v>
      </c>
    </row>
    <row r="8" ht="21" customHeight="1" spans="1:19">
      <c r="A8" s="142" t="s">
        <v>70</v>
      </c>
      <c r="B8" s="143" t="s">
        <v>70</v>
      </c>
      <c r="C8" s="143" t="s">
        <v>246</v>
      </c>
      <c r="D8" s="144" t="s">
        <v>383</v>
      </c>
      <c r="E8" s="144" t="s">
        <v>384</v>
      </c>
      <c r="F8" s="144" t="s">
        <v>385</v>
      </c>
      <c r="G8" s="163">
        <v>1</v>
      </c>
      <c r="H8" s="129">
        <v>35100</v>
      </c>
      <c r="I8" s="129">
        <v>35100</v>
      </c>
      <c r="J8" s="129">
        <v>35100</v>
      </c>
      <c r="K8" s="129"/>
      <c r="L8" s="129"/>
      <c r="M8" s="129"/>
      <c r="N8" s="129"/>
      <c r="O8" s="129"/>
      <c r="P8" s="129"/>
      <c r="Q8" s="129"/>
      <c r="R8" s="129"/>
      <c r="S8" s="129"/>
    </row>
    <row r="9" ht="21" customHeight="1" spans="1:19">
      <c r="A9" s="145" t="s">
        <v>185</v>
      </c>
      <c r="B9" s="146"/>
      <c r="C9" s="146"/>
      <c r="D9" s="147"/>
      <c r="E9" s="147"/>
      <c r="F9" s="147"/>
      <c r="G9" s="164"/>
      <c r="H9" s="129">
        <v>35100</v>
      </c>
      <c r="I9" s="129">
        <v>35100</v>
      </c>
      <c r="J9" s="129">
        <v>35100</v>
      </c>
      <c r="K9" s="129"/>
      <c r="L9" s="129"/>
      <c r="M9" s="129"/>
      <c r="N9" s="129"/>
      <c r="O9" s="129"/>
      <c r="P9" s="129"/>
      <c r="Q9" s="129"/>
      <c r="R9" s="129"/>
      <c r="S9" s="129"/>
    </row>
    <row r="10" ht="21" customHeight="1" spans="1:19">
      <c r="A10" s="160" t="s">
        <v>386</v>
      </c>
      <c r="B10" s="61"/>
      <c r="C10" s="61"/>
      <c r="D10" s="160"/>
      <c r="E10" s="160"/>
      <c r="F10" s="160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2727272727273" defaultRowHeight="14.25" customHeight="1"/>
  <cols>
    <col min="1" max="5" width="39.1272727272727" customWidth="1"/>
    <col min="6" max="6" width="27.6272727272727" customWidth="1"/>
    <col min="7" max="7" width="28.6272727272727" customWidth="1"/>
    <col min="8" max="8" width="28.1272727272727" customWidth="1"/>
    <col min="9" max="9" width="39.1272727272727" customWidth="1"/>
    <col min="10" max="18" width="20.3727272727273" customWidth="1"/>
    <col min="19" max="20" width="20.2545454545455" customWidth="1"/>
  </cols>
  <sheetData>
    <row r="1" ht="16.5" customHeight="1" spans="1:20">
      <c r="A1" s="126"/>
      <c r="B1" s="133"/>
      <c r="C1" s="133"/>
      <c r="D1" s="133"/>
      <c r="E1" s="133"/>
      <c r="F1" s="133"/>
      <c r="G1" s="133"/>
      <c r="H1" s="126"/>
      <c r="I1" s="126"/>
      <c r="J1" s="126"/>
      <c r="K1" s="126"/>
      <c r="L1" s="126"/>
      <c r="M1" s="126"/>
      <c r="N1" s="148"/>
      <c r="O1" s="126"/>
      <c r="P1" s="126"/>
      <c r="Q1" s="133"/>
      <c r="R1" s="126"/>
      <c r="S1" s="156"/>
      <c r="T1" s="156" t="s">
        <v>387</v>
      </c>
    </row>
    <row r="2" ht="41.25" customHeight="1" spans="1:20">
      <c r="A2" s="122" t="str">
        <f>"2025"&amp;"年部门政府购买服务预算表"</f>
        <v>2025年部门政府购买服务预算表</v>
      </c>
      <c r="B2" s="117"/>
      <c r="C2" s="117"/>
      <c r="D2" s="117"/>
      <c r="E2" s="117"/>
      <c r="F2" s="117"/>
      <c r="G2" s="117"/>
      <c r="H2" s="134"/>
      <c r="I2" s="134"/>
      <c r="J2" s="134"/>
      <c r="K2" s="134"/>
      <c r="L2" s="134"/>
      <c r="M2" s="134"/>
      <c r="N2" s="149"/>
      <c r="O2" s="134"/>
      <c r="P2" s="134"/>
      <c r="Q2" s="117"/>
      <c r="R2" s="134"/>
      <c r="S2" s="149"/>
      <c r="T2" s="117"/>
    </row>
    <row r="3" ht="22.5" customHeight="1" spans="1:20">
      <c r="A3" s="123" t="str">
        <f>"单位名称："&amp;"石林彝族自治县自然资源局"</f>
        <v>单位名称：石林彝族自治县自然资源局</v>
      </c>
      <c r="B3" s="135"/>
      <c r="C3" s="135"/>
      <c r="D3" s="135"/>
      <c r="E3" s="135"/>
      <c r="F3" s="135"/>
      <c r="G3" s="135"/>
      <c r="H3" s="124"/>
      <c r="I3" s="124"/>
      <c r="J3" s="124"/>
      <c r="K3" s="124"/>
      <c r="L3" s="124"/>
      <c r="M3" s="124"/>
      <c r="N3" s="148"/>
      <c r="O3" s="126"/>
      <c r="P3" s="126"/>
      <c r="Q3" s="133"/>
      <c r="R3" s="126"/>
      <c r="S3" s="157"/>
      <c r="T3" s="156" t="s">
        <v>1</v>
      </c>
    </row>
    <row r="4" ht="24" customHeight="1" spans="1:20">
      <c r="A4" s="66" t="s">
        <v>194</v>
      </c>
      <c r="B4" s="136" t="s">
        <v>195</v>
      </c>
      <c r="C4" s="136" t="s">
        <v>373</v>
      </c>
      <c r="D4" s="136" t="s">
        <v>388</v>
      </c>
      <c r="E4" s="136" t="s">
        <v>389</v>
      </c>
      <c r="F4" s="136" t="s">
        <v>390</v>
      </c>
      <c r="G4" s="136" t="s">
        <v>391</v>
      </c>
      <c r="H4" s="137" t="s">
        <v>392</v>
      </c>
      <c r="I4" s="137" t="s">
        <v>393</v>
      </c>
      <c r="J4" s="150" t="s">
        <v>202</v>
      </c>
      <c r="K4" s="150"/>
      <c r="L4" s="150"/>
      <c r="M4" s="150"/>
      <c r="N4" s="151"/>
      <c r="O4" s="150"/>
      <c r="P4" s="150"/>
      <c r="Q4" s="130"/>
      <c r="R4" s="150"/>
      <c r="S4" s="151"/>
      <c r="T4" s="131"/>
    </row>
    <row r="5" ht="24" customHeight="1" spans="1:20">
      <c r="A5" s="68"/>
      <c r="B5" s="138"/>
      <c r="C5" s="138"/>
      <c r="D5" s="138"/>
      <c r="E5" s="138"/>
      <c r="F5" s="138"/>
      <c r="G5" s="138"/>
      <c r="H5" s="139"/>
      <c r="I5" s="139"/>
      <c r="J5" s="139" t="s">
        <v>55</v>
      </c>
      <c r="K5" s="139" t="s">
        <v>58</v>
      </c>
      <c r="L5" s="139" t="s">
        <v>379</v>
      </c>
      <c r="M5" s="139" t="s">
        <v>380</v>
      </c>
      <c r="N5" s="152" t="s">
        <v>381</v>
      </c>
      <c r="O5" s="153" t="s">
        <v>382</v>
      </c>
      <c r="P5" s="153"/>
      <c r="Q5" s="158"/>
      <c r="R5" s="153"/>
      <c r="S5" s="159"/>
      <c r="T5" s="140"/>
    </row>
    <row r="6" ht="54" customHeight="1" spans="1:20">
      <c r="A6" s="71"/>
      <c r="B6" s="140"/>
      <c r="C6" s="140"/>
      <c r="D6" s="140"/>
      <c r="E6" s="140"/>
      <c r="F6" s="140"/>
      <c r="G6" s="140"/>
      <c r="H6" s="141"/>
      <c r="I6" s="141"/>
      <c r="J6" s="141"/>
      <c r="K6" s="141" t="s">
        <v>57</v>
      </c>
      <c r="L6" s="141"/>
      <c r="M6" s="141"/>
      <c r="N6" s="154"/>
      <c r="O6" s="141" t="s">
        <v>57</v>
      </c>
      <c r="P6" s="141" t="s">
        <v>64</v>
      </c>
      <c r="Q6" s="140" t="s">
        <v>65</v>
      </c>
      <c r="R6" s="141" t="s">
        <v>66</v>
      </c>
      <c r="S6" s="154" t="s">
        <v>67</v>
      </c>
      <c r="T6" s="140" t="s">
        <v>68</v>
      </c>
    </row>
    <row r="7" ht="17.25" customHeight="1" spans="1:20">
      <c r="A7" s="72">
        <v>1</v>
      </c>
      <c r="B7" s="140">
        <v>2</v>
      </c>
      <c r="C7" s="72">
        <v>3</v>
      </c>
      <c r="D7" s="72">
        <v>4</v>
      </c>
      <c r="E7" s="140">
        <v>5</v>
      </c>
      <c r="F7" s="72">
        <v>6</v>
      </c>
      <c r="G7" s="72">
        <v>7</v>
      </c>
      <c r="H7" s="140">
        <v>8</v>
      </c>
      <c r="I7" s="72">
        <v>9</v>
      </c>
      <c r="J7" s="72">
        <v>10</v>
      </c>
      <c r="K7" s="140">
        <v>11</v>
      </c>
      <c r="L7" s="72">
        <v>12</v>
      </c>
      <c r="M7" s="72">
        <v>13</v>
      </c>
      <c r="N7" s="140">
        <v>14</v>
      </c>
      <c r="O7" s="72">
        <v>15</v>
      </c>
      <c r="P7" s="72">
        <v>16</v>
      </c>
      <c r="Q7" s="140">
        <v>17</v>
      </c>
      <c r="R7" s="72">
        <v>18</v>
      </c>
      <c r="S7" s="72">
        <v>19</v>
      </c>
      <c r="T7" s="72">
        <v>20</v>
      </c>
    </row>
    <row r="8" ht="21" customHeight="1" spans="1:20">
      <c r="A8" s="142" t="s">
        <v>70</v>
      </c>
      <c r="B8" s="143" t="s">
        <v>70</v>
      </c>
      <c r="C8" s="143" t="s">
        <v>246</v>
      </c>
      <c r="D8" s="143" t="s">
        <v>383</v>
      </c>
      <c r="E8" s="143" t="s">
        <v>394</v>
      </c>
      <c r="F8" s="143" t="s">
        <v>75</v>
      </c>
      <c r="G8" s="143" t="s">
        <v>395</v>
      </c>
      <c r="H8" s="144" t="s">
        <v>122</v>
      </c>
      <c r="I8" s="144" t="s">
        <v>396</v>
      </c>
      <c r="J8" s="129">
        <v>35100</v>
      </c>
      <c r="K8" s="129">
        <v>35100</v>
      </c>
      <c r="L8" s="129"/>
      <c r="M8" s="129"/>
      <c r="N8" s="129"/>
      <c r="O8" s="129"/>
      <c r="P8" s="129"/>
      <c r="Q8" s="129"/>
      <c r="R8" s="129"/>
      <c r="S8" s="129"/>
      <c r="T8" s="129"/>
    </row>
    <row r="9" ht="21" customHeight="1" spans="1:20">
      <c r="A9" s="145" t="s">
        <v>185</v>
      </c>
      <c r="B9" s="146"/>
      <c r="C9" s="146"/>
      <c r="D9" s="146"/>
      <c r="E9" s="146"/>
      <c r="F9" s="146"/>
      <c r="G9" s="146"/>
      <c r="H9" s="147"/>
      <c r="I9" s="155"/>
      <c r="J9" s="129">
        <v>35100</v>
      </c>
      <c r="K9" s="129">
        <v>35100</v>
      </c>
      <c r="L9" s="129"/>
      <c r="M9" s="129"/>
      <c r="N9" s="129"/>
      <c r="O9" s="129"/>
      <c r="P9" s="129"/>
      <c r="Q9" s="129"/>
      <c r="R9" s="129"/>
      <c r="S9" s="129"/>
      <c r="T9" s="129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$A9:$XFD9"/>
    </sheetView>
  </sheetViews>
  <sheetFormatPr defaultColWidth="9.12727272727273" defaultRowHeight="14.25" customHeight="1"/>
  <cols>
    <col min="1" max="1" width="37.7545454545455" customWidth="1"/>
    <col min="2" max="24" width="20" customWidth="1"/>
  </cols>
  <sheetData>
    <row r="1" ht="17.25" customHeight="1" spans="4:24">
      <c r="D1" s="121"/>
      <c r="W1" s="59"/>
      <c r="X1" s="59" t="s">
        <v>397</v>
      </c>
    </row>
    <row r="2" ht="41.25" customHeight="1" spans="1:24">
      <c r="A2" s="122" t="str">
        <f>"2025"&amp;"年对下转移支付预算表"</f>
        <v>2025年对下转移支付预算表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117"/>
      <c r="X2" s="117"/>
    </row>
    <row r="3" ht="18" customHeight="1" spans="1:24">
      <c r="A3" s="123" t="str">
        <f>"单位名称："&amp;"石林彝族自治县自然资源局"</f>
        <v>单位名称：石林彝族自治县自然资源局</v>
      </c>
      <c r="B3" s="124"/>
      <c r="C3" s="124"/>
      <c r="D3" s="125"/>
      <c r="E3" s="126"/>
      <c r="F3" s="126"/>
      <c r="G3" s="126"/>
      <c r="H3" s="126"/>
      <c r="I3" s="126"/>
      <c r="W3" s="64"/>
      <c r="X3" s="64" t="s">
        <v>1</v>
      </c>
    </row>
    <row r="4" ht="19.5" customHeight="1" spans="1:24">
      <c r="A4" s="81" t="s">
        <v>398</v>
      </c>
      <c r="B4" s="14" t="s">
        <v>202</v>
      </c>
      <c r="C4" s="15"/>
      <c r="D4" s="15"/>
      <c r="E4" s="14" t="s">
        <v>399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0"/>
      <c r="X4" s="131"/>
    </row>
    <row r="5" ht="40.5" customHeight="1" spans="1:24">
      <c r="A5" s="72"/>
      <c r="B5" s="82" t="s">
        <v>55</v>
      </c>
      <c r="C5" s="66" t="s">
        <v>58</v>
      </c>
      <c r="D5" s="127" t="s">
        <v>379</v>
      </c>
      <c r="E5" s="101" t="s">
        <v>400</v>
      </c>
      <c r="F5" s="101" t="s">
        <v>401</v>
      </c>
      <c r="G5" s="101" t="s">
        <v>402</v>
      </c>
      <c r="H5" s="101" t="s">
        <v>403</v>
      </c>
      <c r="I5" s="101" t="s">
        <v>404</v>
      </c>
      <c r="J5" s="101" t="s">
        <v>405</v>
      </c>
      <c r="K5" s="101" t="s">
        <v>406</v>
      </c>
      <c r="L5" s="101" t="s">
        <v>407</v>
      </c>
      <c r="M5" s="101" t="s">
        <v>408</v>
      </c>
      <c r="N5" s="101" t="s">
        <v>409</v>
      </c>
      <c r="O5" s="101" t="s">
        <v>410</v>
      </c>
      <c r="P5" s="101" t="s">
        <v>411</v>
      </c>
      <c r="Q5" s="101" t="s">
        <v>412</v>
      </c>
      <c r="R5" s="101" t="s">
        <v>413</v>
      </c>
      <c r="S5" s="101" t="s">
        <v>414</v>
      </c>
      <c r="T5" s="101" t="s">
        <v>415</v>
      </c>
      <c r="U5" s="101" t="s">
        <v>416</v>
      </c>
      <c r="V5" s="101" t="s">
        <v>417</v>
      </c>
      <c r="W5" s="101" t="s">
        <v>418</v>
      </c>
      <c r="X5" s="132" t="s">
        <v>419</v>
      </c>
    </row>
    <row r="6" ht="19.5" customHeight="1" spans="1:24">
      <c r="A6" s="73">
        <v>1</v>
      </c>
      <c r="B6" s="73">
        <v>2</v>
      </c>
      <c r="C6" s="73">
        <v>3</v>
      </c>
      <c r="D6" s="128">
        <v>4</v>
      </c>
      <c r="E6" s="89">
        <v>5</v>
      </c>
      <c r="F6" s="73">
        <v>6</v>
      </c>
      <c r="G6" s="73">
        <v>7</v>
      </c>
      <c r="H6" s="128">
        <v>8</v>
      </c>
      <c r="I6" s="73">
        <v>9</v>
      </c>
      <c r="J6" s="73">
        <v>10</v>
      </c>
      <c r="K6" s="73">
        <v>11</v>
      </c>
      <c r="L6" s="128">
        <v>12</v>
      </c>
      <c r="M6" s="73">
        <v>13</v>
      </c>
      <c r="N6" s="73">
        <v>14</v>
      </c>
      <c r="O6" s="73">
        <v>15</v>
      </c>
      <c r="P6" s="128">
        <v>16</v>
      </c>
      <c r="Q6" s="73">
        <v>17</v>
      </c>
      <c r="R6" s="73">
        <v>18</v>
      </c>
      <c r="S6" s="73">
        <v>19</v>
      </c>
      <c r="T6" s="128">
        <v>20</v>
      </c>
      <c r="U6" s="128">
        <v>21</v>
      </c>
      <c r="V6" s="128">
        <v>22</v>
      </c>
      <c r="W6" s="89">
        <v>23</v>
      </c>
      <c r="X6" s="89">
        <v>24</v>
      </c>
    </row>
    <row r="7" ht="19.5" customHeight="1" spans="1:24">
      <c r="A7" s="83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</row>
    <row r="8" ht="19.5" customHeight="1" spans="1:24">
      <c r="A8" s="11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</row>
    <row r="9" customHeight="1" spans="1:1">
      <c r="A9" t="s">
        <v>420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2727272727273" defaultRowHeight="12" customHeight="1" outlineLevelRow="7"/>
  <cols>
    <col min="1" max="1" width="34.2545454545455" customWidth="1"/>
    <col min="2" max="2" width="29" customWidth="1"/>
    <col min="3" max="5" width="23.6272727272727" customWidth="1"/>
    <col min="6" max="6" width="11.2545454545455" customWidth="1"/>
    <col min="7" max="7" width="25.1272727272727" customWidth="1"/>
    <col min="8" max="8" width="15.6272727272727" customWidth="1"/>
    <col min="9" max="9" width="13.3727272727273" customWidth="1"/>
    <col min="10" max="10" width="18.8727272727273" customWidth="1"/>
  </cols>
  <sheetData>
    <row r="1" ht="16.5" customHeight="1" spans="10:10">
      <c r="J1" s="59" t="s">
        <v>421</v>
      </c>
    </row>
    <row r="2" ht="41.25" customHeight="1" spans="1:10">
      <c r="A2" s="116" t="str">
        <f>"2025"&amp;"年对下转移支付绩效目标表"</f>
        <v>2025年对下转移支付绩效目标表</v>
      </c>
      <c r="B2" s="60"/>
      <c r="C2" s="60"/>
      <c r="D2" s="60"/>
      <c r="E2" s="60"/>
      <c r="F2" s="117"/>
      <c r="G2" s="60"/>
      <c r="H2" s="117"/>
      <c r="I2" s="117"/>
      <c r="J2" s="60"/>
    </row>
    <row r="3" ht="17.25" customHeight="1" spans="1:1">
      <c r="A3" s="61" t="str">
        <f>"单位名称："&amp;"石林彝族自治县自然资源局"</f>
        <v>单位名称：石林彝族自治县自然资源局</v>
      </c>
    </row>
    <row r="4" ht="44.25" customHeight="1" spans="1:10">
      <c r="A4" s="22" t="s">
        <v>398</v>
      </c>
      <c r="B4" s="22" t="s">
        <v>288</v>
      </c>
      <c r="C4" s="22" t="s">
        <v>289</v>
      </c>
      <c r="D4" s="22" t="s">
        <v>290</v>
      </c>
      <c r="E4" s="22" t="s">
        <v>291</v>
      </c>
      <c r="F4" s="118" t="s">
        <v>292</v>
      </c>
      <c r="G4" s="22" t="s">
        <v>293</v>
      </c>
      <c r="H4" s="118" t="s">
        <v>294</v>
      </c>
      <c r="I4" s="118" t="s">
        <v>295</v>
      </c>
      <c r="J4" s="22" t="s">
        <v>296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118">
        <v>6</v>
      </c>
      <c r="G5" s="22">
        <v>7</v>
      </c>
      <c r="H5" s="118">
        <v>8</v>
      </c>
      <c r="I5" s="118">
        <v>9</v>
      </c>
      <c r="J5" s="22">
        <v>10</v>
      </c>
    </row>
    <row r="6" ht="42" customHeight="1" spans="1:10">
      <c r="A6" s="83"/>
      <c r="B6" s="119"/>
      <c r="C6" s="119"/>
      <c r="D6" s="119"/>
      <c r="E6" s="107"/>
      <c r="F6" s="120"/>
      <c r="G6" s="107"/>
      <c r="H6" s="120"/>
      <c r="I6" s="120"/>
      <c r="J6" s="107"/>
    </row>
    <row r="7" ht="42" customHeight="1" spans="1:10">
      <c r="A7" s="83"/>
      <c r="B7" s="74"/>
      <c r="C7" s="74"/>
      <c r="D7" s="74"/>
      <c r="E7" s="83"/>
      <c r="F7" s="74"/>
      <c r="G7" s="83"/>
      <c r="H7" s="74"/>
      <c r="I7" s="74"/>
      <c r="J7" s="83"/>
    </row>
    <row r="8" ht="19.5" customHeight="1" spans="1:1">
      <c r="A8" t="s">
        <v>422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$A9:$XFD9"/>
    </sheetView>
  </sheetViews>
  <sheetFormatPr defaultColWidth="10.3727272727273" defaultRowHeight="14.25" customHeight="1"/>
  <cols>
    <col min="1" max="3" width="33.7545454545455" customWidth="1"/>
    <col min="4" max="4" width="45.6272727272727" customWidth="1"/>
    <col min="5" max="5" width="27.6272727272727" customWidth="1"/>
    <col min="6" max="6" width="21.7545454545455" customWidth="1"/>
    <col min="7" max="9" width="26.2545454545455" customWidth="1"/>
  </cols>
  <sheetData>
    <row r="1" customHeight="1" spans="1:9">
      <c r="A1" s="91" t="s">
        <v>423</v>
      </c>
      <c r="B1" s="92"/>
      <c r="C1" s="92"/>
      <c r="D1" s="93"/>
      <c r="E1" s="93"/>
      <c r="F1" s="93"/>
      <c r="G1" s="92"/>
      <c r="H1" s="92"/>
      <c r="I1" s="93"/>
    </row>
    <row r="2" ht="41.25" customHeight="1" spans="1:9">
      <c r="A2" s="94" t="str">
        <f>"2025"&amp;"年新增资产配置预算表"</f>
        <v>2025年新增资产配置预算表</v>
      </c>
      <c r="B2" s="95"/>
      <c r="C2" s="95"/>
      <c r="D2" s="96"/>
      <c r="E2" s="96"/>
      <c r="F2" s="96"/>
      <c r="G2" s="95"/>
      <c r="H2" s="95"/>
      <c r="I2" s="96"/>
    </row>
    <row r="3" customHeight="1" spans="1:9">
      <c r="A3" s="97" t="str">
        <f>"单位名称："&amp;"石林彝族自治县自然资源局"</f>
        <v>单位名称：石林彝族自治县自然资源局</v>
      </c>
      <c r="B3" s="98"/>
      <c r="C3" s="98"/>
      <c r="D3" s="99"/>
      <c r="F3" s="96"/>
      <c r="G3" s="95"/>
      <c r="H3" s="95"/>
      <c r="I3" s="115" t="s">
        <v>1</v>
      </c>
    </row>
    <row r="4" ht="28.5" customHeight="1" spans="1:9">
      <c r="A4" s="100" t="s">
        <v>194</v>
      </c>
      <c r="B4" s="101" t="s">
        <v>195</v>
      </c>
      <c r="C4" s="102" t="s">
        <v>424</v>
      </c>
      <c r="D4" s="100" t="s">
        <v>425</v>
      </c>
      <c r="E4" s="100" t="s">
        <v>426</v>
      </c>
      <c r="F4" s="100" t="s">
        <v>427</v>
      </c>
      <c r="G4" s="101" t="s">
        <v>428</v>
      </c>
      <c r="H4" s="89"/>
      <c r="I4" s="100"/>
    </row>
    <row r="5" ht="21" customHeight="1" spans="1:9">
      <c r="A5" s="102"/>
      <c r="B5" s="103"/>
      <c r="C5" s="103"/>
      <c r="D5" s="104"/>
      <c r="E5" s="103"/>
      <c r="F5" s="103"/>
      <c r="G5" s="101" t="s">
        <v>377</v>
      </c>
      <c r="H5" s="101" t="s">
        <v>429</v>
      </c>
      <c r="I5" s="101" t="s">
        <v>430</v>
      </c>
    </row>
    <row r="6" ht="17.25" customHeight="1" spans="1:9">
      <c r="A6" s="105" t="s">
        <v>82</v>
      </c>
      <c r="B6" s="106" t="s">
        <v>83</v>
      </c>
      <c r="C6" s="105" t="s">
        <v>84</v>
      </c>
      <c r="D6" s="107" t="s">
        <v>85</v>
      </c>
      <c r="E6" s="105" t="s">
        <v>86</v>
      </c>
      <c r="F6" s="106" t="s">
        <v>87</v>
      </c>
      <c r="G6" s="108" t="s">
        <v>88</v>
      </c>
      <c r="H6" s="107" t="s">
        <v>89</v>
      </c>
      <c r="I6" s="107">
        <v>9</v>
      </c>
    </row>
    <row r="7" ht="19.5" customHeight="1" spans="1:9">
      <c r="A7" s="109"/>
      <c r="B7" s="85"/>
      <c r="C7" s="85"/>
      <c r="D7" s="83"/>
      <c r="E7" s="74"/>
      <c r="F7" s="108"/>
      <c r="G7" s="110"/>
      <c r="H7" s="111"/>
      <c r="I7" s="111"/>
    </row>
    <row r="8" ht="19.5" customHeight="1" spans="1:9">
      <c r="A8" s="24" t="s">
        <v>55</v>
      </c>
      <c r="B8" s="112"/>
      <c r="C8" s="112"/>
      <c r="D8" s="113"/>
      <c r="E8" s="114"/>
      <c r="F8" s="114"/>
      <c r="G8" s="110"/>
      <c r="H8" s="111"/>
      <c r="I8" s="111"/>
    </row>
    <row r="9" customHeight="1" spans="1:1">
      <c r="A9" t="s">
        <v>431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$A11:$XFD11"/>
    </sheetView>
  </sheetViews>
  <sheetFormatPr defaultColWidth="9.12727272727273" defaultRowHeight="14.25" customHeight="1"/>
  <cols>
    <col min="1" max="1" width="19.2545454545455" customWidth="1"/>
    <col min="2" max="2" width="33.8727272727273" customWidth="1"/>
    <col min="3" max="3" width="23.8727272727273" customWidth="1"/>
    <col min="4" max="4" width="11.1272727272727" customWidth="1"/>
    <col min="5" max="5" width="17.7545454545455" customWidth="1"/>
    <col min="6" max="6" width="9.87272727272727" customWidth="1"/>
    <col min="7" max="7" width="17.7545454545455" customWidth="1"/>
    <col min="8" max="11" width="23.1272727272727" customWidth="1"/>
  </cols>
  <sheetData>
    <row r="1" customHeight="1" spans="4:11">
      <c r="D1" s="58"/>
      <c r="E1" s="58"/>
      <c r="F1" s="58"/>
      <c r="G1" s="58"/>
      <c r="K1" s="59" t="s">
        <v>432</v>
      </c>
    </row>
    <row r="2" ht="41.25" customHeight="1" spans="1:11">
      <c r="A2" s="60" t="str">
        <f>"2025"&amp;"年上级转移支付补助项目支出预算表"</f>
        <v>2025年上级转移支付补助项目支出预算表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3.5" customHeight="1" spans="1:11">
      <c r="A3" s="61" t="str">
        <f>"单位名称："&amp;"石林彝族自治县自然资源局"</f>
        <v>单位名称：石林彝族自治县自然资源局</v>
      </c>
      <c r="B3" s="62"/>
      <c r="C3" s="62"/>
      <c r="D3" s="62"/>
      <c r="E3" s="62"/>
      <c r="F3" s="62"/>
      <c r="G3" s="62"/>
      <c r="H3" s="63"/>
      <c r="I3" s="63"/>
      <c r="J3" s="63"/>
      <c r="K3" s="64" t="s">
        <v>1</v>
      </c>
    </row>
    <row r="4" ht="21.75" customHeight="1" spans="1:11">
      <c r="A4" s="65" t="s">
        <v>270</v>
      </c>
      <c r="B4" s="65" t="s">
        <v>197</v>
      </c>
      <c r="C4" s="65" t="s">
        <v>271</v>
      </c>
      <c r="D4" s="66" t="s">
        <v>198</v>
      </c>
      <c r="E4" s="66" t="s">
        <v>199</v>
      </c>
      <c r="F4" s="66" t="s">
        <v>272</v>
      </c>
      <c r="G4" s="66" t="s">
        <v>273</v>
      </c>
      <c r="H4" s="81" t="s">
        <v>55</v>
      </c>
      <c r="I4" s="14" t="s">
        <v>433</v>
      </c>
      <c r="J4" s="15"/>
      <c r="K4" s="41"/>
    </row>
    <row r="5" ht="21.75" customHeight="1" spans="1:11">
      <c r="A5" s="67"/>
      <c r="B5" s="67"/>
      <c r="C5" s="67"/>
      <c r="D5" s="68"/>
      <c r="E5" s="68"/>
      <c r="F5" s="68"/>
      <c r="G5" s="68"/>
      <c r="H5" s="82"/>
      <c r="I5" s="66" t="s">
        <v>58</v>
      </c>
      <c r="J5" s="66" t="s">
        <v>59</v>
      </c>
      <c r="K5" s="66" t="s">
        <v>60</v>
      </c>
    </row>
    <row r="6" ht="40.5" customHeight="1" spans="1:11">
      <c r="A6" s="70"/>
      <c r="B6" s="70"/>
      <c r="C6" s="70"/>
      <c r="D6" s="71"/>
      <c r="E6" s="71"/>
      <c r="F6" s="71"/>
      <c r="G6" s="71"/>
      <c r="H6" s="72"/>
      <c r="I6" s="71" t="s">
        <v>57</v>
      </c>
      <c r="J6" s="71"/>
      <c r="K6" s="71"/>
    </row>
    <row r="7" ht="15" customHeight="1" spans="1:11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89">
        <v>10</v>
      </c>
      <c r="K7" s="89">
        <v>11</v>
      </c>
    </row>
    <row r="8" ht="18.75" customHeight="1" spans="1:11">
      <c r="A8" s="83"/>
      <c r="B8" s="74"/>
      <c r="C8" s="83"/>
      <c r="D8" s="83"/>
      <c r="E8" s="83"/>
      <c r="F8" s="83"/>
      <c r="G8" s="83"/>
      <c r="H8" s="84"/>
      <c r="I8" s="90"/>
      <c r="J8" s="90"/>
      <c r="K8" s="84"/>
    </row>
    <row r="9" ht="18.75" customHeight="1" spans="1:11">
      <c r="A9" s="85"/>
      <c r="B9" s="74"/>
      <c r="C9" s="74"/>
      <c r="D9" s="74"/>
      <c r="E9" s="74"/>
      <c r="F9" s="74"/>
      <c r="G9" s="74"/>
      <c r="H9" s="76"/>
      <c r="I9" s="76"/>
      <c r="J9" s="76"/>
      <c r="K9" s="84"/>
    </row>
    <row r="10" ht="18.75" customHeight="1" spans="1:11">
      <c r="A10" s="86" t="s">
        <v>185</v>
      </c>
      <c r="B10" s="87"/>
      <c r="C10" s="87"/>
      <c r="D10" s="87"/>
      <c r="E10" s="87"/>
      <c r="F10" s="87"/>
      <c r="G10" s="88"/>
      <c r="H10" s="76"/>
      <c r="I10" s="76"/>
      <c r="J10" s="76"/>
      <c r="K10" s="84"/>
    </row>
    <row r="11" customHeight="1" spans="1:1">
      <c r="A11" t="s">
        <v>434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C18" sqref="C18"/>
    </sheetView>
  </sheetViews>
  <sheetFormatPr defaultColWidth="9.12727272727273" defaultRowHeight="14.25" customHeight="1" outlineLevelCol="6"/>
  <cols>
    <col min="1" max="1" width="35.2545454545455" customWidth="1"/>
    <col min="2" max="4" width="28" customWidth="1"/>
    <col min="5" max="7" width="23.8727272727273" customWidth="1"/>
  </cols>
  <sheetData>
    <row r="1" ht="13.5" customHeight="1" spans="4:7">
      <c r="D1" s="58"/>
      <c r="G1" s="59" t="s">
        <v>435</v>
      </c>
    </row>
    <row r="2" ht="41.25" customHeight="1" spans="1:7">
      <c r="A2" s="60" t="str">
        <f>"2025"&amp;"年部门项目中期规划预算表"</f>
        <v>2025年部门项目中期规划预算表</v>
      </c>
      <c r="B2" s="60"/>
      <c r="C2" s="60"/>
      <c r="D2" s="60"/>
      <c r="E2" s="60"/>
      <c r="F2" s="60"/>
      <c r="G2" s="60"/>
    </row>
    <row r="3" ht="13.5" customHeight="1" spans="1:7">
      <c r="A3" s="61" t="str">
        <f>"单位名称："&amp;"石林彝族自治县自然资源局"</f>
        <v>单位名称：石林彝族自治县自然资源局</v>
      </c>
      <c r="B3" s="62"/>
      <c r="C3" s="62"/>
      <c r="D3" s="62"/>
      <c r="E3" s="63"/>
      <c r="F3" s="63"/>
      <c r="G3" s="64" t="s">
        <v>1</v>
      </c>
    </row>
    <row r="4" ht="21.75" customHeight="1" spans="1:7">
      <c r="A4" s="65" t="s">
        <v>271</v>
      </c>
      <c r="B4" s="65" t="s">
        <v>270</v>
      </c>
      <c r="C4" s="65" t="s">
        <v>197</v>
      </c>
      <c r="D4" s="66" t="s">
        <v>436</v>
      </c>
      <c r="E4" s="14" t="s">
        <v>58</v>
      </c>
      <c r="F4" s="15"/>
      <c r="G4" s="41"/>
    </row>
    <row r="5" ht="21.75" customHeight="1" spans="1:7">
      <c r="A5" s="67"/>
      <c r="B5" s="67"/>
      <c r="C5" s="67"/>
      <c r="D5" s="68"/>
      <c r="E5" s="69" t="str">
        <f>"2025"&amp;"年"</f>
        <v>2025年</v>
      </c>
      <c r="F5" s="66" t="str">
        <f>("2025"+1)&amp;"年"</f>
        <v>2026年</v>
      </c>
      <c r="G5" s="66" t="str">
        <f>("2025"+2)&amp;"年"</f>
        <v>2027年</v>
      </c>
    </row>
    <row r="6" ht="40.5" customHeight="1" spans="1:7">
      <c r="A6" s="70"/>
      <c r="B6" s="70"/>
      <c r="C6" s="70"/>
      <c r="D6" s="71"/>
      <c r="E6" s="72"/>
      <c r="F6" s="71" t="s">
        <v>57</v>
      </c>
      <c r="G6" s="71"/>
    </row>
    <row r="7" ht="30.75" customHeight="1" spans="1:7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</row>
    <row r="8" ht="30.75" customHeight="1" spans="1:7">
      <c r="A8" s="74" t="s">
        <v>70</v>
      </c>
      <c r="B8" s="75"/>
      <c r="C8" s="75"/>
      <c r="D8" s="74"/>
      <c r="E8" s="76">
        <v>7600000</v>
      </c>
      <c r="F8" s="76"/>
      <c r="G8" s="76"/>
    </row>
    <row r="9" ht="30.75" customHeight="1" spans="1:7">
      <c r="A9" s="74"/>
      <c r="B9" s="74" t="s">
        <v>437</v>
      </c>
      <c r="C9" s="74" t="s">
        <v>278</v>
      </c>
      <c r="D9" s="74" t="s">
        <v>438</v>
      </c>
      <c r="E9" s="76">
        <v>100000</v>
      </c>
      <c r="F9" s="76"/>
      <c r="G9" s="76"/>
    </row>
    <row r="10" ht="30.75" customHeight="1" spans="1:7">
      <c r="A10" s="77"/>
      <c r="B10" s="74" t="s">
        <v>437</v>
      </c>
      <c r="C10" s="74" t="s">
        <v>282</v>
      </c>
      <c r="D10" s="74" t="s">
        <v>438</v>
      </c>
      <c r="E10" s="76">
        <v>3000000</v>
      </c>
      <c r="F10" s="76"/>
      <c r="G10" s="76"/>
    </row>
    <row r="11" ht="30.75" customHeight="1" spans="1:7">
      <c r="A11" s="77"/>
      <c r="B11" s="74" t="s">
        <v>437</v>
      </c>
      <c r="C11" s="74" t="s">
        <v>284</v>
      </c>
      <c r="D11" s="74" t="s">
        <v>438</v>
      </c>
      <c r="E11" s="76">
        <v>1500000</v>
      </c>
      <c r="F11" s="76"/>
      <c r="G11" s="76"/>
    </row>
    <row r="12" ht="30.75" customHeight="1" spans="1:7">
      <c r="A12" s="77"/>
      <c r="B12" s="74" t="s">
        <v>437</v>
      </c>
      <c r="C12" s="74" t="s">
        <v>286</v>
      </c>
      <c r="D12" s="74" t="s">
        <v>438</v>
      </c>
      <c r="E12" s="76">
        <v>3000000</v>
      </c>
      <c r="F12" s="76"/>
      <c r="G12" s="76"/>
    </row>
    <row r="13" ht="30.75" customHeight="1" spans="1:7">
      <c r="A13" s="78" t="s">
        <v>55</v>
      </c>
      <c r="B13" s="79" t="s">
        <v>439</v>
      </c>
      <c r="C13" s="79"/>
      <c r="D13" s="80"/>
      <c r="E13" s="76">
        <v>7600000</v>
      </c>
      <c r="F13" s="76"/>
      <c r="G13" s="76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40"/>
  <sheetViews>
    <sheetView showZeros="0" workbookViewId="0">
      <selection activeCell="A1" sqref="$A1:$XFD1048576"/>
    </sheetView>
  </sheetViews>
  <sheetFormatPr defaultColWidth="8.62727272727273" defaultRowHeight="14.25" customHeight="1"/>
  <cols>
    <col min="1" max="1" width="26" customWidth="1"/>
    <col min="2" max="2" width="41.6272727272727" customWidth="1"/>
    <col min="3" max="3" width="21.8727272727273" customWidth="1"/>
    <col min="4" max="4" width="15.6272727272727" customWidth="1"/>
    <col min="5" max="5" width="31.6272727272727" customWidth="1"/>
    <col min="6" max="6" width="15.3727272727273" customWidth="1"/>
    <col min="7" max="7" width="16.3727272727273" customWidth="1"/>
    <col min="8" max="8" width="32.7545454545455" customWidth="1"/>
    <col min="9" max="9" width="27" customWidth="1"/>
    <col min="10" max="10" width="23.8727272727273" customWidth="1"/>
    <col min="12" max="12" width="146.127272727273" customWidth="1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40" t="s">
        <v>440</v>
      </c>
    </row>
    <row r="2" ht="41.25" customHeight="1" spans="1:10">
      <c r="A2" s="3" t="str">
        <f>"2025"&amp;"年部门整体支出绩效目标表"</f>
        <v>2025年部门整体支出绩效目标表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tr">
        <f>"单位名称："&amp;"石林彝族自治县自然资源局"</f>
        <v>单位名称：石林彝族自治县自然资源局</v>
      </c>
      <c r="B3" s="5"/>
      <c r="C3" s="6"/>
      <c r="D3" s="7"/>
      <c r="E3" s="7"/>
      <c r="F3" s="7"/>
      <c r="G3" s="7"/>
      <c r="H3" s="7"/>
      <c r="I3" s="7"/>
      <c r="J3" s="243" t="s">
        <v>1</v>
      </c>
    </row>
    <row r="4" ht="30" customHeight="1" spans="1:10">
      <c r="A4" s="8" t="s">
        <v>441</v>
      </c>
      <c r="B4" s="9">
        <v>121001</v>
      </c>
      <c r="C4" s="10"/>
      <c r="D4" s="10"/>
      <c r="E4" s="11"/>
      <c r="F4" s="12" t="s">
        <v>442</v>
      </c>
      <c r="G4" s="11"/>
      <c r="H4" s="13" t="s">
        <v>70</v>
      </c>
      <c r="I4" s="10"/>
      <c r="J4" s="11"/>
    </row>
    <row r="5" ht="32.25" customHeight="1" spans="1:10">
      <c r="A5" s="14" t="s">
        <v>443</v>
      </c>
      <c r="B5" s="15"/>
      <c r="C5" s="15"/>
      <c r="D5" s="15"/>
      <c r="E5" s="15"/>
      <c r="F5" s="15"/>
      <c r="G5" s="15"/>
      <c r="H5" s="15"/>
      <c r="I5" s="41"/>
      <c r="J5" s="42" t="s">
        <v>444</v>
      </c>
    </row>
    <row r="6" ht="99.75" customHeight="1" spans="1:12">
      <c r="A6" s="16" t="s">
        <v>445</v>
      </c>
      <c r="B6" s="17" t="s">
        <v>446</v>
      </c>
      <c r="C6" s="18" t="s">
        <v>447</v>
      </c>
      <c r="D6" s="19"/>
      <c r="E6" s="19"/>
      <c r="F6" s="19"/>
      <c r="G6" s="19"/>
      <c r="H6" s="19"/>
      <c r="I6" s="43"/>
      <c r="J6" s="44" t="s">
        <v>448</v>
      </c>
      <c r="L6" s="45"/>
    </row>
    <row r="7" ht="99.75" customHeight="1" spans="1:12">
      <c r="A7" s="16"/>
      <c r="B7" s="17" t="str">
        <f>"总体绩效目标（"&amp;"2025"&amp;"-"&amp;("2025"+2)&amp;"年期间）"</f>
        <v>总体绩效目标（2025-2027年期间）</v>
      </c>
      <c r="C7" s="20" t="s">
        <v>449</v>
      </c>
      <c r="D7" s="21"/>
      <c r="E7" s="21"/>
      <c r="F7" s="21"/>
      <c r="G7" s="21"/>
      <c r="H7" s="21"/>
      <c r="I7" s="46"/>
      <c r="J7" s="44" t="s">
        <v>450</v>
      </c>
      <c r="L7" s="45"/>
    </row>
    <row r="8" ht="75" customHeight="1" spans="1:10">
      <c r="A8" s="17" t="s">
        <v>451</v>
      </c>
      <c r="B8" s="22" t="str">
        <f>"预算年度（"&amp;"2025"&amp;"年）绩效目标"</f>
        <v>预算年度（2025年）绩效目标</v>
      </c>
      <c r="C8" s="20" t="s">
        <v>449</v>
      </c>
      <c r="D8" s="21"/>
      <c r="E8" s="21"/>
      <c r="F8" s="21"/>
      <c r="G8" s="21"/>
      <c r="H8" s="21"/>
      <c r="I8" s="46"/>
      <c r="J8" s="47" t="s">
        <v>452</v>
      </c>
    </row>
    <row r="9" ht="32.25" customHeight="1" spans="1:10">
      <c r="A9" s="23" t="s">
        <v>453</v>
      </c>
      <c r="B9" s="23"/>
      <c r="C9" s="23"/>
      <c r="D9" s="23"/>
      <c r="E9" s="23"/>
      <c r="F9" s="23"/>
      <c r="G9" s="23"/>
      <c r="H9" s="23"/>
      <c r="I9" s="23"/>
      <c r="J9" s="23"/>
    </row>
    <row r="10" ht="32.25" customHeight="1" spans="1:10">
      <c r="A10" s="17" t="s">
        <v>454</v>
      </c>
      <c r="B10" s="17"/>
      <c r="C10" s="16" t="s">
        <v>455</v>
      </c>
      <c r="D10" s="16"/>
      <c r="E10" s="16"/>
      <c r="F10" s="16" t="s">
        <v>456</v>
      </c>
      <c r="G10" s="16"/>
      <c r="H10" s="16" t="s">
        <v>457</v>
      </c>
      <c r="I10" s="16"/>
      <c r="J10" s="16"/>
    </row>
    <row r="11" ht="32.25" customHeight="1" spans="1:10">
      <c r="A11" s="17"/>
      <c r="B11" s="17"/>
      <c r="C11" s="16"/>
      <c r="D11" s="16"/>
      <c r="E11" s="16"/>
      <c r="F11" s="16"/>
      <c r="G11" s="16"/>
      <c r="H11" s="17" t="s">
        <v>458</v>
      </c>
      <c r="I11" s="17" t="s">
        <v>459</v>
      </c>
      <c r="J11" s="17" t="s">
        <v>460</v>
      </c>
    </row>
    <row r="12" ht="24" customHeight="1" spans="1:10">
      <c r="A12" s="24" t="s">
        <v>55</v>
      </c>
      <c r="B12" s="25"/>
      <c r="C12" s="25"/>
      <c r="D12" s="25"/>
      <c r="E12" s="25"/>
      <c r="F12" s="25"/>
      <c r="G12" s="26"/>
      <c r="H12" s="27">
        <v>19483605</v>
      </c>
      <c r="I12" s="27">
        <v>19483605</v>
      </c>
      <c r="J12" s="27">
        <v>0</v>
      </c>
    </row>
    <row r="13" ht="152.25" customHeight="1" spans="1:10">
      <c r="A13" s="28" t="s">
        <v>447</v>
      </c>
      <c r="B13" s="29"/>
      <c r="C13" s="30" t="s">
        <v>449</v>
      </c>
      <c r="D13" s="31"/>
      <c r="E13" s="31"/>
      <c r="F13" s="31"/>
      <c r="G13" s="32"/>
      <c r="H13" s="27">
        <v>19483605</v>
      </c>
      <c r="I13" s="27">
        <v>19483605</v>
      </c>
      <c r="J13" s="27">
        <v>0</v>
      </c>
    </row>
    <row r="14" ht="32.25" customHeight="1" spans="1:10">
      <c r="A14" s="23" t="s">
        <v>461</v>
      </c>
      <c r="B14" s="23"/>
      <c r="C14" s="23"/>
      <c r="D14" s="23"/>
      <c r="E14" s="23"/>
      <c r="F14" s="23"/>
      <c r="G14" s="23"/>
      <c r="H14" s="23"/>
      <c r="I14" s="23"/>
      <c r="J14" s="23"/>
    </row>
    <row r="15" ht="32.25" customHeight="1" spans="1:10">
      <c r="A15" s="33" t="s">
        <v>462</v>
      </c>
      <c r="B15" s="33"/>
      <c r="C15" s="33"/>
      <c r="D15" s="33"/>
      <c r="E15" s="33"/>
      <c r="F15" s="33"/>
      <c r="G15" s="33"/>
      <c r="H15" s="34" t="s">
        <v>463</v>
      </c>
      <c r="I15" s="48" t="s">
        <v>296</v>
      </c>
      <c r="J15" s="34" t="s">
        <v>464</v>
      </c>
    </row>
    <row r="16" ht="36" customHeight="1" spans="1:10">
      <c r="A16" s="35" t="s">
        <v>289</v>
      </c>
      <c r="B16" s="35" t="s">
        <v>465</v>
      </c>
      <c r="C16" s="36" t="s">
        <v>291</v>
      </c>
      <c r="D16" s="36" t="s">
        <v>292</v>
      </c>
      <c r="E16" s="36" t="s">
        <v>293</v>
      </c>
      <c r="F16" s="36" t="s">
        <v>294</v>
      </c>
      <c r="G16" s="36" t="s">
        <v>295</v>
      </c>
      <c r="H16" s="37"/>
      <c r="I16" s="37"/>
      <c r="J16" s="49"/>
    </row>
    <row r="17" s="1" customFormat="1" ht="66.75" customHeight="1" spans="1:13">
      <c r="A17" s="38" t="s">
        <v>298</v>
      </c>
      <c r="B17" s="38" t="s">
        <v>439</v>
      </c>
      <c r="C17" s="38" t="s">
        <v>439</v>
      </c>
      <c r="D17" s="38" t="s">
        <v>439</v>
      </c>
      <c r="E17" s="38" t="s">
        <v>439</v>
      </c>
      <c r="F17" s="39" t="s">
        <v>439</v>
      </c>
      <c r="G17" s="39" t="s">
        <v>439</v>
      </c>
      <c r="H17" s="39" t="s">
        <v>439</v>
      </c>
      <c r="I17" s="50" t="s">
        <v>439</v>
      </c>
      <c r="J17" s="51" t="s">
        <v>439</v>
      </c>
      <c r="K17" s="52"/>
      <c r="L17" s="52"/>
      <c r="M17" s="53"/>
    </row>
    <row r="18" s="2" customFormat="1" ht="66.75" customHeight="1" spans="1:13">
      <c r="A18" s="38" t="s">
        <v>439</v>
      </c>
      <c r="B18" s="38" t="s">
        <v>299</v>
      </c>
      <c r="C18" s="38" t="s">
        <v>439</v>
      </c>
      <c r="D18" s="38" t="s">
        <v>439</v>
      </c>
      <c r="E18" s="38" t="s">
        <v>439</v>
      </c>
      <c r="F18" s="39" t="s">
        <v>439</v>
      </c>
      <c r="G18" s="39" t="s">
        <v>439</v>
      </c>
      <c r="H18" s="39" t="s">
        <v>439</v>
      </c>
      <c r="I18" s="50" t="s">
        <v>439</v>
      </c>
      <c r="J18" s="51" t="s">
        <v>439</v>
      </c>
      <c r="K18" s="54"/>
      <c r="L18" s="54"/>
      <c r="M18" s="55"/>
    </row>
    <row r="19" s="2" customFormat="1" ht="66.75" customHeight="1" spans="1:13">
      <c r="A19" s="38" t="s">
        <v>439</v>
      </c>
      <c r="B19" s="38" t="s">
        <v>439</v>
      </c>
      <c r="C19" s="38" t="s">
        <v>466</v>
      </c>
      <c r="D19" s="38" t="s">
        <v>467</v>
      </c>
      <c r="E19" s="38" t="s">
        <v>313</v>
      </c>
      <c r="F19" s="39" t="s">
        <v>314</v>
      </c>
      <c r="G19" s="39" t="s">
        <v>468</v>
      </c>
      <c r="H19" s="39" t="s">
        <v>469</v>
      </c>
      <c r="I19" s="50" t="s">
        <v>470</v>
      </c>
      <c r="J19" s="51" t="s">
        <v>471</v>
      </c>
      <c r="K19" s="54"/>
      <c r="L19" s="54"/>
      <c r="M19" s="55"/>
    </row>
    <row r="20" s="2" customFormat="1" ht="66.75" customHeight="1" spans="1:13">
      <c r="A20" s="38" t="s">
        <v>439</v>
      </c>
      <c r="B20" s="38" t="s">
        <v>439</v>
      </c>
      <c r="C20" s="38" t="s">
        <v>472</v>
      </c>
      <c r="D20" s="38" t="s">
        <v>467</v>
      </c>
      <c r="E20" s="38" t="s">
        <v>313</v>
      </c>
      <c r="F20" s="39" t="s">
        <v>314</v>
      </c>
      <c r="G20" s="39" t="s">
        <v>468</v>
      </c>
      <c r="H20" s="39" t="s">
        <v>469</v>
      </c>
      <c r="I20" s="50" t="s">
        <v>473</v>
      </c>
      <c r="J20" s="51" t="s">
        <v>471</v>
      </c>
      <c r="K20" s="54"/>
      <c r="L20" s="54"/>
      <c r="M20" s="55"/>
    </row>
    <row r="21" s="2" customFormat="1" ht="66.75" customHeight="1" spans="1:13">
      <c r="A21" s="38" t="s">
        <v>439</v>
      </c>
      <c r="B21" s="38" t="s">
        <v>439</v>
      </c>
      <c r="C21" s="38" t="s">
        <v>474</v>
      </c>
      <c r="D21" s="38" t="s">
        <v>467</v>
      </c>
      <c r="E21" s="38" t="s">
        <v>313</v>
      </c>
      <c r="F21" s="39" t="s">
        <v>314</v>
      </c>
      <c r="G21" s="39" t="s">
        <v>468</v>
      </c>
      <c r="H21" s="39" t="s">
        <v>469</v>
      </c>
      <c r="I21" s="50" t="s">
        <v>475</v>
      </c>
      <c r="J21" s="51" t="s">
        <v>471</v>
      </c>
      <c r="K21" s="54"/>
      <c r="L21" s="54"/>
      <c r="M21" s="55"/>
    </row>
    <row r="22" s="2" customFormat="1" ht="66.75" customHeight="1" spans="1:13">
      <c r="A22" s="38" t="s">
        <v>439</v>
      </c>
      <c r="B22" s="38" t="s">
        <v>439</v>
      </c>
      <c r="C22" s="38" t="s">
        <v>476</v>
      </c>
      <c r="D22" s="38" t="s">
        <v>467</v>
      </c>
      <c r="E22" s="38" t="s">
        <v>313</v>
      </c>
      <c r="F22" s="39" t="s">
        <v>314</v>
      </c>
      <c r="G22" s="39" t="s">
        <v>468</v>
      </c>
      <c r="H22" s="39" t="s">
        <v>469</v>
      </c>
      <c r="I22" s="50" t="s">
        <v>477</v>
      </c>
      <c r="J22" s="51" t="s">
        <v>471</v>
      </c>
      <c r="K22" s="54"/>
      <c r="L22" s="54"/>
      <c r="M22" s="55"/>
    </row>
    <row r="23" s="2" customFormat="1" ht="66.75" customHeight="1" spans="1:13">
      <c r="A23" s="38" t="s">
        <v>439</v>
      </c>
      <c r="B23" s="38" t="s">
        <v>439</v>
      </c>
      <c r="C23" s="38" t="s">
        <v>478</v>
      </c>
      <c r="D23" s="38" t="s">
        <v>467</v>
      </c>
      <c r="E23" s="38" t="s">
        <v>313</v>
      </c>
      <c r="F23" s="39" t="s">
        <v>314</v>
      </c>
      <c r="G23" s="39" t="s">
        <v>468</v>
      </c>
      <c r="H23" s="39" t="s">
        <v>469</v>
      </c>
      <c r="I23" s="50" t="s">
        <v>479</v>
      </c>
      <c r="J23" s="51" t="s">
        <v>471</v>
      </c>
      <c r="K23" s="54"/>
      <c r="L23" s="54"/>
      <c r="M23" s="55"/>
    </row>
    <row r="24" s="2" customFormat="1" ht="66.75" customHeight="1" spans="1:13">
      <c r="A24" s="38" t="s">
        <v>439</v>
      </c>
      <c r="B24" s="38" t="s">
        <v>439</v>
      </c>
      <c r="C24" s="38" t="s">
        <v>480</v>
      </c>
      <c r="D24" s="38" t="s">
        <v>467</v>
      </c>
      <c r="E24" s="38" t="s">
        <v>313</v>
      </c>
      <c r="F24" s="39" t="s">
        <v>314</v>
      </c>
      <c r="G24" s="39" t="s">
        <v>468</v>
      </c>
      <c r="H24" s="39" t="s">
        <v>469</v>
      </c>
      <c r="I24" s="50" t="s">
        <v>481</v>
      </c>
      <c r="J24" s="51" t="s">
        <v>471</v>
      </c>
      <c r="K24" s="54"/>
      <c r="L24" s="54"/>
      <c r="M24" s="55"/>
    </row>
    <row r="25" s="2" customFormat="1" ht="66.75" customHeight="1" spans="1:13">
      <c r="A25" s="38" t="s">
        <v>439</v>
      </c>
      <c r="B25" s="38" t="s">
        <v>311</v>
      </c>
      <c r="C25" s="38" t="s">
        <v>439</v>
      </c>
      <c r="D25" s="38" t="s">
        <v>439</v>
      </c>
      <c r="E25" s="38" t="s">
        <v>439</v>
      </c>
      <c r="F25" s="39" t="s">
        <v>439</v>
      </c>
      <c r="G25" s="39" t="s">
        <v>439</v>
      </c>
      <c r="H25" s="39" t="s">
        <v>439</v>
      </c>
      <c r="I25" s="50" t="s">
        <v>439</v>
      </c>
      <c r="J25" s="51" t="s">
        <v>439</v>
      </c>
      <c r="K25" s="54"/>
      <c r="L25" s="54"/>
      <c r="M25" s="55"/>
    </row>
    <row r="26" s="2" customFormat="1" ht="66.75" customHeight="1" spans="1:13">
      <c r="A26" s="38" t="s">
        <v>439</v>
      </c>
      <c r="B26" s="38" t="s">
        <v>439</v>
      </c>
      <c r="C26" s="38" t="s">
        <v>482</v>
      </c>
      <c r="D26" s="38" t="s">
        <v>467</v>
      </c>
      <c r="E26" s="38" t="s">
        <v>313</v>
      </c>
      <c r="F26" s="39" t="s">
        <v>314</v>
      </c>
      <c r="G26" s="39" t="s">
        <v>468</v>
      </c>
      <c r="H26" s="39" t="s">
        <v>469</v>
      </c>
      <c r="I26" s="50" t="s">
        <v>483</v>
      </c>
      <c r="J26" s="51" t="s">
        <v>471</v>
      </c>
      <c r="K26" s="54"/>
      <c r="L26" s="54"/>
      <c r="M26" s="55"/>
    </row>
    <row r="27" s="2" customFormat="1" ht="66.75" customHeight="1" spans="1:13">
      <c r="A27" s="38" t="s">
        <v>439</v>
      </c>
      <c r="B27" s="38" t="s">
        <v>316</v>
      </c>
      <c r="C27" s="38" t="s">
        <v>439</v>
      </c>
      <c r="D27" s="38" t="s">
        <v>439</v>
      </c>
      <c r="E27" s="38" t="s">
        <v>439</v>
      </c>
      <c r="F27" s="39" t="s">
        <v>439</v>
      </c>
      <c r="G27" s="39" t="s">
        <v>439</v>
      </c>
      <c r="H27" s="39" t="s">
        <v>439</v>
      </c>
      <c r="I27" s="50" t="s">
        <v>439</v>
      </c>
      <c r="J27" s="51" t="s">
        <v>439</v>
      </c>
      <c r="K27" s="56"/>
      <c r="L27" s="56"/>
      <c r="M27" s="57"/>
    </row>
    <row r="28" s="2" customFormat="1" ht="66.75" customHeight="1" spans="1:13">
      <c r="A28" s="38" t="s">
        <v>439</v>
      </c>
      <c r="B28" s="38" t="s">
        <v>439</v>
      </c>
      <c r="C28" s="38" t="s">
        <v>484</v>
      </c>
      <c r="D28" s="38" t="s">
        <v>467</v>
      </c>
      <c r="E28" s="38" t="s">
        <v>485</v>
      </c>
      <c r="F28" s="39" t="s">
        <v>359</v>
      </c>
      <c r="G28" s="39" t="s">
        <v>486</v>
      </c>
      <c r="H28" s="39" t="s">
        <v>487</v>
      </c>
      <c r="I28" s="50" t="s">
        <v>487</v>
      </c>
      <c r="J28" s="51" t="s">
        <v>471</v>
      </c>
      <c r="K28" s="54"/>
      <c r="L28" s="54"/>
      <c r="M28" s="55"/>
    </row>
    <row r="29" s="2" customFormat="1" ht="66.75" customHeight="1" spans="1:13">
      <c r="A29" s="38" t="s">
        <v>318</v>
      </c>
      <c r="B29" s="38" t="s">
        <v>439</v>
      </c>
      <c r="C29" s="38" t="s">
        <v>439</v>
      </c>
      <c r="D29" s="38" t="s">
        <v>439</v>
      </c>
      <c r="E29" s="38" t="s">
        <v>439</v>
      </c>
      <c r="F29" s="39" t="s">
        <v>439</v>
      </c>
      <c r="G29" s="39" t="s">
        <v>439</v>
      </c>
      <c r="H29" s="39" t="s">
        <v>439</v>
      </c>
      <c r="I29" s="50" t="s">
        <v>439</v>
      </c>
      <c r="J29" s="51" t="s">
        <v>439</v>
      </c>
      <c r="K29" s="54"/>
      <c r="L29" s="54"/>
      <c r="M29" s="55"/>
    </row>
    <row r="30" s="2" customFormat="1" ht="66.75" customHeight="1" spans="1:13">
      <c r="A30" s="38" t="s">
        <v>439</v>
      </c>
      <c r="B30" s="38" t="s">
        <v>319</v>
      </c>
      <c r="C30" s="38" t="s">
        <v>439</v>
      </c>
      <c r="D30" s="38" t="s">
        <v>439</v>
      </c>
      <c r="E30" s="38" t="s">
        <v>439</v>
      </c>
      <c r="F30" s="39" t="s">
        <v>439</v>
      </c>
      <c r="G30" s="39" t="s">
        <v>439</v>
      </c>
      <c r="H30" s="39" t="s">
        <v>439</v>
      </c>
      <c r="I30" s="50" t="s">
        <v>439</v>
      </c>
      <c r="J30" s="51" t="s">
        <v>439</v>
      </c>
      <c r="K30" s="54"/>
      <c r="L30" s="54"/>
      <c r="M30" s="55"/>
    </row>
    <row r="31" s="2" customFormat="1" ht="66.75" customHeight="1" spans="1:13">
      <c r="A31" s="38" t="s">
        <v>439</v>
      </c>
      <c r="B31" s="38" t="s">
        <v>439</v>
      </c>
      <c r="C31" s="38" t="s">
        <v>488</v>
      </c>
      <c r="D31" s="38" t="s">
        <v>467</v>
      </c>
      <c r="E31" s="38" t="s">
        <v>489</v>
      </c>
      <c r="F31" s="39" t="s">
        <v>321</v>
      </c>
      <c r="G31" s="39" t="s">
        <v>468</v>
      </c>
      <c r="H31" s="39" t="s">
        <v>490</v>
      </c>
      <c r="I31" s="50" t="s">
        <v>488</v>
      </c>
      <c r="J31" s="51" t="s">
        <v>471</v>
      </c>
      <c r="K31" s="54"/>
      <c r="L31" s="54"/>
      <c r="M31" s="55"/>
    </row>
    <row r="32" s="2" customFormat="1" ht="66.75" customHeight="1" spans="1:13">
      <c r="A32" s="38" t="s">
        <v>439</v>
      </c>
      <c r="B32" s="38" t="s">
        <v>323</v>
      </c>
      <c r="C32" s="38" t="s">
        <v>439</v>
      </c>
      <c r="D32" s="38" t="s">
        <v>439</v>
      </c>
      <c r="E32" s="38" t="s">
        <v>439</v>
      </c>
      <c r="F32" s="39" t="s">
        <v>439</v>
      </c>
      <c r="G32" s="39" t="s">
        <v>439</v>
      </c>
      <c r="H32" s="39" t="s">
        <v>439</v>
      </c>
      <c r="I32" s="50" t="s">
        <v>439</v>
      </c>
      <c r="J32" s="51" t="s">
        <v>439</v>
      </c>
      <c r="K32" s="54"/>
      <c r="L32" s="54"/>
      <c r="M32" s="55"/>
    </row>
    <row r="33" s="2" customFormat="1" ht="66.75" customHeight="1" spans="1:13">
      <c r="A33" s="38" t="s">
        <v>439</v>
      </c>
      <c r="B33" s="38" t="s">
        <v>439</v>
      </c>
      <c r="C33" s="38" t="s">
        <v>491</v>
      </c>
      <c r="D33" s="38" t="s">
        <v>492</v>
      </c>
      <c r="E33" s="38" t="s">
        <v>491</v>
      </c>
      <c r="F33" s="39" t="s">
        <v>321</v>
      </c>
      <c r="G33" s="39" t="s">
        <v>468</v>
      </c>
      <c r="H33" s="39" t="s">
        <v>490</v>
      </c>
      <c r="I33" s="50" t="s">
        <v>493</v>
      </c>
      <c r="J33" s="51" t="s">
        <v>471</v>
      </c>
      <c r="K33" s="54"/>
      <c r="L33" s="54"/>
      <c r="M33" s="55"/>
    </row>
    <row r="34" s="2" customFormat="1" ht="66.75" customHeight="1" spans="1:13">
      <c r="A34" s="38" t="s">
        <v>439</v>
      </c>
      <c r="B34" s="38" t="s">
        <v>348</v>
      </c>
      <c r="C34" s="38" t="s">
        <v>439</v>
      </c>
      <c r="D34" s="38" t="s">
        <v>439</v>
      </c>
      <c r="E34" s="38" t="s">
        <v>439</v>
      </c>
      <c r="F34" s="39" t="s">
        <v>439</v>
      </c>
      <c r="G34" s="39" t="s">
        <v>439</v>
      </c>
      <c r="H34" s="39" t="s">
        <v>439</v>
      </c>
      <c r="I34" s="50" t="s">
        <v>439</v>
      </c>
      <c r="J34" s="51" t="s">
        <v>439</v>
      </c>
      <c r="K34" s="54"/>
      <c r="L34" s="54"/>
      <c r="M34" s="55"/>
    </row>
    <row r="35" s="2" customFormat="1" ht="66.75" customHeight="1" spans="1:13">
      <c r="A35" s="38" t="s">
        <v>439</v>
      </c>
      <c r="B35" s="38" t="s">
        <v>439</v>
      </c>
      <c r="C35" s="38" t="s">
        <v>494</v>
      </c>
      <c r="D35" s="38" t="s">
        <v>492</v>
      </c>
      <c r="E35" s="38" t="s">
        <v>489</v>
      </c>
      <c r="F35" s="39" t="s">
        <v>321</v>
      </c>
      <c r="G35" s="39" t="s">
        <v>468</v>
      </c>
      <c r="H35" s="39" t="s">
        <v>490</v>
      </c>
      <c r="I35" s="50" t="s">
        <v>495</v>
      </c>
      <c r="J35" s="51" t="s">
        <v>471</v>
      </c>
      <c r="K35" s="54"/>
      <c r="L35" s="54"/>
      <c r="M35" s="55"/>
    </row>
    <row r="36" s="2" customFormat="1" ht="66.75" customHeight="1" spans="1:13">
      <c r="A36" s="38" t="s">
        <v>439</v>
      </c>
      <c r="B36" s="38" t="s">
        <v>327</v>
      </c>
      <c r="C36" s="38" t="s">
        <v>439</v>
      </c>
      <c r="D36" s="38" t="s">
        <v>439</v>
      </c>
      <c r="E36" s="38" t="s">
        <v>439</v>
      </c>
      <c r="F36" s="39" t="s">
        <v>439</v>
      </c>
      <c r="G36" s="39" t="s">
        <v>439</v>
      </c>
      <c r="H36" s="39" t="s">
        <v>439</v>
      </c>
      <c r="I36" s="50" t="s">
        <v>439</v>
      </c>
      <c r="J36" s="51" t="s">
        <v>439</v>
      </c>
      <c r="K36" s="54"/>
      <c r="L36" s="54"/>
      <c r="M36" s="55"/>
    </row>
    <row r="37" s="2" customFormat="1" ht="66.75" customHeight="1" spans="1:13">
      <c r="A37" s="38" t="s">
        <v>439</v>
      </c>
      <c r="B37" s="38" t="s">
        <v>439</v>
      </c>
      <c r="C37" s="38" t="s">
        <v>496</v>
      </c>
      <c r="D37" s="38" t="s">
        <v>492</v>
      </c>
      <c r="E37" s="38" t="s">
        <v>489</v>
      </c>
      <c r="F37" s="39" t="s">
        <v>321</v>
      </c>
      <c r="G37" s="39" t="s">
        <v>468</v>
      </c>
      <c r="H37" s="39" t="s">
        <v>490</v>
      </c>
      <c r="I37" s="50" t="s">
        <v>497</v>
      </c>
      <c r="J37" s="51" t="s">
        <v>471</v>
      </c>
      <c r="K37" s="54"/>
      <c r="L37" s="54"/>
      <c r="M37" s="55"/>
    </row>
    <row r="38" s="2" customFormat="1" ht="66.75" customHeight="1" spans="1:13">
      <c r="A38" s="38" t="s">
        <v>334</v>
      </c>
      <c r="B38" s="38" t="s">
        <v>439</v>
      </c>
      <c r="C38" s="38" t="s">
        <v>439</v>
      </c>
      <c r="D38" s="38" t="s">
        <v>439</v>
      </c>
      <c r="E38" s="38" t="s">
        <v>439</v>
      </c>
      <c r="F38" s="39" t="s">
        <v>439</v>
      </c>
      <c r="G38" s="39" t="s">
        <v>439</v>
      </c>
      <c r="H38" s="39" t="s">
        <v>439</v>
      </c>
      <c r="I38" s="50" t="s">
        <v>439</v>
      </c>
      <c r="J38" s="51" t="s">
        <v>439</v>
      </c>
      <c r="K38" s="54"/>
      <c r="L38" s="54"/>
      <c r="M38" s="55"/>
    </row>
    <row r="39" s="2" customFormat="1" ht="66.75" customHeight="1" spans="1:13">
      <c r="A39" s="38" t="s">
        <v>439</v>
      </c>
      <c r="B39" s="38" t="s">
        <v>335</v>
      </c>
      <c r="C39" s="38" t="s">
        <v>439</v>
      </c>
      <c r="D39" s="38" t="s">
        <v>439</v>
      </c>
      <c r="E39" s="38" t="s">
        <v>439</v>
      </c>
      <c r="F39" s="39" t="s">
        <v>439</v>
      </c>
      <c r="G39" s="39" t="s">
        <v>439</v>
      </c>
      <c r="H39" s="39" t="s">
        <v>439</v>
      </c>
      <c r="I39" s="50" t="s">
        <v>439</v>
      </c>
      <c r="J39" s="51" t="s">
        <v>439</v>
      </c>
      <c r="K39" s="54"/>
      <c r="L39" s="54"/>
      <c r="M39" s="55"/>
    </row>
    <row r="40" s="2" customFormat="1" ht="66.75" customHeight="1" spans="1:13">
      <c r="A40" s="38" t="s">
        <v>439</v>
      </c>
      <c r="B40" s="38" t="s">
        <v>439</v>
      </c>
      <c r="C40" s="38" t="s">
        <v>498</v>
      </c>
      <c r="D40" s="38" t="s">
        <v>492</v>
      </c>
      <c r="E40" s="38" t="s">
        <v>336</v>
      </c>
      <c r="F40" s="39" t="s">
        <v>314</v>
      </c>
      <c r="G40" s="39" t="s">
        <v>486</v>
      </c>
      <c r="H40" s="39" t="s">
        <v>499</v>
      </c>
      <c r="I40" s="50" t="s">
        <v>500</v>
      </c>
      <c r="J40" s="51" t="s">
        <v>501</v>
      </c>
      <c r="K40" s="54"/>
      <c r="L40" s="54"/>
      <c r="M40" s="55"/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3" sqref="A3:B3"/>
    </sheetView>
  </sheetViews>
  <sheetFormatPr defaultColWidth="8.62727272727273" defaultRowHeight="12.75" customHeight="1"/>
  <cols>
    <col min="1" max="1" width="15.8727272727273" customWidth="1"/>
    <col min="2" max="2" width="35" customWidth="1"/>
    <col min="3" max="19" width="22" customWidth="1"/>
  </cols>
  <sheetData>
    <row r="1" ht="17.25" customHeight="1" spans="1:1">
      <c r="A1" s="115" t="s">
        <v>52</v>
      </c>
    </row>
    <row r="2" ht="41.25" customHeight="1" spans="1:1">
      <c r="A2" s="94" t="str">
        <f>"2025"&amp;"年部门收入预算表"</f>
        <v>2025年部门收入预算表</v>
      </c>
    </row>
    <row r="3" ht="17.25" customHeight="1" spans="1:19">
      <c r="A3" s="97" t="str">
        <f>"单位名称："&amp;"石林彝族自治县自然资源局"</f>
        <v>单位名称：石林彝族自治县自然资源局</v>
      </c>
      <c r="S3" s="99" t="s">
        <v>1</v>
      </c>
    </row>
    <row r="4" ht="21.75" customHeight="1" spans="1:19">
      <c r="A4" s="229" t="s">
        <v>53</v>
      </c>
      <c r="B4" s="230" t="s">
        <v>54</v>
      </c>
      <c r="C4" s="230" t="s">
        <v>55</v>
      </c>
      <c r="D4" s="231" t="s">
        <v>56</v>
      </c>
      <c r="E4" s="231"/>
      <c r="F4" s="231"/>
      <c r="G4" s="231"/>
      <c r="H4" s="231"/>
      <c r="I4" s="179"/>
      <c r="J4" s="231"/>
      <c r="K4" s="231"/>
      <c r="L4" s="231"/>
      <c r="M4" s="231"/>
      <c r="N4" s="237"/>
      <c r="O4" s="231" t="s">
        <v>45</v>
      </c>
      <c r="P4" s="231"/>
      <c r="Q4" s="231"/>
      <c r="R4" s="231"/>
      <c r="S4" s="237"/>
    </row>
    <row r="5" ht="27" customHeight="1" spans="1:19">
      <c r="A5" s="232"/>
      <c r="B5" s="233"/>
      <c r="C5" s="233"/>
      <c r="D5" s="233" t="s">
        <v>57</v>
      </c>
      <c r="E5" s="233" t="s">
        <v>58</v>
      </c>
      <c r="F5" s="233" t="s">
        <v>59</v>
      </c>
      <c r="G5" s="233" t="s">
        <v>60</v>
      </c>
      <c r="H5" s="233" t="s">
        <v>61</v>
      </c>
      <c r="I5" s="238" t="s">
        <v>62</v>
      </c>
      <c r="J5" s="239"/>
      <c r="K5" s="239"/>
      <c r="L5" s="239"/>
      <c r="M5" s="239"/>
      <c r="N5" s="240"/>
      <c r="O5" s="233" t="s">
        <v>57</v>
      </c>
      <c r="P5" s="233" t="s">
        <v>58</v>
      </c>
      <c r="Q5" s="233" t="s">
        <v>59</v>
      </c>
      <c r="R5" s="233" t="s">
        <v>60</v>
      </c>
      <c r="S5" s="233" t="s">
        <v>63</v>
      </c>
    </row>
    <row r="6" ht="30" customHeight="1" spans="1:19">
      <c r="A6" s="234"/>
      <c r="B6" s="155"/>
      <c r="C6" s="164"/>
      <c r="D6" s="164"/>
      <c r="E6" s="164"/>
      <c r="F6" s="164"/>
      <c r="G6" s="164"/>
      <c r="H6" s="164"/>
      <c r="I6" s="120" t="s">
        <v>57</v>
      </c>
      <c r="J6" s="240" t="s">
        <v>64</v>
      </c>
      <c r="K6" s="240" t="s">
        <v>65</v>
      </c>
      <c r="L6" s="240" t="s">
        <v>66</v>
      </c>
      <c r="M6" s="240" t="s">
        <v>67</v>
      </c>
      <c r="N6" s="240" t="s">
        <v>68</v>
      </c>
      <c r="O6" s="241"/>
      <c r="P6" s="241"/>
      <c r="Q6" s="241"/>
      <c r="R6" s="241"/>
      <c r="S6" s="164"/>
    </row>
    <row r="7" ht="15" customHeight="1" spans="1:19">
      <c r="A7" s="235">
        <v>1</v>
      </c>
      <c r="B7" s="235">
        <v>2</v>
      </c>
      <c r="C7" s="235">
        <v>3</v>
      </c>
      <c r="D7" s="235">
        <v>4</v>
      </c>
      <c r="E7" s="235">
        <v>5</v>
      </c>
      <c r="F7" s="235">
        <v>6</v>
      </c>
      <c r="G7" s="235">
        <v>7</v>
      </c>
      <c r="H7" s="235">
        <v>8</v>
      </c>
      <c r="I7" s="120">
        <v>9</v>
      </c>
      <c r="J7" s="235">
        <v>10</v>
      </c>
      <c r="K7" s="235">
        <v>11</v>
      </c>
      <c r="L7" s="235">
        <v>12</v>
      </c>
      <c r="M7" s="235">
        <v>13</v>
      </c>
      <c r="N7" s="235">
        <v>14</v>
      </c>
      <c r="O7" s="235">
        <v>15</v>
      </c>
      <c r="P7" s="235">
        <v>16</v>
      </c>
      <c r="Q7" s="235">
        <v>17</v>
      </c>
      <c r="R7" s="235">
        <v>18</v>
      </c>
      <c r="S7" s="235">
        <v>19</v>
      </c>
    </row>
    <row r="8" ht="18" customHeight="1" spans="1:19">
      <c r="A8" s="74" t="s">
        <v>69</v>
      </c>
      <c r="B8" s="74" t="s">
        <v>70</v>
      </c>
      <c r="C8" s="129">
        <v>19483605</v>
      </c>
      <c r="D8" s="129">
        <v>19483605</v>
      </c>
      <c r="E8" s="129">
        <v>19483605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</row>
    <row r="9" ht="18" customHeight="1" spans="1:19">
      <c r="A9" s="102" t="s">
        <v>55</v>
      </c>
      <c r="B9" s="236"/>
      <c r="C9" s="129">
        <v>19483605</v>
      </c>
      <c r="D9" s="129">
        <v>19483605</v>
      </c>
      <c r="E9" s="129">
        <v>19483605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selection activeCell="A1" sqref="A1:O1"/>
    </sheetView>
  </sheetViews>
  <sheetFormatPr defaultColWidth="8.62727272727273" defaultRowHeight="12.75" customHeight="1"/>
  <cols>
    <col min="1" max="1" width="14.2545454545455" customWidth="1"/>
    <col min="2" max="2" width="37.6272727272727" customWidth="1"/>
    <col min="3" max="8" width="24.6272727272727" customWidth="1"/>
    <col min="9" max="9" width="26.7545454545455" customWidth="1"/>
    <col min="10" max="11" width="24.3727272727273" customWidth="1"/>
    <col min="12" max="15" width="24.6272727272727" customWidth="1"/>
  </cols>
  <sheetData>
    <row r="1" ht="17.25" customHeight="1" spans="1:1">
      <c r="A1" s="99" t="s">
        <v>71</v>
      </c>
    </row>
    <row r="2" ht="41.25" customHeight="1" spans="1:1">
      <c r="A2" s="94" t="str">
        <f>"2025"&amp;"年部门支出预算表"</f>
        <v>2025年部门支出预算表</v>
      </c>
    </row>
    <row r="3" ht="17.25" customHeight="1" spans="1:15">
      <c r="A3" s="97" t="str">
        <f>"单位名称："&amp;"石林彝族自治县自然资源局"</f>
        <v>单位名称：石林彝族自治县自然资源局</v>
      </c>
      <c r="O3" s="99" t="s">
        <v>1</v>
      </c>
    </row>
    <row r="4" ht="27" customHeight="1" spans="1:15">
      <c r="A4" s="215" t="s">
        <v>72</v>
      </c>
      <c r="B4" s="215" t="s">
        <v>73</v>
      </c>
      <c r="C4" s="215" t="s">
        <v>55</v>
      </c>
      <c r="D4" s="216" t="s">
        <v>58</v>
      </c>
      <c r="E4" s="217"/>
      <c r="F4" s="218"/>
      <c r="G4" s="219" t="s">
        <v>59</v>
      </c>
      <c r="H4" s="219" t="s">
        <v>60</v>
      </c>
      <c r="I4" s="219" t="s">
        <v>74</v>
      </c>
      <c r="J4" s="216" t="s">
        <v>62</v>
      </c>
      <c r="K4" s="217"/>
      <c r="L4" s="217"/>
      <c r="M4" s="217"/>
      <c r="N4" s="226"/>
      <c r="O4" s="227"/>
    </row>
    <row r="5" ht="42" customHeight="1" spans="1:15">
      <c r="A5" s="220"/>
      <c r="B5" s="220"/>
      <c r="C5" s="221"/>
      <c r="D5" s="222" t="s">
        <v>57</v>
      </c>
      <c r="E5" s="222" t="s">
        <v>75</v>
      </c>
      <c r="F5" s="222" t="s">
        <v>76</v>
      </c>
      <c r="G5" s="221"/>
      <c r="H5" s="221"/>
      <c r="I5" s="228"/>
      <c r="J5" s="222" t="s">
        <v>57</v>
      </c>
      <c r="K5" s="209" t="s">
        <v>77</v>
      </c>
      <c r="L5" s="209" t="s">
        <v>78</v>
      </c>
      <c r="M5" s="209" t="s">
        <v>79</v>
      </c>
      <c r="N5" s="209" t="s">
        <v>80</v>
      </c>
      <c r="O5" s="209" t="s">
        <v>81</v>
      </c>
    </row>
    <row r="6" ht="18" customHeight="1" spans="1:15">
      <c r="A6" s="105" t="s">
        <v>82</v>
      </c>
      <c r="B6" s="105" t="s">
        <v>83</v>
      </c>
      <c r="C6" s="105" t="s">
        <v>84</v>
      </c>
      <c r="D6" s="108" t="s">
        <v>85</v>
      </c>
      <c r="E6" s="108" t="s">
        <v>86</v>
      </c>
      <c r="F6" s="108" t="s">
        <v>87</v>
      </c>
      <c r="G6" s="108" t="s">
        <v>88</v>
      </c>
      <c r="H6" s="108" t="s">
        <v>89</v>
      </c>
      <c r="I6" s="108" t="s">
        <v>90</v>
      </c>
      <c r="J6" s="108" t="s">
        <v>91</v>
      </c>
      <c r="K6" s="108" t="s">
        <v>92</v>
      </c>
      <c r="L6" s="108" t="s">
        <v>93</v>
      </c>
      <c r="M6" s="108" t="s">
        <v>94</v>
      </c>
      <c r="N6" s="105" t="s">
        <v>95</v>
      </c>
      <c r="O6" s="108" t="s">
        <v>96</v>
      </c>
    </row>
    <row r="7" ht="21" customHeight="1" spans="1:15">
      <c r="A7" s="109" t="s">
        <v>97</v>
      </c>
      <c r="B7" s="109" t="s">
        <v>98</v>
      </c>
      <c r="C7" s="129">
        <v>1557102</v>
      </c>
      <c r="D7" s="129">
        <v>1557102</v>
      </c>
      <c r="E7" s="129">
        <v>1557102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ht="21" customHeight="1" spans="1:15">
      <c r="A8" s="223" t="s">
        <v>99</v>
      </c>
      <c r="B8" s="223" t="s">
        <v>100</v>
      </c>
      <c r="C8" s="129">
        <v>1548786</v>
      </c>
      <c r="D8" s="129">
        <v>1548786</v>
      </c>
      <c r="E8" s="129">
        <v>1548786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ht="21" customHeight="1" spans="1:15">
      <c r="A9" s="224" t="s">
        <v>101</v>
      </c>
      <c r="B9" s="224" t="s">
        <v>102</v>
      </c>
      <c r="C9" s="129">
        <v>302400</v>
      </c>
      <c r="D9" s="129">
        <v>302400</v>
      </c>
      <c r="E9" s="129">
        <v>302400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ht="21" customHeight="1" spans="1:15">
      <c r="A10" s="224" t="s">
        <v>103</v>
      </c>
      <c r="B10" s="224" t="s">
        <v>104</v>
      </c>
      <c r="C10" s="129">
        <v>1246386</v>
      </c>
      <c r="D10" s="129">
        <v>1246386</v>
      </c>
      <c r="E10" s="129">
        <v>1246386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ht="21" customHeight="1" spans="1:15">
      <c r="A11" s="223" t="s">
        <v>105</v>
      </c>
      <c r="B11" s="223" t="s">
        <v>106</v>
      </c>
      <c r="C11" s="129">
        <v>8316</v>
      </c>
      <c r="D11" s="129">
        <v>8316</v>
      </c>
      <c r="E11" s="129">
        <v>8316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ht="21" customHeight="1" spans="1:15">
      <c r="A12" s="224" t="s">
        <v>107</v>
      </c>
      <c r="B12" s="224" t="s">
        <v>108</v>
      </c>
      <c r="C12" s="129">
        <v>8316</v>
      </c>
      <c r="D12" s="129">
        <v>8316</v>
      </c>
      <c r="E12" s="129">
        <v>8316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ht="21" customHeight="1" spans="1:15">
      <c r="A13" s="109" t="s">
        <v>109</v>
      </c>
      <c r="B13" s="109" t="s">
        <v>110</v>
      </c>
      <c r="C13" s="129">
        <v>1000755</v>
      </c>
      <c r="D13" s="129">
        <v>1000755</v>
      </c>
      <c r="E13" s="129">
        <v>1000755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ht="21" customHeight="1" spans="1:15">
      <c r="A14" s="223" t="s">
        <v>111</v>
      </c>
      <c r="B14" s="223" t="s">
        <v>112</v>
      </c>
      <c r="C14" s="129">
        <v>1000755</v>
      </c>
      <c r="D14" s="129">
        <v>1000755</v>
      </c>
      <c r="E14" s="129">
        <v>1000755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ht="21" customHeight="1" spans="1:15">
      <c r="A15" s="224" t="s">
        <v>113</v>
      </c>
      <c r="B15" s="224" t="s">
        <v>114</v>
      </c>
      <c r="C15" s="129">
        <v>328731</v>
      </c>
      <c r="D15" s="129">
        <v>328731</v>
      </c>
      <c r="E15" s="129">
        <v>328731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ht="21" customHeight="1" spans="1:15">
      <c r="A16" s="224" t="s">
        <v>115</v>
      </c>
      <c r="B16" s="224" t="s">
        <v>116</v>
      </c>
      <c r="C16" s="129">
        <v>193867</v>
      </c>
      <c r="D16" s="129">
        <v>193867</v>
      </c>
      <c r="E16" s="129">
        <v>193867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ht="21" customHeight="1" spans="1:15">
      <c r="A17" s="224" t="s">
        <v>117</v>
      </c>
      <c r="B17" s="224" t="s">
        <v>118</v>
      </c>
      <c r="C17" s="129">
        <v>419684</v>
      </c>
      <c r="D17" s="129">
        <v>419684</v>
      </c>
      <c r="E17" s="129">
        <v>419684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ht="21" customHeight="1" spans="1:15">
      <c r="A18" s="224" t="s">
        <v>119</v>
      </c>
      <c r="B18" s="224" t="s">
        <v>120</v>
      </c>
      <c r="C18" s="129">
        <v>58473</v>
      </c>
      <c r="D18" s="129">
        <v>58473</v>
      </c>
      <c r="E18" s="129">
        <v>58473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ht="21" customHeight="1" spans="1:15">
      <c r="A19" s="109" t="s">
        <v>121</v>
      </c>
      <c r="B19" s="109" t="s">
        <v>122</v>
      </c>
      <c r="C19" s="129">
        <v>15839762</v>
      </c>
      <c r="D19" s="129">
        <v>15839762</v>
      </c>
      <c r="E19" s="129">
        <v>8339762</v>
      </c>
      <c r="F19" s="129">
        <v>7500000</v>
      </c>
      <c r="G19" s="129"/>
      <c r="H19" s="129"/>
      <c r="I19" s="129"/>
      <c r="J19" s="129"/>
      <c r="K19" s="129"/>
      <c r="L19" s="129"/>
      <c r="M19" s="129"/>
      <c r="N19" s="129"/>
      <c r="O19" s="129"/>
    </row>
    <row r="20" ht="21" customHeight="1" spans="1:15">
      <c r="A20" s="223" t="s">
        <v>123</v>
      </c>
      <c r="B20" s="223" t="s">
        <v>124</v>
      </c>
      <c r="C20" s="129">
        <v>15839762</v>
      </c>
      <c r="D20" s="129">
        <v>15839762</v>
      </c>
      <c r="E20" s="129">
        <v>8339762</v>
      </c>
      <c r="F20" s="129">
        <v>7500000</v>
      </c>
      <c r="G20" s="129"/>
      <c r="H20" s="129"/>
      <c r="I20" s="129"/>
      <c r="J20" s="129"/>
      <c r="K20" s="129"/>
      <c r="L20" s="129"/>
      <c r="M20" s="129"/>
      <c r="N20" s="129"/>
      <c r="O20" s="129"/>
    </row>
    <row r="21" ht="21" customHeight="1" spans="1:15">
      <c r="A21" s="224" t="s">
        <v>125</v>
      </c>
      <c r="B21" s="224" t="s">
        <v>126</v>
      </c>
      <c r="C21" s="129">
        <v>5632697</v>
      </c>
      <c r="D21" s="129">
        <v>5632697</v>
      </c>
      <c r="E21" s="129">
        <v>5632697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</row>
    <row r="22" ht="21" customHeight="1" spans="1:15">
      <c r="A22" s="224" t="s">
        <v>127</v>
      </c>
      <c r="B22" s="224" t="s">
        <v>128</v>
      </c>
      <c r="C22" s="129">
        <v>3000000</v>
      </c>
      <c r="D22" s="129">
        <v>3000000</v>
      </c>
      <c r="E22" s="129"/>
      <c r="F22" s="129">
        <v>3000000</v>
      </c>
      <c r="G22" s="129"/>
      <c r="H22" s="129"/>
      <c r="I22" s="129"/>
      <c r="J22" s="129"/>
      <c r="K22" s="129"/>
      <c r="L22" s="129"/>
      <c r="M22" s="129"/>
      <c r="N22" s="129"/>
      <c r="O22" s="129"/>
    </row>
    <row r="23" ht="21" customHeight="1" spans="1:15">
      <c r="A23" s="224" t="s">
        <v>129</v>
      </c>
      <c r="B23" s="224" t="s">
        <v>130</v>
      </c>
      <c r="C23" s="129">
        <v>1500000</v>
      </c>
      <c r="D23" s="129">
        <v>1500000</v>
      </c>
      <c r="E23" s="129"/>
      <c r="F23" s="129">
        <v>1500000</v>
      </c>
      <c r="G23" s="129"/>
      <c r="H23" s="129"/>
      <c r="I23" s="129"/>
      <c r="J23" s="129"/>
      <c r="K23" s="129"/>
      <c r="L23" s="129"/>
      <c r="M23" s="129"/>
      <c r="N23" s="129"/>
      <c r="O23" s="129"/>
    </row>
    <row r="24" ht="21" customHeight="1" spans="1:15">
      <c r="A24" s="224" t="s">
        <v>131</v>
      </c>
      <c r="B24" s="224" t="s">
        <v>132</v>
      </c>
      <c r="C24" s="129">
        <v>2707065</v>
      </c>
      <c r="D24" s="129">
        <v>2707065</v>
      </c>
      <c r="E24" s="129">
        <v>2707065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ht="21" customHeight="1" spans="1:15">
      <c r="A25" s="224" t="s">
        <v>133</v>
      </c>
      <c r="B25" s="224" t="s">
        <v>134</v>
      </c>
      <c r="C25" s="129">
        <v>3000000</v>
      </c>
      <c r="D25" s="129">
        <v>3000000</v>
      </c>
      <c r="E25" s="129"/>
      <c r="F25" s="129">
        <v>3000000</v>
      </c>
      <c r="G25" s="129"/>
      <c r="H25" s="129"/>
      <c r="I25" s="129"/>
      <c r="J25" s="129"/>
      <c r="K25" s="129"/>
      <c r="L25" s="129"/>
      <c r="M25" s="129"/>
      <c r="N25" s="129"/>
      <c r="O25" s="129"/>
    </row>
    <row r="26" ht="21" customHeight="1" spans="1:15">
      <c r="A26" s="109" t="s">
        <v>135</v>
      </c>
      <c r="B26" s="109" t="s">
        <v>136</v>
      </c>
      <c r="C26" s="129">
        <v>985986</v>
      </c>
      <c r="D26" s="129">
        <v>985986</v>
      </c>
      <c r="E26" s="129">
        <v>985986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</row>
    <row r="27" ht="21" customHeight="1" spans="1:15">
      <c r="A27" s="223" t="s">
        <v>137</v>
      </c>
      <c r="B27" s="223" t="s">
        <v>138</v>
      </c>
      <c r="C27" s="129">
        <v>985986</v>
      </c>
      <c r="D27" s="129">
        <v>985986</v>
      </c>
      <c r="E27" s="129">
        <v>985986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  <row r="28" ht="21" customHeight="1" spans="1:15">
      <c r="A28" s="224" t="s">
        <v>139</v>
      </c>
      <c r="B28" s="224" t="s">
        <v>140</v>
      </c>
      <c r="C28" s="129">
        <v>985986</v>
      </c>
      <c r="D28" s="129">
        <v>985986</v>
      </c>
      <c r="E28" s="129">
        <v>985986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ht="21" customHeight="1" spans="1:15">
      <c r="A29" s="109" t="s">
        <v>141</v>
      </c>
      <c r="B29" s="109" t="s">
        <v>142</v>
      </c>
      <c r="C29" s="129">
        <v>100000</v>
      </c>
      <c r="D29" s="129">
        <v>100000</v>
      </c>
      <c r="E29" s="129"/>
      <c r="F29" s="129">
        <v>100000</v>
      </c>
      <c r="G29" s="129"/>
      <c r="H29" s="129"/>
      <c r="I29" s="129"/>
      <c r="J29" s="129"/>
      <c r="K29" s="129"/>
      <c r="L29" s="129"/>
      <c r="M29" s="129"/>
      <c r="N29" s="129"/>
      <c r="O29" s="129"/>
    </row>
    <row r="30" ht="21" customHeight="1" spans="1:15">
      <c r="A30" s="223" t="s">
        <v>143</v>
      </c>
      <c r="B30" s="223" t="s">
        <v>144</v>
      </c>
      <c r="C30" s="129">
        <v>100000</v>
      </c>
      <c r="D30" s="129">
        <v>100000</v>
      </c>
      <c r="E30" s="129"/>
      <c r="F30" s="129">
        <v>100000</v>
      </c>
      <c r="G30" s="129"/>
      <c r="H30" s="129"/>
      <c r="I30" s="129"/>
      <c r="J30" s="129"/>
      <c r="K30" s="129"/>
      <c r="L30" s="129"/>
      <c r="M30" s="129"/>
      <c r="N30" s="129"/>
      <c r="O30" s="129"/>
    </row>
    <row r="31" ht="21" customHeight="1" spans="1:15">
      <c r="A31" s="224" t="s">
        <v>145</v>
      </c>
      <c r="B31" s="224" t="s">
        <v>146</v>
      </c>
      <c r="C31" s="129">
        <v>100000</v>
      </c>
      <c r="D31" s="129">
        <v>100000</v>
      </c>
      <c r="E31" s="129"/>
      <c r="F31" s="129">
        <v>100000</v>
      </c>
      <c r="G31" s="129"/>
      <c r="H31" s="129"/>
      <c r="I31" s="129"/>
      <c r="J31" s="129"/>
      <c r="K31" s="129"/>
      <c r="L31" s="129"/>
      <c r="M31" s="129"/>
      <c r="N31" s="129"/>
      <c r="O31" s="129"/>
    </row>
    <row r="32" ht="21" customHeight="1" spans="1:15">
      <c r="A32" s="225" t="s">
        <v>55</v>
      </c>
      <c r="B32" s="88"/>
      <c r="C32" s="129">
        <v>19483605</v>
      </c>
      <c r="D32" s="129">
        <v>19483605</v>
      </c>
      <c r="E32" s="129">
        <v>11883605</v>
      </c>
      <c r="F32" s="129">
        <v>7600000</v>
      </c>
      <c r="G32" s="129"/>
      <c r="H32" s="129"/>
      <c r="I32" s="129"/>
      <c r="J32" s="129"/>
      <c r="K32" s="129"/>
      <c r="L32" s="129"/>
      <c r="M32" s="129"/>
      <c r="N32" s="129"/>
      <c r="O32" s="129"/>
    </row>
  </sheetData>
  <mergeCells count="12">
    <mergeCell ref="A1:O1"/>
    <mergeCell ref="A2:O2"/>
    <mergeCell ref="A3:B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62727272727273" defaultRowHeight="12.75" customHeight="1" outlineLevelCol="3"/>
  <cols>
    <col min="1" max="4" width="35.6272727272727" customWidth="1"/>
  </cols>
  <sheetData>
    <row r="1" ht="15" customHeight="1" spans="1:4">
      <c r="A1" s="95"/>
      <c r="B1" s="99"/>
      <c r="C1" s="99"/>
      <c r="D1" s="99" t="s">
        <v>147</v>
      </c>
    </row>
    <row r="2" ht="41.25" customHeight="1" spans="1:1">
      <c r="A2" s="94" t="str">
        <f>"2025"&amp;"年部门财政拨款收支预算总表"</f>
        <v>2025年部门财政拨款收支预算总表</v>
      </c>
    </row>
    <row r="3" ht="17.25" customHeight="1" spans="1:4">
      <c r="A3" s="97" t="str">
        <f>"单位名称："&amp;"石林彝族自治县自然资源局"</f>
        <v>单位名称：石林彝族自治县自然资源局</v>
      </c>
      <c r="B3" s="208"/>
      <c r="D3" s="99" t="s">
        <v>1</v>
      </c>
    </row>
    <row r="4" ht="17.25" customHeight="1" spans="1:4">
      <c r="A4" s="209" t="s">
        <v>2</v>
      </c>
      <c r="B4" s="210"/>
      <c r="C4" s="209" t="s">
        <v>3</v>
      </c>
      <c r="D4" s="210"/>
    </row>
    <row r="5" ht="18.75" customHeight="1" spans="1:4">
      <c r="A5" s="209" t="s">
        <v>4</v>
      </c>
      <c r="B5" s="209" t="s">
        <v>5</v>
      </c>
      <c r="C5" s="209" t="s">
        <v>6</v>
      </c>
      <c r="D5" s="209" t="s">
        <v>5</v>
      </c>
    </row>
    <row r="6" ht="16.5" customHeight="1" spans="1:4">
      <c r="A6" s="211" t="s">
        <v>148</v>
      </c>
      <c r="B6" s="129">
        <v>19483605</v>
      </c>
      <c r="C6" s="211" t="s">
        <v>149</v>
      </c>
      <c r="D6" s="129">
        <v>19483605</v>
      </c>
    </row>
    <row r="7" ht="16.5" customHeight="1" spans="1:4">
      <c r="A7" s="211" t="s">
        <v>150</v>
      </c>
      <c r="B7" s="129">
        <v>19483605</v>
      </c>
      <c r="C7" s="211" t="s">
        <v>151</v>
      </c>
      <c r="D7" s="129"/>
    </row>
    <row r="8" ht="16.5" customHeight="1" spans="1:4">
      <c r="A8" s="211" t="s">
        <v>152</v>
      </c>
      <c r="B8" s="129"/>
      <c r="C8" s="211" t="s">
        <v>153</v>
      </c>
      <c r="D8" s="129"/>
    </row>
    <row r="9" ht="16.5" customHeight="1" spans="1:4">
      <c r="A9" s="211" t="s">
        <v>154</v>
      </c>
      <c r="B9" s="129"/>
      <c r="C9" s="211" t="s">
        <v>155</v>
      </c>
      <c r="D9" s="129"/>
    </row>
    <row r="10" ht="16.5" customHeight="1" spans="1:4">
      <c r="A10" s="211" t="s">
        <v>156</v>
      </c>
      <c r="B10" s="129"/>
      <c r="C10" s="211" t="s">
        <v>157</v>
      </c>
      <c r="D10" s="129"/>
    </row>
    <row r="11" ht="16.5" customHeight="1" spans="1:4">
      <c r="A11" s="211" t="s">
        <v>150</v>
      </c>
      <c r="B11" s="129"/>
      <c r="C11" s="211" t="s">
        <v>158</v>
      </c>
      <c r="D11" s="129"/>
    </row>
    <row r="12" ht="16.5" customHeight="1" spans="1:4">
      <c r="A12" s="25" t="s">
        <v>152</v>
      </c>
      <c r="B12" s="129"/>
      <c r="C12" s="119" t="s">
        <v>159</v>
      </c>
      <c r="D12" s="129"/>
    </row>
    <row r="13" ht="16.5" customHeight="1" spans="1:4">
      <c r="A13" s="25" t="s">
        <v>154</v>
      </c>
      <c r="B13" s="129"/>
      <c r="C13" s="119" t="s">
        <v>160</v>
      </c>
      <c r="D13" s="129"/>
    </row>
    <row r="14" ht="16.5" customHeight="1" spans="1:4">
      <c r="A14" s="212"/>
      <c r="B14" s="129"/>
      <c r="C14" s="119" t="s">
        <v>161</v>
      </c>
      <c r="D14" s="129">
        <v>1557102</v>
      </c>
    </row>
    <row r="15" ht="16.5" customHeight="1" spans="1:4">
      <c r="A15" s="212"/>
      <c r="B15" s="129"/>
      <c r="C15" s="119" t="s">
        <v>162</v>
      </c>
      <c r="D15" s="129">
        <v>1000755</v>
      </c>
    </row>
    <row r="16" ht="16.5" customHeight="1" spans="1:4">
      <c r="A16" s="212"/>
      <c r="B16" s="129"/>
      <c r="C16" s="119" t="s">
        <v>163</v>
      </c>
      <c r="D16" s="129"/>
    </row>
    <row r="17" ht="16.5" customHeight="1" spans="1:4">
      <c r="A17" s="212"/>
      <c r="B17" s="129"/>
      <c r="C17" s="119" t="s">
        <v>164</v>
      </c>
      <c r="D17" s="129"/>
    </row>
    <row r="18" ht="16.5" customHeight="1" spans="1:4">
      <c r="A18" s="212"/>
      <c r="B18" s="129"/>
      <c r="C18" s="119" t="s">
        <v>165</v>
      </c>
      <c r="D18" s="129"/>
    </row>
    <row r="19" ht="16.5" customHeight="1" spans="1:4">
      <c r="A19" s="212"/>
      <c r="B19" s="129"/>
      <c r="C19" s="119" t="s">
        <v>166</v>
      </c>
      <c r="D19" s="129"/>
    </row>
    <row r="20" ht="16.5" customHeight="1" spans="1:4">
      <c r="A20" s="212"/>
      <c r="B20" s="129"/>
      <c r="C20" s="119" t="s">
        <v>167</v>
      </c>
      <c r="D20" s="129"/>
    </row>
    <row r="21" ht="16.5" customHeight="1" spans="1:4">
      <c r="A21" s="212"/>
      <c r="B21" s="129"/>
      <c r="C21" s="119" t="s">
        <v>168</v>
      </c>
      <c r="D21" s="129"/>
    </row>
    <row r="22" ht="16.5" customHeight="1" spans="1:4">
      <c r="A22" s="212"/>
      <c r="B22" s="129"/>
      <c r="C22" s="119" t="s">
        <v>169</v>
      </c>
      <c r="D22" s="129"/>
    </row>
    <row r="23" ht="16.5" customHeight="1" spans="1:4">
      <c r="A23" s="212"/>
      <c r="B23" s="129"/>
      <c r="C23" s="119" t="s">
        <v>170</v>
      </c>
      <c r="D23" s="129"/>
    </row>
    <row r="24" ht="16.5" customHeight="1" spans="1:4">
      <c r="A24" s="212"/>
      <c r="B24" s="129"/>
      <c r="C24" s="119" t="s">
        <v>171</v>
      </c>
      <c r="D24" s="129">
        <v>15839762</v>
      </c>
    </row>
    <row r="25" ht="16.5" customHeight="1" spans="1:4">
      <c r="A25" s="212"/>
      <c r="B25" s="129"/>
      <c r="C25" s="119" t="s">
        <v>172</v>
      </c>
      <c r="D25" s="129">
        <v>985986</v>
      </c>
    </row>
    <row r="26" ht="16.5" customHeight="1" spans="1:4">
      <c r="A26" s="212"/>
      <c r="B26" s="129"/>
      <c r="C26" s="119" t="s">
        <v>173</v>
      </c>
      <c r="D26" s="129"/>
    </row>
    <row r="27" ht="16.5" customHeight="1" spans="1:4">
      <c r="A27" s="212"/>
      <c r="B27" s="129"/>
      <c r="C27" s="119" t="s">
        <v>174</v>
      </c>
      <c r="D27" s="129"/>
    </row>
    <row r="28" ht="16.5" customHeight="1" spans="1:4">
      <c r="A28" s="212"/>
      <c r="B28" s="129"/>
      <c r="C28" s="119" t="s">
        <v>175</v>
      </c>
      <c r="D28" s="129">
        <v>100000</v>
      </c>
    </row>
    <row r="29" ht="16.5" customHeight="1" spans="1:4">
      <c r="A29" s="212"/>
      <c r="B29" s="129"/>
      <c r="C29" s="119" t="s">
        <v>176</v>
      </c>
      <c r="D29" s="129"/>
    </row>
    <row r="30" ht="16.5" customHeight="1" spans="1:4">
      <c r="A30" s="212"/>
      <c r="B30" s="129"/>
      <c r="C30" s="119" t="s">
        <v>177</v>
      </c>
      <c r="D30" s="129"/>
    </row>
    <row r="31" ht="16.5" customHeight="1" spans="1:4">
      <c r="A31" s="212"/>
      <c r="B31" s="129"/>
      <c r="C31" s="25" t="s">
        <v>178</v>
      </c>
      <c r="D31" s="129"/>
    </row>
    <row r="32" ht="16.5" customHeight="1" spans="1:4">
      <c r="A32" s="212"/>
      <c r="B32" s="129"/>
      <c r="C32" s="25" t="s">
        <v>179</v>
      </c>
      <c r="D32" s="129"/>
    </row>
    <row r="33" ht="16.5" customHeight="1" spans="1:4">
      <c r="A33" s="212"/>
      <c r="B33" s="129"/>
      <c r="C33" s="83" t="s">
        <v>180</v>
      </c>
      <c r="D33" s="129"/>
    </row>
    <row r="34" ht="15" customHeight="1" spans="1:4">
      <c r="A34" s="213" t="s">
        <v>50</v>
      </c>
      <c r="B34" s="214">
        <v>19483605</v>
      </c>
      <c r="C34" s="213" t="s">
        <v>51</v>
      </c>
      <c r="D34" s="214">
        <v>19483605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selection activeCell="A1" sqref="A1"/>
    </sheetView>
  </sheetViews>
  <sheetFormatPr defaultColWidth="9.12727272727273" defaultRowHeight="14.25" customHeight="1" outlineLevelCol="6"/>
  <cols>
    <col min="1" max="1" width="20.1272727272727" customWidth="1"/>
    <col min="2" max="2" width="44" customWidth="1"/>
    <col min="3" max="7" width="24.1272727272727" customWidth="1"/>
  </cols>
  <sheetData>
    <row r="1" customHeight="1" spans="4:7">
      <c r="D1" s="183"/>
      <c r="F1" s="121"/>
      <c r="G1" s="188" t="s">
        <v>181</v>
      </c>
    </row>
    <row r="2" ht="41.25" customHeight="1" spans="1:7">
      <c r="A2" s="173" t="str">
        <f>"2025"&amp;"年一般公共预算支出预算表（按功能科目分类）"</f>
        <v>2025年一般公共预算支出预算表（按功能科目分类）</v>
      </c>
      <c r="B2" s="173"/>
      <c r="C2" s="173"/>
      <c r="D2" s="173"/>
      <c r="E2" s="173"/>
      <c r="F2" s="173"/>
      <c r="G2" s="173"/>
    </row>
    <row r="3" ht="18" customHeight="1" spans="1:7">
      <c r="A3" s="61" t="str">
        <f>"单位名称："&amp;"石林彝族自治县自然资源局"</f>
        <v>单位名称：石林彝族自治县自然资源局</v>
      </c>
      <c r="F3" s="170"/>
      <c r="G3" s="188" t="s">
        <v>1</v>
      </c>
    </row>
    <row r="4" ht="20.25" customHeight="1" spans="1:7">
      <c r="A4" s="203" t="s">
        <v>182</v>
      </c>
      <c r="B4" s="204"/>
      <c r="C4" s="174" t="s">
        <v>55</v>
      </c>
      <c r="D4" s="195" t="s">
        <v>75</v>
      </c>
      <c r="E4" s="15"/>
      <c r="F4" s="41"/>
      <c r="G4" s="185" t="s">
        <v>76</v>
      </c>
    </row>
    <row r="5" ht="20.25" customHeight="1" spans="1:7">
      <c r="A5" s="205" t="s">
        <v>72</v>
      </c>
      <c r="B5" s="205" t="s">
        <v>73</v>
      </c>
      <c r="C5" s="72"/>
      <c r="D5" s="16" t="s">
        <v>57</v>
      </c>
      <c r="E5" s="16" t="s">
        <v>183</v>
      </c>
      <c r="F5" s="16" t="s">
        <v>184</v>
      </c>
      <c r="G5" s="187"/>
    </row>
    <row r="6" ht="15" customHeight="1" spans="1:7">
      <c r="A6" s="24" t="s">
        <v>82</v>
      </c>
      <c r="B6" s="24" t="s">
        <v>83</v>
      </c>
      <c r="C6" s="24" t="s">
        <v>84</v>
      </c>
      <c r="D6" s="24" t="s">
        <v>85</v>
      </c>
      <c r="E6" s="24" t="s">
        <v>86</v>
      </c>
      <c r="F6" s="24" t="s">
        <v>87</v>
      </c>
      <c r="G6" s="24" t="s">
        <v>88</v>
      </c>
    </row>
    <row r="7" ht="18" customHeight="1" spans="1:7">
      <c r="A7" s="83" t="s">
        <v>97</v>
      </c>
      <c r="B7" s="83" t="s">
        <v>98</v>
      </c>
      <c r="C7" s="129">
        <v>1557102</v>
      </c>
      <c r="D7" s="129">
        <v>1557102</v>
      </c>
      <c r="E7" s="129">
        <v>1557102</v>
      </c>
      <c r="F7" s="129"/>
      <c r="G7" s="129"/>
    </row>
    <row r="8" ht="18" customHeight="1" spans="1:7">
      <c r="A8" s="182" t="s">
        <v>99</v>
      </c>
      <c r="B8" s="182" t="s">
        <v>100</v>
      </c>
      <c r="C8" s="129">
        <v>1548786</v>
      </c>
      <c r="D8" s="129">
        <v>1548786</v>
      </c>
      <c r="E8" s="129">
        <v>1548786</v>
      </c>
      <c r="F8" s="129"/>
      <c r="G8" s="129"/>
    </row>
    <row r="9" ht="18" customHeight="1" spans="1:7">
      <c r="A9" s="206" t="s">
        <v>101</v>
      </c>
      <c r="B9" s="206" t="s">
        <v>102</v>
      </c>
      <c r="C9" s="129">
        <v>302400</v>
      </c>
      <c r="D9" s="129">
        <v>302400</v>
      </c>
      <c r="E9" s="129">
        <v>302400</v>
      </c>
      <c r="F9" s="129"/>
      <c r="G9" s="129"/>
    </row>
    <row r="10" ht="18" customHeight="1" spans="1:7">
      <c r="A10" s="206" t="s">
        <v>103</v>
      </c>
      <c r="B10" s="206" t="s">
        <v>104</v>
      </c>
      <c r="C10" s="129">
        <v>1246386</v>
      </c>
      <c r="D10" s="129">
        <v>1246386</v>
      </c>
      <c r="E10" s="129">
        <v>1246386</v>
      </c>
      <c r="F10" s="129"/>
      <c r="G10" s="129"/>
    </row>
    <row r="11" ht="18" customHeight="1" spans="1:7">
      <c r="A11" s="182" t="s">
        <v>105</v>
      </c>
      <c r="B11" s="182" t="s">
        <v>106</v>
      </c>
      <c r="C11" s="129">
        <v>8316</v>
      </c>
      <c r="D11" s="129">
        <v>8316</v>
      </c>
      <c r="E11" s="129">
        <v>8316</v>
      </c>
      <c r="F11" s="129"/>
      <c r="G11" s="129"/>
    </row>
    <row r="12" ht="18" customHeight="1" spans="1:7">
      <c r="A12" s="206" t="s">
        <v>107</v>
      </c>
      <c r="B12" s="206" t="s">
        <v>108</v>
      </c>
      <c r="C12" s="129">
        <v>8316</v>
      </c>
      <c r="D12" s="129">
        <v>8316</v>
      </c>
      <c r="E12" s="129">
        <v>8316</v>
      </c>
      <c r="F12" s="129"/>
      <c r="G12" s="129"/>
    </row>
    <row r="13" ht="18" customHeight="1" spans="1:7">
      <c r="A13" s="83" t="s">
        <v>109</v>
      </c>
      <c r="B13" s="83" t="s">
        <v>110</v>
      </c>
      <c r="C13" s="129">
        <v>1000755</v>
      </c>
      <c r="D13" s="129">
        <v>1000755</v>
      </c>
      <c r="E13" s="129">
        <v>1000755</v>
      </c>
      <c r="F13" s="129"/>
      <c r="G13" s="129"/>
    </row>
    <row r="14" ht="18" customHeight="1" spans="1:7">
      <c r="A14" s="182" t="s">
        <v>111</v>
      </c>
      <c r="B14" s="182" t="s">
        <v>112</v>
      </c>
      <c r="C14" s="129">
        <v>1000755</v>
      </c>
      <c r="D14" s="129">
        <v>1000755</v>
      </c>
      <c r="E14" s="129">
        <v>1000755</v>
      </c>
      <c r="F14" s="129"/>
      <c r="G14" s="129"/>
    </row>
    <row r="15" ht="18" customHeight="1" spans="1:7">
      <c r="A15" s="206" t="s">
        <v>113</v>
      </c>
      <c r="B15" s="206" t="s">
        <v>114</v>
      </c>
      <c r="C15" s="129">
        <v>328731</v>
      </c>
      <c r="D15" s="129">
        <v>328731</v>
      </c>
      <c r="E15" s="129">
        <v>328731</v>
      </c>
      <c r="F15" s="129"/>
      <c r="G15" s="129"/>
    </row>
    <row r="16" ht="18" customHeight="1" spans="1:7">
      <c r="A16" s="206" t="s">
        <v>115</v>
      </c>
      <c r="B16" s="206" t="s">
        <v>116</v>
      </c>
      <c r="C16" s="129">
        <v>193867</v>
      </c>
      <c r="D16" s="129">
        <v>193867</v>
      </c>
      <c r="E16" s="129">
        <v>193867</v>
      </c>
      <c r="F16" s="129"/>
      <c r="G16" s="129"/>
    </row>
    <row r="17" ht="18" customHeight="1" spans="1:7">
      <c r="A17" s="206" t="s">
        <v>117</v>
      </c>
      <c r="B17" s="206" t="s">
        <v>118</v>
      </c>
      <c r="C17" s="129">
        <v>419684</v>
      </c>
      <c r="D17" s="129">
        <v>419684</v>
      </c>
      <c r="E17" s="129">
        <v>419684</v>
      </c>
      <c r="F17" s="129"/>
      <c r="G17" s="129"/>
    </row>
    <row r="18" ht="18" customHeight="1" spans="1:7">
      <c r="A18" s="206" t="s">
        <v>119</v>
      </c>
      <c r="B18" s="206" t="s">
        <v>120</v>
      </c>
      <c r="C18" s="129">
        <v>58473</v>
      </c>
      <c r="D18" s="129">
        <v>58473</v>
      </c>
      <c r="E18" s="129">
        <v>58473</v>
      </c>
      <c r="F18" s="129"/>
      <c r="G18" s="129"/>
    </row>
    <row r="19" ht="18" customHeight="1" spans="1:7">
      <c r="A19" s="83" t="s">
        <v>121</v>
      </c>
      <c r="B19" s="83" t="s">
        <v>122</v>
      </c>
      <c r="C19" s="129">
        <v>15839762</v>
      </c>
      <c r="D19" s="129">
        <v>8339762</v>
      </c>
      <c r="E19" s="129">
        <v>7454602</v>
      </c>
      <c r="F19" s="129">
        <v>885160</v>
      </c>
      <c r="G19" s="129">
        <v>7500000</v>
      </c>
    </row>
    <row r="20" ht="18" customHeight="1" spans="1:7">
      <c r="A20" s="182" t="s">
        <v>123</v>
      </c>
      <c r="B20" s="182" t="s">
        <v>124</v>
      </c>
      <c r="C20" s="129">
        <v>15839762</v>
      </c>
      <c r="D20" s="129">
        <v>8339762</v>
      </c>
      <c r="E20" s="129">
        <v>7454602</v>
      </c>
      <c r="F20" s="129">
        <v>885160</v>
      </c>
      <c r="G20" s="129">
        <v>7500000</v>
      </c>
    </row>
    <row r="21" ht="18" customHeight="1" spans="1:7">
      <c r="A21" s="206" t="s">
        <v>125</v>
      </c>
      <c r="B21" s="206" t="s">
        <v>126</v>
      </c>
      <c r="C21" s="129">
        <v>5632697</v>
      </c>
      <c r="D21" s="129">
        <v>5632697</v>
      </c>
      <c r="E21" s="129">
        <v>4919117</v>
      </c>
      <c r="F21" s="129">
        <v>713580</v>
      </c>
      <c r="G21" s="129"/>
    </row>
    <row r="22" ht="18" customHeight="1" spans="1:7">
      <c r="A22" s="206" t="s">
        <v>127</v>
      </c>
      <c r="B22" s="206" t="s">
        <v>128</v>
      </c>
      <c r="C22" s="129">
        <v>3000000</v>
      </c>
      <c r="D22" s="129"/>
      <c r="E22" s="129"/>
      <c r="F22" s="129"/>
      <c r="G22" s="129">
        <v>3000000</v>
      </c>
    </row>
    <row r="23" ht="18" customHeight="1" spans="1:7">
      <c r="A23" s="206" t="s">
        <v>129</v>
      </c>
      <c r="B23" s="206" t="s">
        <v>130</v>
      </c>
      <c r="C23" s="129">
        <v>1500000</v>
      </c>
      <c r="D23" s="129"/>
      <c r="E23" s="129"/>
      <c r="F23" s="129"/>
      <c r="G23" s="129">
        <v>1500000</v>
      </c>
    </row>
    <row r="24" ht="18" customHeight="1" spans="1:7">
      <c r="A24" s="206" t="s">
        <v>131</v>
      </c>
      <c r="B24" s="206" t="s">
        <v>132</v>
      </c>
      <c r="C24" s="129">
        <v>2707065</v>
      </c>
      <c r="D24" s="129">
        <v>2707065</v>
      </c>
      <c r="E24" s="129">
        <v>2535485</v>
      </c>
      <c r="F24" s="129">
        <v>171580</v>
      </c>
      <c r="G24" s="129"/>
    </row>
    <row r="25" ht="18" customHeight="1" spans="1:7">
      <c r="A25" s="206" t="s">
        <v>133</v>
      </c>
      <c r="B25" s="206" t="s">
        <v>134</v>
      </c>
      <c r="C25" s="129">
        <v>3000000</v>
      </c>
      <c r="D25" s="129"/>
      <c r="E25" s="129"/>
      <c r="F25" s="129"/>
      <c r="G25" s="129">
        <v>3000000</v>
      </c>
    </row>
    <row r="26" ht="18" customHeight="1" spans="1:7">
      <c r="A26" s="83" t="s">
        <v>135</v>
      </c>
      <c r="B26" s="83" t="s">
        <v>136</v>
      </c>
      <c r="C26" s="129">
        <v>985986</v>
      </c>
      <c r="D26" s="129">
        <v>985986</v>
      </c>
      <c r="E26" s="129">
        <v>985986</v>
      </c>
      <c r="F26" s="129"/>
      <c r="G26" s="129"/>
    </row>
    <row r="27" ht="18" customHeight="1" spans="1:7">
      <c r="A27" s="182" t="s">
        <v>137</v>
      </c>
      <c r="B27" s="182" t="s">
        <v>138</v>
      </c>
      <c r="C27" s="129">
        <v>985986</v>
      </c>
      <c r="D27" s="129">
        <v>985986</v>
      </c>
      <c r="E27" s="129">
        <v>985986</v>
      </c>
      <c r="F27" s="129"/>
      <c r="G27" s="129"/>
    </row>
    <row r="28" ht="18" customHeight="1" spans="1:7">
      <c r="A28" s="206" t="s">
        <v>139</v>
      </c>
      <c r="B28" s="206" t="s">
        <v>140</v>
      </c>
      <c r="C28" s="129">
        <v>985986</v>
      </c>
      <c r="D28" s="129">
        <v>985986</v>
      </c>
      <c r="E28" s="129">
        <v>985986</v>
      </c>
      <c r="F28" s="129"/>
      <c r="G28" s="129"/>
    </row>
    <row r="29" ht="18" customHeight="1" spans="1:7">
      <c r="A29" s="83" t="s">
        <v>141</v>
      </c>
      <c r="B29" s="83" t="s">
        <v>142</v>
      </c>
      <c r="C29" s="129">
        <v>100000</v>
      </c>
      <c r="D29" s="129"/>
      <c r="E29" s="129"/>
      <c r="F29" s="129"/>
      <c r="G29" s="129">
        <v>100000</v>
      </c>
    </row>
    <row r="30" ht="18" customHeight="1" spans="1:7">
      <c r="A30" s="182" t="s">
        <v>143</v>
      </c>
      <c r="B30" s="182" t="s">
        <v>144</v>
      </c>
      <c r="C30" s="129">
        <v>100000</v>
      </c>
      <c r="D30" s="129"/>
      <c r="E30" s="129"/>
      <c r="F30" s="129"/>
      <c r="G30" s="129">
        <v>100000</v>
      </c>
    </row>
    <row r="31" ht="18" customHeight="1" spans="1:7">
      <c r="A31" s="206" t="s">
        <v>145</v>
      </c>
      <c r="B31" s="206" t="s">
        <v>146</v>
      </c>
      <c r="C31" s="129">
        <v>100000</v>
      </c>
      <c r="D31" s="129"/>
      <c r="E31" s="129"/>
      <c r="F31" s="129"/>
      <c r="G31" s="129">
        <v>100000</v>
      </c>
    </row>
    <row r="32" ht="18" customHeight="1" spans="1:7">
      <c r="A32" s="128" t="s">
        <v>185</v>
      </c>
      <c r="B32" s="207" t="s">
        <v>185</v>
      </c>
      <c r="C32" s="129">
        <v>19483605</v>
      </c>
      <c r="D32" s="129">
        <v>11883605</v>
      </c>
      <c r="E32" s="129">
        <v>10998445</v>
      </c>
      <c r="F32" s="129">
        <v>885160</v>
      </c>
      <c r="G32" s="129">
        <v>7600000</v>
      </c>
    </row>
  </sheetData>
  <mergeCells count="6">
    <mergeCell ref="A2:G2"/>
    <mergeCell ref="A4:B4"/>
    <mergeCell ref="D4:F4"/>
    <mergeCell ref="A32:B3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3727272727273" defaultRowHeight="14.25" customHeight="1" outlineLevelRow="6" outlineLevelCol="5"/>
  <cols>
    <col min="1" max="6" width="28.1272727272727" customWidth="1"/>
  </cols>
  <sheetData>
    <row r="1" customHeight="1" spans="1:6">
      <c r="A1" s="96"/>
      <c r="B1" s="96"/>
      <c r="C1" s="96"/>
      <c r="D1" s="96"/>
      <c r="E1" s="95"/>
      <c r="F1" s="199" t="s">
        <v>186</v>
      </c>
    </row>
    <row r="2" ht="41.25" customHeight="1" spans="1:6">
      <c r="A2" s="200" t="str">
        <f>"2025"&amp;"年一般公共预算“三公”经费支出预算表"</f>
        <v>2025年一般公共预算“三公”经费支出预算表</v>
      </c>
      <c r="B2" s="96"/>
      <c r="C2" s="96"/>
      <c r="D2" s="96"/>
      <c r="E2" s="95"/>
      <c r="F2" s="96"/>
    </row>
    <row r="3" customHeight="1" spans="1:6">
      <c r="A3" s="160" t="str">
        <f>"单位名称："&amp;"石林彝族自治县自然资源局"</f>
        <v>单位名称：石林彝族自治县自然资源局</v>
      </c>
      <c r="B3" s="201"/>
      <c r="D3" s="96"/>
      <c r="E3" s="95"/>
      <c r="F3" s="115" t="s">
        <v>1</v>
      </c>
    </row>
    <row r="4" ht="27" customHeight="1" spans="1:6">
      <c r="A4" s="100" t="s">
        <v>187</v>
      </c>
      <c r="B4" s="100" t="s">
        <v>188</v>
      </c>
      <c r="C4" s="102" t="s">
        <v>189</v>
      </c>
      <c r="D4" s="100"/>
      <c r="E4" s="101"/>
      <c r="F4" s="100" t="s">
        <v>190</v>
      </c>
    </row>
    <row r="5" ht="28.5" customHeight="1" spans="1:6">
      <c r="A5" s="202"/>
      <c r="B5" s="104"/>
      <c r="C5" s="101" t="s">
        <v>57</v>
      </c>
      <c r="D5" s="101" t="s">
        <v>191</v>
      </c>
      <c r="E5" s="101" t="s">
        <v>192</v>
      </c>
      <c r="F5" s="103"/>
    </row>
    <row r="6" ht="17.25" customHeight="1" spans="1:6">
      <c r="A6" s="108" t="s">
        <v>82</v>
      </c>
      <c r="B6" s="108" t="s">
        <v>83</v>
      </c>
      <c r="C6" s="108" t="s">
        <v>84</v>
      </c>
      <c r="D6" s="108" t="s">
        <v>85</v>
      </c>
      <c r="E6" s="108" t="s">
        <v>86</v>
      </c>
      <c r="F6" s="108" t="s">
        <v>87</v>
      </c>
    </row>
    <row r="7" ht="17.25" customHeight="1" spans="1:6">
      <c r="A7" s="129">
        <v>24800</v>
      </c>
      <c r="B7" s="129"/>
      <c r="C7" s="129"/>
      <c r="D7" s="129"/>
      <c r="E7" s="129"/>
      <c r="F7" s="129">
        <v>24800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9"/>
  <sheetViews>
    <sheetView showZeros="0" topLeftCell="G43" workbookViewId="0">
      <selection activeCell="A1" sqref="A1"/>
    </sheetView>
  </sheetViews>
  <sheetFormatPr defaultColWidth="9.12727272727273" defaultRowHeight="14.25" customHeight="1"/>
  <cols>
    <col min="1" max="2" width="32.8727272727273" customWidth="1"/>
    <col min="3" max="3" width="20.7545454545455" customWidth="1"/>
    <col min="4" max="4" width="31.2545454545455" customWidth="1"/>
    <col min="5" max="5" width="10.1272727272727" customWidth="1"/>
    <col min="6" max="6" width="17.6272727272727" customWidth="1"/>
    <col min="7" max="7" width="10.2545454545455" customWidth="1"/>
    <col min="8" max="8" width="26.2545454545455" customWidth="1"/>
    <col min="9" max="24" width="18.7545454545455" customWidth="1"/>
  </cols>
  <sheetData>
    <row r="1" ht="13.5" customHeight="1" spans="2:24">
      <c r="B1" s="183"/>
      <c r="C1" s="189"/>
      <c r="E1" s="190"/>
      <c r="F1" s="190"/>
      <c r="G1" s="190"/>
      <c r="H1" s="190"/>
      <c r="I1" s="133"/>
      <c r="J1" s="133"/>
      <c r="K1" s="133"/>
      <c r="L1" s="133"/>
      <c r="M1" s="133"/>
      <c r="N1" s="133"/>
      <c r="R1" s="133"/>
      <c r="V1" s="189"/>
      <c r="X1" s="59" t="s">
        <v>193</v>
      </c>
    </row>
    <row r="2" ht="45.75" customHeight="1" spans="1:24">
      <c r="A2" s="117" t="str">
        <f>"2025"&amp;"年部门基本支出预算表"</f>
        <v>2025年部门基本支出预算表</v>
      </c>
      <c r="B2" s="60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60"/>
      <c r="P2" s="60"/>
      <c r="Q2" s="60"/>
      <c r="R2" s="117"/>
      <c r="S2" s="117"/>
      <c r="T2" s="117"/>
      <c r="U2" s="117"/>
      <c r="V2" s="117"/>
      <c r="W2" s="117"/>
      <c r="X2" s="117"/>
    </row>
    <row r="3" ht="18.75" customHeight="1" spans="1:24">
      <c r="A3" s="61" t="str">
        <f>"单位名称："&amp;"石林彝族自治县自然资源局"</f>
        <v>单位名称：石林彝族自治县自然资源局</v>
      </c>
      <c r="B3" s="62"/>
      <c r="C3" s="191"/>
      <c r="D3" s="191"/>
      <c r="E3" s="191"/>
      <c r="F3" s="191"/>
      <c r="G3" s="191"/>
      <c r="H3" s="191"/>
      <c r="I3" s="135"/>
      <c r="J3" s="135"/>
      <c r="K3" s="135"/>
      <c r="L3" s="135"/>
      <c r="M3" s="135"/>
      <c r="N3" s="135"/>
      <c r="O3" s="63"/>
      <c r="P3" s="63"/>
      <c r="Q3" s="63"/>
      <c r="R3" s="135"/>
      <c r="V3" s="189"/>
      <c r="X3" s="59" t="s">
        <v>1</v>
      </c>
    </row>
    <row r="4" ht="18" customHeight="1" spans="1:24">
      <c r="A4" s="65" t="s">
        <v>194</v>
      </c>
      <c r="B4" s="65" t="s">
        <v>195</v>
      </c>
      <c r="C4" s="65" t="s">
        <v>196</v>
      </c>
      <c r="D4" s="65" t="s">
        <v>197</v>
      </c>
      <c r="E4" s="65" t="s">
        <v>198</v>
      </c>
      <c r="F4" s="65" t="s">
        <v>199</v>
      </c>
      <c r="G4" s="65" t="s">
        <v>200</v>
      </c>
      <c r="H4" s="65" t="s">
        <v>201</v>
      </c>
      <c r="I4" s="195" t="s">
        <v>202</v>
      </c>
      <c r="J4" s="130" t="s">
        <v>202</v>
      </c>
      <c r="K4" s="130"/>
      <c r="L4" s="130"/>
      <c r="M4" s="130"/>
      <c r="N4" s="130"/>
      <c r="O4" s="15"/>
      <c r="P4" s="15"/>
      <c r="Q4" s="15"/>
      <c r="R4" s="151" t="s">
        <v>61</v>
      </c>
      <c r="S4" s="130" t="s">
        <v>62</v>
      </c>
      <c r="T4" s="130"/>
      <c r="U4" s="130"/>
      <c r="V4" s="130"/>
      <c r="W4" s="130"/>
      <c r="X4" s="131"/>
    </row>
    <row r="5" ht="18" customHeight="1" spans="1:24">
      <c r="A5" s="67"/>
      <c r="B5" s="82"/>
      <c r="C5" s="176"/>
      <c r="D5" s="67"/>
      <c r="E5" s="67"/>
      <c r="F5" s="67"/>
      <c r="G5" s="67"/>
      <c r="H5" s="67"/>
      <c r="I5" s="174" t="s">
        <v>203</v>
      </c>
      <c r="J5" s="195" t="s">
        <v>58</v>
      </c>
      <c r="K5" s="130"/>
      <c r="L5" s="130"/>
      <c r="M5" s="130"/>
      <c r="N5" s="131"/>
      <c r="O5" s="14" t="s">
        <v>204</v>
      </c>
      <c r="P5" s="15"/>
      <c r="Q5" s="41"/>
      <c r="R5" s="65" t="s">
        <v>61</v>
      </c>
      <c r="S5" s="195" t="s">
        <v>62</v>
      </c>
      <c r="T5" s="151" t="s">
        <v>64</v>
      </c>
      <c r="U5" s="130" t="s">
        <v>62</v>
      </c>
      <c r="V5" s="151" t="s">
        <v>66</v>
      </c>
      <c r="W5" s="151" t="s">
        <v>67</v>
      </c>
      <c r="X5" s="198" t="s">
        <v>68</v>
      </c>
    </row>
    <row r="6" ht="19.5" customHeight="1" spans="1:24">
      <c r="A6" s="82"/>
      <c r="B6" s="82"/>
      <c r="C6" s="82"/>
      <c r="D6" s="82"/>
      <c r="E6" s="82"/>
      <c r="F6" s="82"/>
      <c r="G6" s="82"/>
      <c r="H6" s="82"/>
      <c r="I6" s="82"/>
      <c r="J6" s="196" t="s">
        <v>205</v>
      </c>
      <c r="K6" s="65" t="s">
        <v>206</v>
      </c>
      <c r="L6" s="65" t="s">
        <v>207</v>
      </c>
      <c r="M6" s="65" t="s">
        <v>208</v>
      </c>
      <c r="N6" s="65" t="s">
        <v>209</v>
      </c>
      <c r="O6" s="65" t="s">
        <v>58</v>
      </c>
      <c r="P6" s="65" t="s">
        <v>59</v>
      </c>
      <c r="Q6" s="65" t="s">
        <v>60</v>
      </c>
      <c r="R6" s="82"/>
      <c r="S6" s="65" t="s">
        <v>57</v>
      </c>
      <c r="T6" s="65" t="s">
        <v>64</v>
      </c>
      <c r="U6" s="65" t="s">
        <v>210</v>
      </c>
      <c r="V6" s="65" t="s">
        <v>66</v>
      </c>
      <c r="W6" s="65" t="s">
        <v>67</v>
      </c>
      <c r="X6" s="65" t="s">
        <v>68</v>
      </c>
    </row>
    <row r="7" ht="37.5" customHeight="1" spans="1:24">
      <c r="A7" s="192"/>
      <c r="B7" s="72"/>
      <c r="C7" s="192"/>
      <c r="D7" s="192"/>
      <c r="E7" s="192"/>
      <c r="F7" s="192"/>
      <c r="G7" s="192"/>
      <c r="H7" s="192"/>
      <c r="I7" s="192"/>
      <c r="J7" s="197" t="s">
        <v>57</v>
      </c>
      <c r="K7" s="70" t="s">
        <v>211</v>
      </c>
      <c r="L7" s="70" t="s">
        <v>207</v>
      </c>
      <c r="M7" s="70" t="s">
        <v>208</v>
      </c>
      <c r="N7" s="70" t="s">
        <v>209</v>
      </c>
      <c r="O7" s="70" t="s">
        <v>207</v>
      </c>
      <c r="P7" s="70" t="s">
        <v>208</v>
      </c>
      <c r="Q7" s="70" t="s">
        <v>209</v>
      </c>
      <c r="R7" s="70" t="s">
        <v>61</v>
      </c>
      <c r="S7" s="70" t="s">
        <v>57</v>
      </c>
      <c r="T7" s="70" t="s">
        <v>64</v>
      </c>
      <c r="U7" s="70" t="s">
        <v>210</v>
      </c>
      <c r="V7" s="70" t="s">
        <v>66</v>
      </c>
      <c r="W7" s="70" t="s">
        <v>67</v>
      </c>
      <c r="X7" s="70" t="s">
        <v>68</v>
      </c>
    </row>
    <row r="8" customHeight="1" spans="1:24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  <c r="X8" s="89">
        <v>24</v>
      </c>
    </row>
    <row r="9" ht="20.25" customHeight="1" spans="1:24">
      <c r="A9" s="25" t="s">
        <v>70</v>
      </c>
      <c r="B9" s="25" t="s">
        <v>70</v>
      </c>
      <c r="C9" s="25" t="s">
        <v>212</v>
      </c>
      <c r="D9" s="25" t="s">
        <v>213</v>
      </c>
      <c r="E9" s="25" t="s">
        <v>125</v>
      </c>
      <c r="F9" s="25" t="s">
        <v>126</v>
      </c>
      <c r="G9" s="25" t="s">
        <v>214</v>
      </c>
      <c r="H9" s="25" t="s">
        <v>215</v>
      </c>
      <c r="I9" s="129">
        <v>1571496</v>
      </c>
      <c r="J9" s="129">
        <v>1571496</v>
      </c>
      <c r="K9" s="129"/>
      <c r="L9" s="129"/>
      <c r="M9" s="129">
        <v>1571496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</row>
    <row r="10" ht="20.25" customHeight="1" spans="1:24">
      <c r="A10" s="25" t="s">
        <v>70</v>
      </c>
      <c r="B10" s="25" t="s">
        <v>70</v>
      </c>
      <c r="C10" s="25" t="s">
        <v>212</v>
      </c>
      <c r="D10" s="25" t="s">
        <v>213</v>
      </c>
      <c r="E10" s="25" t="s">
        <v>125</v>
      </c>
      <c r="F10" s="25" t="s">
        <v>126</v>
      </c>
      <c r="G10" s="25" t="s">
        <v>216</v>
      </c>
      <c r="H10" s="25" t="s">
        <v>217</v>
      </c>
      <c r="I10" s="129">
        <v>2456160</v>
      </c>
      <c r="J10" s="129">
        <v>2456160</v>
      </c>
      <c r="K10" s="77"/>
      <c r="L10" s="77"/>
      <c r="M10" s="129">
        <v>2456160</v>
      </c>
      <c r="N10" s="77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ht="20.25" customHeight="1" spans="1:24">
      <c r="A11" s="25" t="s">
        <v>70</v>
      </c>
      <c r="B11" s="25" t="s">
        <v>70</v>
      </c>
      <c r="C11" s="25" t="s">
        <v>212</v>
      </c>
      <c r="D11" s="25" t="s">
        <v>213</v>
      </c>
      <c r="E11" s="25" t="s">
        <v>125</v>
      </c>
      <c r="F11" s="25" t="s">
        <v>126</v>
      </c>
      <c r="G11" s="25" t="s">
        <v>216</v>
      </c>
      <c r="H11" s="25" t="s">
        <v>217</v>
      </c>
      <c r="I11" s="129">
        <v>126000</v>
      </c>
      <c r="J11" s="129">
        <v>126000</v>
      </c>
      <c r="K11" s="77"/>
      <c r="L11" s="77"/>
      <c r="M11" s="129">
        <v>126000</v>
      </c>
      <c r="N11" s="77"/>
      <c r="O11" s="129"/>
      <c r="P11" s="129"/>
      <c r="Q11" s="129"/>
      <c r="R11" s="129"/>
      <c r="S11" s="129"/>
      <c r="T11" s="129"/>
      <c r="U11" s="129"/>
      <c r="V11" s="129"/>
      <c r="W11" s="129"/>
      <c r="X11" s="129"/>
    </row>
    <row r="12" ht="20.25" customHeight="1" spans="1:24">
      <c r="A12" s="25" t="s">
        <v>70</v>
      </c>
      <c r="B12" s="25" t="s">
        <v>70</v>
      </c>
      <c r="C12" s="25" t="s">
        <v>212</v>
      </c>
      <c r="D12" s="25" t="s">
        <v>213</v>
      </c>
      <c r="E12" s="25" t="s">
        <v>125</v>
      </c>
      <c r="F12" s="25" t="s">
        <v>126</v>
      </c>
      <c r="G12" s="25" t="s">
        <v>218</v>
      </c>
      <c r="H12" s="25" t="s">
        <v>219</v>
      </c>
      <c r="I12" s="129">
        <v>15000</v>
      </c>
      <c r="J12" s="129">
        <v>15000</v>
      </c>
      <c r="K12" s="77"/>
      <c r="L12" s="77"/>
      <c r="M12" s="129">
        <v>15000</v>
      </c>
      <c r="N12" s="77"/>
      <c r="O12" s="129"/>
      <c r="P12" s="129"/>
      <c r="Q12" s="129"/>
      <c r="R12" s="129"/>
      <c r="S12" s="129"/>
      <c r="T12" s="129"/>
      <c r="U12" s="129"/>
      <c r="V12" s="129"/>
      <c r="W12" s="129"/>
      <c r="X12" s="129"/>
    </row>
    <row r="13" ht="20.25" customHeight="1" spans="1:24">
      <c r="A13" s="25" t="s">
        <v>70</v>
      </c>
      <c r="B13" s="25" t="s">
        <v>70</v>
      </c>
      <c r="C13" s="25" t="s">
        <v>212</v>
      </c>
      <c r="D13" s="25" t="s">
        <v>213</v>
      </c>
      <c r="E13" s="25" t="s">
        <v>125</v>
      </c>
      <c r="F13" s="25" t="s">
        <v>126</v>
      </c>
      <c r="G13" s="25" t="s">
        <v>218</v>
      </c>
      <c r="H13" s="25" t="s">
        <v>219</v>
      </c>
      <c r="I13" s="129">
        <v>130958</v>
      </c>
      <c r="J13" s="129">
        <v>130958</v>
      </c>
      <c r="K13" s="77"/>
      <c r="L13" s="77"/>
      <c r="M13" s="129">
        <v>130958</v>
      </c>
      <c r="N13" s="77"/>
      <c r="O13" s="129"/>
      <c r="P13" s="129"/>
      <c r="Q13" s="129"/>
      <c r="R13" s="129"/>
      <c r="S13" s="129"/>
      <c r="T13" s="129"/>
      <c r="U13" s="129"/>
      <c r="V13" s="129"/>
      <c r="W13" s="129"/>
      <c r="X13" s="129"/>
    </row>
    <row r="14" ht="20.25" customHeight="1" spans="1:24">
      <c r="A14" s="25" t="s">
        <v>70</v>
      </c>
      <c r="B14" s="25" t="s">
        <v>70</v>
      </c>
      <c r="C14" s="25" t="s">
        <v>220</v>
      </c>
      <c r="D14" s="25" t="s">
        <v>221</v>
      </c>
      <c r="E14" s="25" t="s">
        <v>131</v>
      </c>
      <c r="F14" s="25" t="s">
        <v>132</v>
      </c>
      <c r="G14" s="25" t="s">
        <v>214</v>
      </c>
      <c r="H14" s="25" t="s">
        <v>215</v>
      </c>
      <c r="I14" s="129">
        <v>1008000</v>
      </c>
      <c r="J14" s="129">
        <v>1008000</v>
      </c>
      <c r="K14" s="77"/>
      <c r="L14" s="77"/>
      <c r="M14" s="129">
        <v>1008000</v>
      </c>
      <c r="N14" s="77"/>
      <c r="O14" s="129"/>
      <c r="P14" s="129"/>
      <c r="Q14" s="129"/>
      <c r="R14" s="129"/>
      <c r="S14" s="129"/>
      <c r="T14" s="129"/>
      <c r="U14" s="129"/>
      <c r="V14" s="129"/>
      <c r="W14" s="129"/>
      <c r="X14" s="129"/>
    </row>
    <row r="15" ht="20.25" customHeight="1" spans="1:24">
      <c r="A15" s="25" t="s">
        <v>70</v>
      </c>
      <c r="B15" s="25" t="s">
        <v>70</v>
      </c>
      <c r="C15" s="25" t="s">
        <v>220</v>
      </c>
      <c r="D15" s="25" t="s">
        <v>221</v>
      </c>
      <c r="E15" s="25" t="s">
        <v>131</v>
      </c>
      <c r="F15" s="25" t="s">
        <v>132</v>
      </c>
      <c r="G15" s="25" t="s">
        <v>216</v>
      </c>
      <c r="H15" s="25" t="s">
        <v>217</v>
      </c>
      <c r="I15" s="129">
        <v>553464</v>
      </c>
      <c r="J15" s="129">
        <v>553464</v>
      </c>
      <c r="K15" s="77"/>
      <c r="L15" s="77"/>
      <c r="M15" s="129">
        <v>553464</v>
      </c>
      <c r="N15" s="77"/>
      <c r="O15" s="129"/>
      <c r="P15" s="129"/>
      <c r="Q15" s="129"/>
      <c r="R15" s="129"/>
      <c r="S15" s="129"/>
      <c r="T15" s="129"/>
      <c r="U15" s="129"/>
      <c r="V15" s="129"/>
      <c r="W15" s="129"/>
      <c r="X15" s="129"/>
    </row>
    <row r="16" ht="20.25" customHeight="1" spans="1:24">
      <c r="A16" s="25" t="s">
        <v>70</v>
      </c>
      <c r="B16" s="25" t="s">
        <v>70</v>
      </c>
      <c r="C16" s="25" t="s">
        <v>220</v>
      </c>
      <c r="D16" s="25" t="s">
        <v>221</v>
      </c>
      <c r="E16" s="25" t="s">
        <v>131</v>
      </c>
      <c r="F16" s="25" t="s">
        <v>132</v>
      </c>
      <c r="G16" s="25" t="s">
        <v>218</v>
      </c>
      <c r="H16" s="25" t="s">
        <v>219</v>
      </c>
      <c r="I16" s="129">
        <v>84000</v>
      </c>
      <c r="J16" s="129">
        <v>84000</v>
      </c>
      <c r="K16" s="77"/>
      <c r="L16" s="77"/>
      <c r="M16" s="129">
        <v>84000</v>
      </c>
      <c r="N16" s="77"/>
      <c r="O16" s="129"/>
      <c r="P16" s="129"/>
      <c r="Q16" s="129"/>
      <c r="R16" s="129"/>
      <c r="S16" s="129"/>
      <c r="T16" s="129"/>
      <c r="U16" s="129"/>
      <c r="V16" s="129"/>
      <c r="W16" s="129"/>
      <c r="X16" s="129"/>
    </row>
    <row r="17" ht="20.25" customHeight="1" spans="1:24">
      <c r="A17" s="25" t="s">
        <v>70</v>
      </c>
      <c r="B17" s="25" t="s">
        <v>70</v>
      </c>
      <c r="C17" s="25" t="s">
        <v>220</v>
      </c>
      <c r="D17" s="25" t="s">
        <v>221</v>
      </c>
      <c r="E17" s="25" t="s">
        <v>131</v>
      </c>
      <c r="F17" s="25" t="s">
        <v>132</v>
      </c>
      <c r="G17" s="25" t="s">
        <v>218</v>
      </c>
      <c r="H17" s="25" t="s">
        <v>219</v>
      </c>
      <c r="I17" s="129">
        <v>9000</v>
      </c>
      <c r="J17" s="129">
        <v>9000</v>
      </c>
      <c r="K17" s="77"/>
      <c r="L17" s="77"/>
      <c r="M17" s="129">
        <v>9000</v>
      </c>
      <c r="N17" s="77"/>
      <c r="O17" s="129"/>
      <c r="P17" s="129"/>
      <c r="Q17" s="129"/>
      <c r="R17" s="129"/>
      <c r="S17" s="129"/>
      <c r="T17" s="129"/>
      <c r="U17" s="129"/>
      <c r="V17" s="129"/>
      <c r="W17" s="129"/>
      <c r="X17" s="129"/>
    </row>
    <row r="18" ht="20.25" customHeight="1" spans="1:24">
      <c r="A18" s="25" t="s">
        <v>70</v>
      </c>
      <c r="B18" s="25" t="s">
        <v>70</v>
      </c>
      <c r="C18" s="25" t="s">
        <v>220</v>
      </c>
      <c r="D18" s="25" t="s">
        <v>221</v>
      </c>
      <c r="E18" s="25" t="s">
        <v>131</v>
      </c>
      <c r="F18" s="25" t="s">
        <v>132</v>
      </c>
      <c r="G18" s="25" t="s">
        <v>222</v>
      </c>
      <c r="H18" s="25" t="s">
        <v>223</v>
      </c>
      <c r="I18" s="129">
        <v>236640</v>
      </c>
      <c r="J18" s="129">
        <v>236640</v>
      </c>
      <c r="K18" s="77"/>
      <c r="L18" s="77"/>
      <c r="M18" s="129">
        <v>236640</v>
      </c>
      <c r="N18" s="77"/>
      <c r="O18" s="129"/>
      <c r="P18" s="129"/>
      <c r="Q18" s="129"/>
      <c r="R18" s="129"/>
      <c r="S18" s="129"/>
      <c r="T18" s="129"/>
      <c r="U18" s="129"/>
      <c r="V18" s="129"/>
      <c r="W18" s="129"/>
      <c r="X18" s="129"/>
    </row>
    <row r="19" ht="20.25" customHeight="1" spans="1:24">
      <c r="A19" s="25" t="s">
        <v>70</v>
      </c>
      <c r="B19" s="25" t="s">
        <v>70</v>
      </c>
      <c r="C19" s="25" t="s">
        <v>220</v>
      </c>
      <c r="D19" s="25" t="s">
        <v>221</v>
      </c>
      <c r="E19" s="25" t="s">
        <v>131</v>
      </c>
      <c r="F19" s="25" t="s">
        <v>132</v>
      </c>
      <c r="G19" s="25" t="s">
        <v>222</v>
      </c>
      <c r="H19" s="25" t="s">
        <v>223</v>
      </c>
      <c r="I19" s="129">
        <v>193200</v>
      </c>
      <c r="J19" s="129">
        <v>193200</v>
      </c>
      <c r="K19" s="77"/>
      <c r="L19" s="77"/>
      <c r="M19" s="129">
        <v>193200</v>
      </c>
      <c r="N19" s="77"/>
      <c r="O19" s="129"/>
      <c r="P19" s="129"/>
      <c r="Q19" s="129"/>
      <c r="R19" s="129"/>
      <c r="S19" s="129"/>
      <c r="T19" s="129"/>
      <c r="U19" s="129"/>
      <c r="V19" s="129"/>
      <c r="W19" s="129"/>
      <c r="X19" s="129"/>
    </row>
    <row r="20" ht="20.25" customHeight="1" spans="1:24">
      <c r="A20" s="25" t="s">
        <v>70</v>
      </c>
      <c r="B20" s="25" t="s">
        <v>70</v>
      </c>
      <c r="C20" s="25" t="s">
        <v>220</v>
      </c>
      <c r="D20" s="25" t="s">
        <v>221</v>
      </c>
      <c r="E20" s="25" t="s">
        <v>131</v>
      </c>
      <c r="F20" s="25" t="s">
        <v>132</v>
      </c>
      <c r="G20" s="25" t="s">
        <v>222</v>
      </c>
      <c r="H20" s="25" t="s">
        <v>223</v>
      </c>
      <c r="I20" s="129">
        <v>434460</v>
      </c>
      <c r="J20" s="129">
        <v>434460</v>
      </c>
      <c r="K20" s="77"/>
      <c r="L20" s="77"/>
      <c r="M20" s="129">
        <v>434460</v>
      </c>
      <c r="N20" s="77"/>
      <c r="O20" s="129"/>
      <c r="P20" s="129"/>
      <c r="Q20" s="129"/>
      <c r="R20" s="129"/>
      <c r="S20" s="129"/>
      <c r="T20" s="129"/>
      <c r="U20" s="129"/>
      <c r="V20" s="129"/>
      <c r="W20" s="129"/>
      <c r="X20" s="129"/>
    </row>
    <row r="21" ht="20.25" customHeight="1" spans="1:24">
      <c r="A21" s="25" t="s">
        <v>70</v>
      </c>
      <c r="B21" s="25" t="s">
        <v>70</v>
      </c>
      <c r="C21" s="25" t="s">
        <v>224</v>
      </c>
      <c r="D21" s="25" t="s">
        <v>225</v>
      </c>
      <c r="E21" s="25" t="s">
        <v>103</v>
      </c>
      <c r="F21" s="25" t="s">
        <v>104</v>
      </c>
      <c r="G21" s="25" t="s">
        <v>226</v>
      </c>
      <c r="H21" s="25" t="s">
        <v>227</v>
      </c>
      <c r="I21" s="129">
        <v>462369</v>
      </c>
      <c r="J21" s="129">
        <v>462369</v>
      </c>
      <c r="K21" s="77"/>
      <c r="L21" s="77"/>
      <c r="M21" s="129">
        <v>462369</v>
      </c>
      <c r="N21" s="77"/>
      <c r="O21" s="129"/>
      <c r="P21" s="129"/>
      <c r="Q21" s="129"/>
      <c r="R21" s="129"/>
      <c r="S21" s="129"/>
      <c r="T21" s="129"/>
      <c r="U21" s="129"/>
      <c r="V21" s="129"/>
      <c r="W21" s="129"/>
      <c r="X21" s="129"/>
    </row>
    <row r="22" ht="20.25" customHeight="1" spans="1:24">
      <c r="A22" s="25" t="s">
        <v>70</v>
      </c>
      <c r="B22" s="25" t="s">
        <v>70</v>
      </c>
      <c r="C22" s="25" t="s">
        <v>224</v>
      </c>
      <c r="D22" s="25" t="s">
        <v>225</v>
      </c>
      <c r="E22" s="25" t="s">
        <v>103</v>
      </c>
      <c r="F22" s="25" t="s">
        <v>104</v>
      </c>
      <c r="G22" s="25" t="s">
        <v>226</v>
      </c>
      <c r="H22" s="25" t="s">
        <v>227</v>
      </c>
      <c r="I22" s="129">
        <v>784017</v>
      </c>
      <c r="J22" s="129">
        <v>784017</v>
      </c>
      <c r="K22" s="77"/>
      <c r="L22" s="77"/>
      <c r="M22" s="129">
        <v>784017</v>
      </c>
      <c r="N22" s="77"/>
      <c r="O22" s="129"/>
      <c r="P22" s="129"/>
      <c r="Q22" s="129"/>
      <c r="R22" s="129"/>
      <c r="S22" s="129"/>
      <c r="T22" s="129"/>
      <c r="U22" s="129"/>
      <c r="V22" s="129"/>
      <c r="W22" s="129"/>
      <c r="X22" s="129"/>
    </row>
    <row r="23" ht="20.25" customHeight="1" spans="1:24">
      <c r="A23" s="25" t="s">
        <v>70</v>
      </c>
      <c r="B23" s="25" t="s">
        <v>70</v>
      </c>
      <c r="C23" s="25" t="s">
        <v>224</v>
      </c>
      <c r="D23" s="25" t="s">
        <v>225</v>
      </c>
      <c r="E23" s="25" t="s">
        <v>113</v>
      </c>
      <c r="F23" s="25" t="s">
        <v>114</v>
      </c>
      <c r="G23" s="25" t="s">
        <v>228</v>
      </c>
      <c r="H23" s="25" t="s">
        <v>229</v>
      </c>
      <c r="I23" s="129">
        <v>328731</v>
      </c>
      <c r="J23" s="129">
        <v>328731</v>
      </c>
      <c r="K23" s="77"/>
      <c r="L23" s="77"/>
      <c r="M23" s="129">
        <v>328731</v>
      </c>
      <c r="N23" s="77"/>
      <c r="O23" s="129"/>
      <c r="P23" s="129"/>
      <c r="Q23" s="129"/>
      <c r="R23" s="129"/>
      <c r="S23" s="129"/>
      <c r="T23" s="129"/>
      <c r="U23" s="129"/>
      <c r="V23" s="129"/>
      <c r="W23" s="129"/>
      <c r="X23" s="129"/>
    </row>
    <row r="24" ht="20.25" customHeight="1" spans="1:24">
      <c r="A24" s="25" t="s">
        <v>70</v>
      </c>
      <c r="B24" s="25" t="s">
        <v>70</v>
      </c>
      <c r="C24" s="25" t="s">
        <v>224</v>
      </c>
      <c r="D24" s="25" t="s">
        <v>225</v>
      </c>
      <c r="E24" s="25" t="s">
        <v>115</v>
      </c>
      <c r="F24" s="25" t="s">
        <v>116</v>
      </c>
      <c r="G24" s="25" t="s">
        <v>228</v>
      </c>
      <c r="H24" s="25" t="s">
        <v>229</v>
      </c>
      <c r="I24" s="129">
        <v>193867</v>
      </c>
      <c r="J24" s="129">
        <v>193867</v>
      </c>
      <c r="K24" s="77"/>
      <c r="L24" s="77"/>
      <c r="M24" s="129">
        <v>193867</v>
      </c>
      <c r="N24" s="77"/>
      <c r="O24" s="129"/>
      <c r="P24" s="129"/>
      <c r="Q24" s="129"/>
      <c r="R24" s="129"/>
      <c r="S24" s="129"/>
      <c r="T24" s="129"/>
      <c r="U24" s="129"/>
      <c r="V24" s="129"/>
      <c r="W24" s="129"/>
      <c r="X24" s="129"/>
    </row>
    <row r="25" ht="20.25" customHeight="1" spans="1:24">
      <c r="A25" s="25" t="s">
        <v>70</v>
      </c>
      <c r="B25" s="25" t="s">
        <v>70</v>
      </c>
      <c r="C25" s="25" t="s">
        <v>224</v>
      </c>
      <c r="D25" s="25" t="s">
        <v>225</v>
      </c>
      <c r="E25" s="25" t="s">
        <v>117</v>
      </c>
      <c r="F25" s="25" t="s">
        <v>118</v>
      </c>
      <c r="G25" s="25" t="s">
        <v>230</v>
      </c>
      <c r="H25" s="25" t="s">
        <v>231</v>
      </c>
      <c r="I25" s="129">
        <v>122705</v>
      </c>
      <c r="J25" s="129">
        <v>122705</v>
      </c>
      <c r="K25" s="77"/>
      <c r="L25" s="77"/>
      <c r="M25" s="129">
        <v>122705</v>
      </c>
      <c r="N25" s="77"/>
      <c r="O25" s="129"/>
      <c r="P25" s="129"/>
      <c r="Q25" s="129"/>
      <c r="R25" s="129"/>
      <c r="S25" s="129"/>
      <c r="T25" s="129"/>
      <c r="U25" s="129"/>
      <c r="V25" s="129"/>
      <c r="W25" s="129"/>
      <c r="X25" s="129"/>
    </row>
    <row r="26" ht="20.25" customHeight="1" spans="1:24">
      <c r="A26" s="25" t="s">
        <v>70</v>
      </c>
      <c r="B26" s="25" t="s">
        <v>70</v>
      </c>
      <c r="C26" s="25" t="s">
        <v>224</v>
      </c>
      <c r="D26" s="25" t="s">
        <v>225</v>
      </c>
      <c r="E26" s="25" t="s">
        <v>117</v>
      </c>
      <c r="F26" s="25" t="s">
        <v>118</v>
      </c>
      <c r="G26" s="25" t="s">
        <v>230</v>
      </c>
      <c r="H26" s="25" t="s">
        <v>231</v>
      </c>
      <c r="I26" s="129">
        <v>88914</v>
      </c>
      <c r="J26" s="129">
        <v>88914</v>
      </c>
      <c r="K26" s="77"/>
      <c r="L26" s="77"/>
      <c r="M26" s="129">
        <v>88914</v>
      </c>
      <c r="N26" s="77"/>
      <c r="O26" s="129"/>
      <c r="P26" s="129"/>
      <c r="Q26" s="129"/>
      <c r="R26" s="129"/>
      <c r="S26" s="129"/>
      <c r="T26" s="129"/>
      <c r="U26" s="129"/>
      <c r="V26" s="129"/>
      <c r="W26" s="129"/>
      <c r="X26" s="129"/>
    </row>
    <row r="27" ht="20.25" customHeight="1" spans="1:24">
      <c r="A27" s="25" t="s">
        <v>70</v>
      </c>
      <c r="B27" s="25" t="s">
        <v>70</v>
      </c>
      <c r="C27" s="25" t="s">
        <v>224</v>
      </c>
      <c r="D27" s="25" t="s">
        <v>225</v>
      </c>
      <c r="E27" s="25" t="s">
        <v>117</v>
      </c>
      <c r="F27" s="25" t="s">
        <v>118</v>
      </c>
      <c r="G27" s="25" t="s">
        <v>230</v>
      </c>
      <c r="H27" s="25" t="s">
        <v>231</v>
      </c>
      <c r="I27" s="129">
        <v>208065</v>
      </c>
      <c r="J27" s="129">
        <v>208065</v>
      </c>
      <c r="K27" s="77"/>
      <c r="L27" s="77"/>
      <c r="M27" s="129">
        <v>208065</v>
      </c>
      <c r="N27" s="77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ht="20.25" customHeight="1" spans="1:24">
      <c r="A28" s="25" t="s">
        <v>70</v>
      </c>
      <c r="B28" s="25" t="s">
        <v>70</v>
      </c>
      <c r="C28" s="25" t="s">
        <v>224</v>
      </c>
      <c r="D28" s="25" t="s">
        <v>225</v>
      </c>
      <c r="E28" s="25" t="s">
        <v>119</v>
      </c>
      <c r="F28" s="25" t="s">
        <v>120</v>
      </c>
      <c r="G28" s="25" t="s">
        <v>232</v>
      </c>
      <c r="H28" s="25" t="s">
        <v>233</v>
      </c>
      <c r="I28" s="129">
        <v>20163</v>
      </c>
      <c r="J28" s="129">
        <v>20163</v>
      </c>
      <c r="K28" s="77"/>
      <c r="L28" s="77"/>
      <c r="M28" s="129">
        <v>20163</v>
      </c>
      <c r="N28" s="77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ht="20.25" customHeight="1" spans="1:24">
      <c r="A29" s="25" t="s">
        <v>70</v>
      </c>
      <c r="B29" s="25" t="s">
        <v>70</v>
      </c>
      <c r="C29" s="25" t="s">
        <v>224</v>
      </c>
      <c r="D29" s="25" t="s">
        <v>225</v>
      </c>
      <c r="E29" s="25" t="s">
        <v>119</v>
      </c>
      <c r="F29" s="25" t="s">
        <v>120</v>
      </c>
      <c r="G29" s="25" t="s">
        <v>232</v>
      </c>
      <c r="H29" s="25" t="s">
        <v>233</v>
      </c>
      <c r="I29" s="129">
        <v>10857</v>
      </c>
      <c r="J29" s="129">
        <v>10857</v>
      </c>
      <c r="K29" s="77"/>
      <c r="L29" s="77"/>
      <c r="M29" s="129">
        <v>10857</v>
      </c>
      <c r="N29" s="77"/>
      <c r="O29" s="129"/>
      <c r="P29" s="129"/>
      <c r="Q29" s="129"/>
      <c r="R29" s="129"/>
      <c r="S29" s="129"/>
      <c r="T29" s="129"/>
      <c r="U29" s="129"/>
      <c r="V29" s="129"/>
      <c r="W29" s="129"/>
      <c r="X29" s="129"/>
    </row>
    <row r="30" ht="20.25" customHeight="1" spans="1:24">
      <c r="A30" s="25" t="s">
        <v>70</v>
      </c>
      <c r="B30" s="25" t="s">
        <v>70</v>
      </c>
      <c r="C30" s="25" t="s">
        <v>224</v>
      </c>
      <c r="D30" s="25" t="s">
        <v>225</v>
      </c>
      <c r="E30" s="25" t="s">
        <v>119</v>
      </c>
      <c r="F30" s="25" t="s">
        <v>120</v>
      </c>
      <c r="G30" s="25" t="s">
        <v>232</v>
      </c>
      <c r="H30" s="25" t="s">
        <v>233</v>
      </c>
      <c r="I30" s="129">
        <v>5773</v>
      </c>
      <c r="J30" s="129">
        <v>5773</v>
      </c>
      <c r="K30" s="77"/>
      <c r="L30" s="77"/>
      <c r="M30" s="129">
        <v>5773</v>
      </c>
      <c r="N30" s="77"/>
      <c r="O30" s="129"/>
      <c r="P30" s="129"/>
      <c r="Q30" s="129"/>
      <c r="R30" s="129"/>
      <c r="S30" s="129"/>
      <c r="T30" s="129"/>
      <c r="U30" s="129"/>
      <c r="V30" s="129"/>
      <c r="W30" s="129"/>
      <c r="X30" s="129"/>
    </row>
    <row r="31" ht="20.25" customHeight="1" spans="1:24">
      <c r="A31" s="25" t="s">
        <v>70</v>
      </c>
      <c r="B31" s="25" t="s">
        <v>70</v>
      </c>
      <c r="C31" s="25" t="s">
        <v>224</v>
      </c>
      <c r="D31" s="25" t="s">
        <v>225</v>
      </c>
      <c r="E31" s="25" t="s">
        <v>119</v>
      </c>
      <c r="F31" s="25" t="s">
        <v>120</v>
      </c>
      <c r="G31" s="25" t="s">
        <v>232</v>
      </c>
      <c r="H31" s="25" t="s">
        <v>233</v>
      </c>
      <c r="I31" s="129">
        <v>11891</v>
      </c>
      <c r="J31" s="129">
        <v>11891</v>
      </c>
      <c r="K31" s="77"/>
      <c r="L31" s="77"/>
      <c r="M31" s="129">
        <v>11891</v>
      </c>
      <c r="N31" s="77"/>
      <c r="O31" s="129"/>
      <c r="P31" s="129"/>
      <c r="Q31" s="129"/>
      <c r="R31" s="129"/>
      <c r="S31" s="129"/>
      <c r="T31" s="129"/>
      <c r="U31" s="129"/>
      <c r="V31" s="129"/>
      <c r="W31" s="129"/>
      <c r="X31" s="129"/>
    </row>
    <row r="32" ht="20.25" customHeight="1" spans="1:24">
      <c r="A32" s="25" t="s">
        <v>70</v>
      </c>
      <c r="B32" s="25" t="s">
        <v>70</v>
      </c>
      <c r="C32" s="25" t="s">
        <v>224</v>
      </c>
      <c r="D32" s="25" t="s">
        <v>225</v>
      </c>
      <c r="E32" s="25" t="s">
        <v>119</v>
      </c>
      <c r="F32" s="25" t="s">
        <v>120</v>
      </c>
      <c r="G32" s="25" t="s">
        <v>232</v>
      </c>
      <c r="H32" s="25" t="s">
        <v>233</v>
      </c>
      <c r="I32" s="129">
        <v>9789</v>
      </c>
      <c r="J32" s="129">
        <v>9789</v>
      </c>
      <c r="K32" s="77"/>
      <c r="L32" s="77"/>
      <c r="M32" s="129">
        <v>9789</v>
      </c>
      <c r="N32" s="77"/>
      <c r="O32" s="129"/>
      <c r="P32" s="129"/>
      <c r="Q32" s="129"/>
      <c r="R32" s="129"/>
      <c r="S32" s="129"/>
      <c r="T32" s="129"/>
      <c r="U32" s="129"/>
      <c r="V32" s="129"/>
      <c r="W32" s="129"/>
      <c r="X32" s="129"/>
    </row>
    <row r="33" ht="20.25" customHeight="1" spans="1:24">
      <c r="A33" s="25" t="s">
        <v>70</v>
      </c>
      <c r="B33" s="25" t="s">
        <v>70</v>
      </c>
      <c r="C33" s="25" t="s">
        <v>224</v>
      </c>
      <c r="D33" s="25" t="s">
        <v>225</v>
      </c>
      <c r="E33" s="25" t="s">
        <v>125</v>
      </c>
      <c r="F33" s="25" t="s">
        <v>126</v>
      </c>
      <c r="G33" s="25" t="s">
        <v>232</v>
      </c>
      <c r="H33" s="25" t="s">
        <v>233</v>
      </c>
      <c r="I33" s="129">
        <v>6543</v>
      </c>
      <c r="J33" s="129">
        <v>6543</v>
      </c>
      <c r="K33" s="77"/>
      <c r="L33" s="77"/>
      <c r="M33" s="129">
        <v>6543</v>
      </c>
      <c r="N33" s="77"/>
      <c r="O33" s="129"/>
      <c r="P33" s="129"/>
      <c r="Q33" s="129"/>
      <c r="R33" s="129"/>
      <c r="S33" s="129"/>
      <c r="T33" s="129"/>
      <c r="U33" s="129"/>
      <c r="V33" s="129"/>
      <c r="W33" s="129"/>
      <c r="X33" s="129"/>
    </row>
    <row r="34" ht="20.25" customHeight="1" spans="1:24">
      <c r="A34" s="25" t="s">
        <v>70</v>
      </c>
      <c r="B34" s="25" t="s">
        <v>70</v>
      </c>
      <c r="C34" s="25" t="s">
        <v>224</v>
      </c>
      <c r="D34" s="25" t="s">
        <v>225</v>
      </c>
      <c r="E34" s="25" t="s">
        <v>131</v>
      </c>
      <c r="F34" s="25" t="s">
        <v>132</v>
      </c>
      <c r="G34" s="25" t="s">
        <v>232</v>
      </c>
      <c r="H34" s="25" t="s">
        <v>233</v>
      </c>
      <c r="I34" s="129">
        <v>16721</v>
      </c>
      <c r="J34" s="129">
        <v>16721</v>
      </c>
      <c r="K34" s="77"/>
      <c r="L34" s="77"/>
      <c r="M34" s="129">
        <v>16721</v>
      </c>
      <c r="N34" s="77"/>
      <c r="O34" s="129"/>
      <c r="P34" s="129"/>
      <c r="Q34" s="129"/>
      <c r="R34" s="129"/>
      <c r="S34" s="129"/>
      <c r="T34" s="129"/>
      <c r="U34" s="129"/>
      <c r="V34" s="129"/>
      <c r="W34" s="129"/>
      <c r="X34" s="129"/>
    </row>
    <row r="35" ht="20.25" customHeight="1" spans="1:24">
      <c r="A35" s="25" t="s">
        <v>70</v>
      </c>
      <c r="B35" s="25" t="s">
        <v>70</v>
      </c>
      <c r="C35" s="25" t="s">
        <v>234</v>
      </c>
      <c r="D35" s="25" t="s">
        <v>140</v>
      </c>
      <c r="E35" s="25" t="s">
        <v>139</v>
      </c>
      <c r="F35" s="25" t="s">
        <v>140</v>
      </c>
      <c r="G35" s="25" t="s">
        <v>235</v>
      </c>
      <c r="H35" s="25" t="s">
        <v>140</v>
      </c>
      <c r="I35" s="129">
        <v>620217</v>
      </c>
      <c r="J35" s="129">
        <v>620217</v>
      </c>
      <c r="K35" s="77"/>
      <c r="L35" s="77"/>
      <c r="M35" s="129">
        <v>620217</v>
      </c>
      <c r="N35" s="77"/>
      <c r="O35" s="129"/>
      <c r="P35" s="129"/>
      <c r="Q35" s="129"/>
      <c r="R35" s="129"/>
      <c r="S35" s="129"/>
      <c r="T35" s="129"/>
      <c r="U35" s="129"/>
      <c r="V35" s="129"/>
      <c r="W35" s="129"/>
      <c r="X35" s="129"/>
    </row>
    <row r="36" ht="20.25" customHeight="1" spans="1:24">
      <c r="A36" s="25" t="s">
        <v>70</v>
      </c>
      <c r="B36" s="25" t="s">
        <v>70</v>
      </c>
      <c r="C36" s="25" t="s">
        <v>234</v>
      </c>
      <c r="D36" s="25" t="s">
        <v>140</v>
      </c>
      <c r="E36" s="25" t="s">
        <v>139</v>
      </c>
      <c r="F36" s="25" t="s">
        <v>140</v>
      </c>
      <c r="G36" s="25" t="s">
        <v>235</v>
      </c>
      <c r="H36" s="25" t="s">
        <v>140</v>
      </c>
      <c r="I36" s="129">
        <v>365769</v>
      </c>
      <c r="J36" s="129">
        <v>365769</v>
      </c>
      <c r="K36" s="77"/>
      <c r="L36" s="77"/>
      <c r="M36" s="129">
        <v>365769</v>
      </c>
      <c r="N36" s="77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ht="20.25" customHeight="1" spans="1:24">
      <c r="A37" s="25" t="s">
        <v>70</v>
      </c>
      <c r="B37" s="25" t="s">
        <v>70</v>
      </c>
      <c r="C37" s="25" t="s">
        <v>236</v>
      </c>
      <c r="D37" s="25" t="s">
        <v>190</v>
      </c>
      <c r="E37" s="25" t="s">
        <v>125</v>
      </c>
      <c r="F37" s="25" t="s">
        <v>126</v>
      </c>
      <c r="G37" s="25" t="s">
        <v>237</v>
      </c>
      <c r="H37" s="25" t="s">
        <v>190</v>
      </c>
      <c r="I37" s="129">
        <v>15600</v>
      </c>
      <c r="J37" s="129">
        <v>15600</v>
      </c>
      <c r="K37" s="77"/>
      <c r="L37" s="77"/>
      <c r="M37" s="129">
        <v>15600</v>
      </c>
      <c r="N37" s="77"/>
      <c r="O37" s="129"/>
      <c r="P37" s="129"/>
      <c r="Q37" s="129"/>
      <c r="R37" s="129"/>
      <c r="S37" s="129"/>
      <c r="T37" s="129"/>
      <c r="U37" s="129"/>
      <c r="V37" s="129"/>
      <c r="W37" s="129"/>
      <c r="X37" s="129"/>
    </row>
    <row r="38" ht="20.25" customHeight="1" spans="1:24">
      <c r="A38" s="25" t="s">
        <v>70</v>
      </c>
      <c r="B38" s="25" t="s">
        <v>70</v>
      </c>
      <c r="C38" s="25" t="s">
        <v>236</v>
      </c>
      <c r="D38" s="25" t="s">
        <v>190</v>
      </c>
      <c r="E38" s="25" t="s">
        <v>131</v>
      </c>
      <c r="F38" s="25" t="s">
        <v>132</v>
      </c>
      <c r="G38" s="25" t="s">
        <v>237</v>
      </c>
      <c r="H38" s="25" t="s">
        <v>190</v>
      </c>
      <c r="I38" s="129">
        <v>9200</v>
      </c>
      <c r="J38" s="129">
        <v>9200</v>
      </c>
      <c r="K38" s="77"/>
      <c r="L38" s="77"/>
      <c r="M38" s="129">
        <v>9200</v>
      </c>
      <c r="N38" s="77"/>
      <c r="O38" s="129"/>
      <c r="P38" s="129"/>
      <c r="Q38" s="129"/>
      <c r="R38" s="129"/>
      <c r="S38" s="129"/>
      <c r="T38" s="129"/>
      <c r="U38" s="129"/>
      <c r="V38" s="129"/>
      <c r="W38" s="129"/>
      <c r="X38" s="129"/>
    </row>
    <row r="39" ht="20.25" customHeight="1" spans="1:24">
      <c r="A39" s="25" t="s">
        <v>70</v>
      </c>
      <c r="B39" s="25" t="s">
        <v>70</v>
      </c>
      <c r="C39" s="25" t="s">
        <v>238</v>
      </c>
      <c r="D39" s="25" t="s">
        <v>239</v>
      </c>
      <c r="E39" s="25" t="s">
        <v>125</v>
      </c>
      <c r="F39" s="25" t="s">
        <v>126</v>
      </c>
      <c r="G39" s="25" t="s">
        <v>240</v>
      </c>
      <c r="H39" s="25" t="s">
        <v>241</v>
      </c>
      <c r="I39" s="129">
        <v>351000</v>
      </c>
      <c r="J39" s="129">
        <v>351000</v>
      </c>
      <c r="K39" s="77"/>
      <c r="L39" s="77"/>
      <c r="M39" s="129">
        <v>351000</v>
      </c>
      <c r="N39" s="77"/>
      <c r="O39" s="129"/>
      <c r="P39" s="129"/>
      <c r="Q39" s="129"/>
      <c r="R39" s="129"/>
      <c r="S39" s="129"/>
      <c r="T39" s="129"/>
      <c r="U39" s="129"/>
      <c r="V39" s="129"/>
      <c r="W39" s="129"/>
      <c r="X39" s="129"/>
    </row>
    <row r="40" ht="20.25" customHeight="1" spans="1:24">
      <c r="A40" s="25" t="s">
        <v>70</v>
      </c>
      <c r="B40" s="25" t="s">
        <v>70</v>
      </c>
      <c r="C40" s="25" t="s">
        <v>242</v>
      </c>
      <c r="D40" s="25" t="s">
        <v>243</v>
      </c>
      <c r="E40" s="25" t="s">
        <v>125</v>
      </c>
      <c r="F40" s="25" t="s">
        <v>126</v>
      </c>
      <c r="G40" s="25" t="s">
        <v>244</v>
      </c>
      <c r="H40" s="25" t="s">
        <v>243</v>
      </c>
      <c r="I40" s="129">
        <v>45240</v>
      </c>
      <c r="J40" s="129">
        <v>45240</v>
      </c>
      <c r="K40" s="77"/>
      <c r="L40" s="77"/>
      <c r="M40" s="129">
        <v>45240</v>
      </c>
      <c r="N40" s="77"/>
      <c r="O40" s="129"/>
      <c r="P40" s="129"/>
      <c r="Q40" s="129"/>
      <c r="R40" s="129"/>
      <c r="S40" s="129"/>
      <c r="T40" s="129"/>
      <c r="U40" s="129"/>
      <c r="V40" s="129"/>
      <c r="W40" s="129"/>
      <c r="X40" s="129"/>
    </row>
    <row r="41" ht="20.25" customHeight="1" spans="1:24">
      <c r="A41" s="25" t="s">
        <v>70</v>
      </c>
      <c r="B41" s="25" t="s">
        <v>70</v>
      </c>
      <c r="C41" s="25" t="s">
        <v>242</v>
      </c>
      <c r="D41" s="25" t="s">
        <v>243</v>
      </c>
      <c r="E41" s="25" t="s">
        <v>131</v>
      </c>
      <c r="F41" s="25" t="s">
        <v>132</v>
      </c>
      <c r="G41" s="25" t="s">
        <v>244</v>
      </c>
      <c r="H41" s="25" t="s">
        <v>243</v>
      </c>
      <c r="I41" s="129">
        <v>26680</v>
      </c>
      <c r="J41" s="129">
        <v>26680</v>
      </c>
      <c r="K41" s="77"/>
      <c r="L41" s="77"/>
      <c r="M41" s="129">
        <v>26680</v>
      </c>
      <c r="N41" s="77"/>
      <c r="O41" s="129"/>
      <c r="P41" s="129"/>
      <c r="Q41" s="129"/>
      <c r="R41" s="129"/>
      <c r="S41" s="129"/>
      <c r="T41" s="129"/>
      <c r="U41" s="129"/>
      <c r="V41" s="129"/>
      <c r="W41" s="129"/>
      <c r="X41" s="129"/>
    </row>
    <row r="42" ht="20.25" customHeight="1" spans="1:24">
      <c r="A42" s="25" t="s">
        <v>70</v>
      </c>
      <c r="B42" s="25" t="s">
        <v>70</v>
      </c>
      <c r="C42" s="25" t="s">
        <v>245</v>
      </c>
      <c r="D42" s="25" t="s">
        <v>246</v>
      </c>
      <c r="E42" s="25" t="s">
        <v>125</v>
      </c>
      <c r="F42" s="25" t="s">
        <v>126</v>
      </c>
      <c r="G42" s="25" t="s">
        <v>247</v>
      </c>
      <c r="H42" s="25" t="s">
        <v>248</v>
      </c>
      <c r="I42" s="129">
        <v>58500</v>
      </c>
      <c r="J42" s="129">
        <v>58500</v>
      </c>
      <c r="K42" s="77"/>
      <c r="L42" s="77"/>
      <c r="M42" s="129">
        <v>58500</v>
      </c>
      <c r="N42" s="77"/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ht="20.25" customHeight="1" spans="1:24">
      <c r="A43" s="25" t="s">
        <v>70</v>
      </c>
      <c r="B43" s="25" t="s">
        <v>70</v>
      </c>
      <c r="C43" s="25" t="s">
        <v>245</v>
      </c>
      <c r="D43" s="25" t="s">
        <v>246</v>
      </c>
      <c r="E43" s="25" t="s">
        <v>131</v>
      </c>
      <c r="F43" s="25" t="s">
        <v>132</v>
      </c>
      <c r="G43" s="25" t="s">
        <v>247</v>
      </c>
      <c r="H43" s="25" t="s">
        <v>248</v>
      </c>
      <c r="I43" s="129">
        <v>34500</v>
      </c>
      <c r="J43" s="129">
        <v>34500</v>
      </c>
      <c r="K43" s="77"/>
      <c r="L43" s="77"/>
      <c r="M43" s="129">
        <v>34500</v>
      </c>
      <c r="N43" s="77"/>
      <c r="O43" s="129"/>
      <c r="P43" s="129"/>
      <c r="Q43" s="129"/>
      <c r="R43" s="129"/>
      <c r="S43" s="129"/>
      <c r="T43" s="129"/>
      <c r="U43" s="129"/>
      <c r="V43" s="129"/>
      <c r="W43" s="129"/>
      <c r="X43" s="129"/>
    </row>
    <row r="44" ht="20.25" customHeight="1" spans="1:24">
      <c r="A44" s="25" t="s">
        <v>70</v>
      </c>
      <c r="B44" s="25" t="s">
        <v>70</v>
      </c>
      <c r="C44" s="25" t="s">
        <v>245</v>
      </c>
      <c r="D44" s="25" t="s">
        <v>246</v>
      </c>
      <c r="E44" s="25" t="s">
        <v>125</v>
      </c>
      <c r="F44" s="25" t="s">
        <v>126</v>
      </c>
      <c r="G44" s="25" t="s">
        <v>249</v>
      </c>
      <c r="H44" s="25" t="s">
        <v>250</v>
      </c>
      <c r="I44" s="129">
        <v>7800</v>
      </c>
      <c r="J44" s="129">
        <v>7800</v>
      </c>
      <c r="K44" s="77"/>
      <c r="L44" s="77"/>
      <c r="M44" s="129">
        <v>7800</v>
      </c>
      <c r="N44" s="77"/>
      <c r="O44" s="129"/>
      <c r="P44" s="129"/>
      <c r="Q44" s="129"/>
      <c r="R44" s="129"/>
      <c r="S44" s="129"/>
      <c r="T44" s="129"/>
      <c r="U44" s="129"/>
      <c r="V44" s="129"/>
      <c r="W44" s="129"/>
      <c r="X44" s="129"/>
    </row>
    <row r="45" ht="20.25" customHeight="1" spans="1:24">
      <c r="A45" s="25" t="s">
        <v>70</v>
      </c>
      <c r="B45" s="25" t="s">
        <v>70</v>
      </c>
      <c r="C45" s="25" t="s">
        <v>245</v>
      </c>
      <c r="D45" s="25" t="s">
        <v>246</v>
      </c>
      <c r="E45" s="25" t="s">
        <v>131</v>
      </c>
      <c r="F45" s="25" t="s">
        <v>132</v>
      </c>
      <c r="G45" s="25" t="s">
        <v>249</v>
      </c>
      <c r="H45" s="25" t="s">
        <v>250</v>
      </c>
      <c r="I45" s="129">
        <v>4600</v>
      </c>
      <c r="J45" s="129">
        <v>4600</v>
      </c>
      <c r="K45" s="77"/>
      <c r="L45" s="77"/>
      <c r="M45" s="129">
        <v>4600</v>
      </c>
      <c r="N45" s="77"/>
      <c r="O45" s="129"/>
      <c r="P45" s="129"/>
      <c r="Q45" s="129"/>
      <c r="R45" s="129"/>
      <c r="S45" s="129"/>
      <c r="T45" s="129"/>
      <c r="U45" s="129"/>
      <c r="V45" s="129"/>
      <c r="W45" s="129"/>
      <c r="X45" s="129"/>
    </row>
    <row r="46" ht="20.25" customHeight="1" spans="1:24">
      <c r="A46" s="25" t="s">
        <v>70</v>
      </c>
      <c r="B46" s="25" t="s">
        <v>70</v>
      </c>
      <c r="C46" s="25" t="s">
        <v>245</v>
      </c>
      <c r="D46" s="25" t="s">
        <v>246</v>
      </c>
      <c r="E46" s="25" t="s">
        <v>125</v>
      </c>
      <c r="F46" s="25" t="s">
        <v>126</v>
      </c>
      <c r="G46" s="25" t="s">
        <v>251</v>
      </c>
      <c r="H46" s="25" t="s">
        <v>252</v>
      </c>
      <c r="I46" s="129">
        <v>11700</v>
      </c>
      <c r="J46" s="129">
        <v>11700</v>
      </c>
      <c r="K46" s="77"/>
      <c r="L46" s="77"/>
      <c r="M46" s="129">
        <v>11700</v>
      </c>
      <c r="N46" s="77"/>
      <c r="O46" s="129"/>
      <c r="P46" s="129"/>
      <c r="Q46" s="129"/>
      <c r="R46" s="129"/>
      <c r="S46" s="129"/>
      <c r="T46" s="129"/>
      <c r="U46" s="129"/>
      <c r="V46" s="129"/>
      <c r="W46" s="129"/>
      <c r="X46" s="129"/>
    </row>
    <row r="47" ht="20.25" customHeight="1" spans="1:24">
      <c r="A47" s="25" t="s">
        <v>70</v>
      </c>
      <c r="B47" s="25" t="s">
        <v>70</v>
      </c>
      <c r="C47" s="25" t="s">
        <v>245</v>
      </c>
      <c r="D47" s="25" t="s">
        <v>246</v>
      </c>
      <c r="E47" s="25" t="s">
        <v>131</v>
      </c>
      <c r="F47" s="25" t="s">
        <v>132</v>
      </c>
      <c r="G47" s="25" t="s">
        <v>251</v>
      </c>
      <c r="H47" s="25" t="s">
        <v>252</v>
      </c>
      <c r="I47" s="129">
        <v>6900</v>
      </c>
      <c r="J47" s="129">
        <v>6900</v>
      </c>
      <c r="K47" s="77"/>
      <c r="L47" s="77"/>
      <c r="M47" s="129">
        <v>6900</v>
      </c>
      <c r="N47" s="77"/>
      <c r="O47" s="129"/>
      <c r="P47" s="129"/>
      <c r="Q47" s="129"/>
      <c r="R47" s="129"/>
      <c r="S47" s="129"/>
      <c r="T47" s="129"/>
      <c r="U47" s="129"/>
      <c r="V47" s="129"/>
      <c r="W47" s="129"/>
      <c r="X47" s="129"/>
    </row>
    <row r="48" ht="20.25" customHeight="1" spans="1:24">
      <c r="A48" s="25" t="s">
        <v>70</v>
      </c>
      <c r="B48" s="25" t="s">
        <v>70</v>
      </c>
      <c r="C48" s="25" t="s">
        <v>245</v>
      </c>
      <c r="D48" s="25" t="s">
        <v>246</v>
      </c>
      <c r="E48" s="25" t="s">
        <v>125</v>
      </c>
      <c r="F48" s="25" t="s">
        <v>126</v>
      </c>
      <c r="G48" s="25" t="s">
        <v>253</v>
      </c>
      <c r="H48" s="25" t="s">
        <v>254</v>
      </c>
      <c r="I48" s="129">
        <v>7800</v>
      </c>
      <c r="J48" s="129">
        <v>7800</v>
      </c>
      <c r="K48" s="77"/>
      <c r="L48" s="77"/>
      <c r="M48" s="129">
        <v>7800</v>
      </c>
      <c r="N48" s="77"/>
      <c r="O48" s="129"/>
      <c r="P48" s="129"/>
      <c r="Q48" s="129"/>
      <c r="R48" s="129"/>
      <c r="S48" s="129"/>
      <c r="T48" s="129"/>
      <c r="U48" s="129"/>
      <c r="V48" s="129"/>
      <c r="W48" s="129"/>
      <c r="X48" s="129"/>
    </row>
    <row r="49" ht="20.25" customHeight="1" spans="1:24">
      <c r="A49" s="25" t="s">
        <v>70</v>
      </c>
      <c r="B49" s="25" t="s">
        <v>70</v>
      </c>
      <c r="C49" s="25" t="s">
        <v>245</v>
      </c>
      <c r="D49" s="25" t="s">
        <v>246</v>
      </c>
      <c r="E49" s="25" t="s">
        <v>131</v>
      </c>
      <c r="F49" s="25" t="s">
        <v>132</v>
      </c>
      <c r="G49" s="25" t="s">
        <v>253</v>
      </c>
      <c r="H49" s="25" t="s">
        <v>254</v>
      </c>
      <c r="I49" s="129">
        <v>4600</v>
      </c>
      <c r="J49" s="129">
        <v>4600</v>
      </c>
      <c r="K49" s="77"/>
      <c r="L49" s="77"/>
      <c r="M49" s="129">
        <v>4600</v>
      </c>
      <c r="N49" s="77"/>
      <c r="O49" s="129"/>
      <c r="P49" s="129"/>
      <c r="Q49" s="129"/>
      <c r="R49" s="129"/>
      <c r="S49" s="129"/>
      <c r="T49" s="129"/>
      <c r="U49" s="129"/>
      <c r="V49" s="129"/>
      <c r="W49" s="129"/>
      <c r="X49" s="129"/>
    </row>
    <row r="50" ht="20.25" customHeight="1" spans="1:24">
      <c r="A50" s="25" t="s">
        <v>70</v>
      </c>
      <c r="B50" s="25" t="s">
        <v>70</v>
      </c>
      <c r="C50" s="25" t="s">
        <v>245</v>
      </c>
      <c r="D50" s="25" t="s">
        <v>246</v>
      </c>
      <c r="E50" s="25" t="s">
        <v>125</v>
      </c>
      <c r="F50" s="25" t="s">
        <v>126</v>
      </c>
      <c r="G50" s="25" t="s">
        <v>255</v>
      </c>
      <c r="H50" s="25" t="s">
        <v>256</v>
      </c>
      <c r="I50" s="129">
        <v>27300</v>
      </c>
      <c r="J50" s="129">
        <v>27300</v>
      </c>
      <c r="K50" s="77"/>
      <c r="L50" s="77"/>
      <c r="M50" s="129">
        <v>27300</v>
      </c>
      <c r="N50" s="77"/>
      <c r="O50" s="129"/>
      <c r="P50" s="129"/>
      <c r="Q50" s="129"/>
      <c r="R50" s="129"/>
      <c r="S50" s="129"/>
      <c r="T50" s="129"/>
      <c r="U50" s="129"/>
      <c r="V50" s="129"/>
      <c r="W50" s="129"/>
      <c r="X50" s="129"/>
    </row>
    <row r="51" ht="20.25" customHeight="1" spans="1:24">
      <c r="A51" s="25" t="s">
        <v>70</v>
      </c>
      <c r="B51" s="25" t="s">
        <v>70</v>
      </c>
      <c r="C51" s="25" t="s">
        <v>245</v>
      </c>
      <c r="D51" s="25" t="s">
        <v>246</v>
      </c>
      <c r="E51" s="25" t="s">
        <v>131</v>
      </c>
      <c r="F51" s="25" t="s">
        <v>132</v>
      </c>
      <c r="G51" s="25" t="s">
        <v>255</v>
      </c>
      <c r="H51" s="25" t="s">
        <v>256</v>
      </c>
      <c r="I51" s="129">
        <v>16100</v>
      </c>
      <c r="J51" s="129">
        <v>16100</v>
      </c>
      <c r="K51" s="77"/>
      <c r="L51" s="77"/>
      <c r="M51" s="129">
        <v>16100</v>
      </c>
      <c r="N51" s="77"/>
      <c r="O51" s="129"/>
      <c r="P51" s="129"/>
      <c r="Q51" s="129"/>
      <c r="R51" s="129"/>
      <c r="S51" s="129"/>
      <c r="T51" s="129"/>
      <c r="U51" s="129"/>
      <c r="V51" s="129"/>
      <c r="W51" s="129"/>
      <c r="X51" s="129"/>
    </row>
    <row r="52" ht="20.25" customHeight="1" spans="1:24">
      <c r="A52" s="25" t="s">
        <v>70</v>
      </c>
      <c r="B52" s="25" t="s">
        <v>70</v>
      </c>
      <c r="C52" s="25" t="s">
        <v>245</v>
      </c>
      <c r="D52" s="25" t="s">
        <v>246</v>
      </c>
      <c r="E52" s="25" t="s">
        <v>125</v>
      </c>
      <c r="F52" s="25" t="s">
        <v>126</v>
      </c>
      <c r="G52" s="25" t="s">
        <v>257</v>
      </c>
      <c r="H52" s="25" t="s">
        <v>258</v>
      </c>
      <c r="I52" s="129">
        <v>117000</v>
      </c>
      <c r="J52" s="129">
        <v>117000</v>
      </c>
      <c r="K52" s="77"/>
      <c r="L52" s="77"/>
      <c r="M52" s="129">
        <v>117000</v>
      </c>
      <c r="N52" s="77"/>
      <c r="O52" s="129"/>
      <c r="P52" s="129"/>
      <c r="Q52" s="129"/>
      <c r="R52" s="129"/>
      <c r="S52" s="129"/>
      <c r="T52" s="129"/>
      <c r="U52" s="129"/>
      <c r="V52" s="129"/>
      <c r="W52" s="129"/>
      <c r="X52" s="129"/>
    </row>
    <row r="53" ht="20.25" customHeight="1" spans="1:24">
      <c r="A53" s="25" t="s">
        <v>70</v>
      </c>
      <c r="B53" s="25" t="s">
        <v>70</v>
      </c>
      <c r="C53" s="25" t="s">
        <v>245</v>
      </c>
      <c r="D53" s="25" t="s">
        <v>246</v>
      </c>
      <c r="E53" s="25" t="s">
        <v>131</v>
      </c>
      <c r="F53" s="25" t="s">
        <v>132</v>
      </c>
      <c r="G53" s="25" t="s">
        <v>257</v>
      </c>
      <c r="H53" s="25" t="s">
        <v>258</v>
      </c>
      <c r="I53" s="129">
        <v>69000</v>
      </c>
      <c r="J53" s="129">
        <v>69000</v>
      </c>
      <c r="K53" s="77"/>
      <c r="L53" s="77"/>
      <c r="M53" s="129">
        <v>69000</v>
      </c>
      <c r="N53" s="77"/>
      <c r="O53" s="129"/>
      <c r="P53" s="129"/>
      <c r="Q53" s="129"/>
      <c r="R53" s="129"/>
      <c r="S53" s="129"/>
      <c r="T53" s="129"/>
      <c r="U53" s="129"/>
      <c r="V53" s="129"/>
      <c r="W53" s="129"/>
      <c r="X53" s="129"/>
    </row>
    <row r="54" ht="20.25" customHeight="1" spans="1:24">
      <c r="A54" s="25" t="s">
        <v>70</v>
      </c>
      <c r="B54" s="25" t="s">
        <v>70</v>
      </c>
      <c r="C54" s="25" t="s">
        <v>245</v>
      </c>
      <c r="D54" s="25" t="s">
        <v>246</v>
      </c>
      <c r="E54" s="25" t="s">
        <v>125</v>
      </c>
      <c r="F54" s="25" t="s">
        <v>126</v>
      </c>
      <c r="G54" s="25" t="s">
        <v>240</v>
      </c>
      <c r="H54" s="25" t="s">
        <v>241</v>
      </c>
      <c r="I54" s="129">
        <v>35100</v>
      </c>
      <c r="J54" s="129">
        <v>35100</v>
      </c>
      <c r="K54" s="77"/>
      <c r="L54" s="77"/>
      <c r="M54" s="129">
        <v>35100</v>
      </c>
      <c r="N54" s="77"/>
      <c r="O54" s="129"/>
      <c r="P54" s="129"/>
      <c r="Q54" s="129"/>
      <c r="R54" s="129"/>
      <c r="S54" s="129"/>
      <c r="T54" s="129"/>
      <c r="U54" s="129"/>
      <c r="V54" s="129"/>
      <c r="W54" s="129"/>
      <c r="X54" s="129"/>
    </row>
    <row r="55" ht="20.25" customHeight="1" spans="1:24">
      <c r="A55" s="25" t="s">
        <v>70</v>
      </c>
      <c r="B55" s="25" t="s">
        <v>70</v>
      </c>
      <c r="C55" s="25" t="s">
        <v>245</v>
      </c>
      <c r="D55" s="25" t="s">
        <v>246</v>
      </c>
      <c r="E55" s="25" t="s">
        <v>125</v>
      </c>
      <c r="F55" s="25" t="s">
        <v>126</v>
      </c>
      <c r="G55" s="25" t="s">
        <v>259</v>
      </c>
      <c r="H55" s="25" t="s">
        <v>260</v>
      </c>
      <c r="I55" s="129">
        <v>36540</v>
      </c>
      <c r="J55" s="129">
        <v>36540</v>
      </c>
      <c r="K55" s="77"/>
      <c r="L55" s="77"/>
      <c r="M55" s="129">
        <v>36540</v>
      </c>
      <c r="N55" s="77"/>
      <c r="O55" s="129"/>
      <c r="P55" s="129"/>
      <c r="Q55" s="129"/>
      <c r="R55" s="129"/>
      <c r="S55" s="129"/>
      <c r="T55" s="129"/>
      <c r="U55" s="129"/>
      <c r="V55" s="129"/>
      <c r="W55" s="129"/>
      <c r="X55" s="129"/>
    </row>
    <row r="56" ht="20.25" customHeight="1" spans="1:24">
      <c r="A56" s="25" t="s">
        <v>70</v>
      </c>
      <c r="B56" s="25" t="s">
        <v>70</v>
      </c>
      <c r="C56" s="25" t="s">
        <v>261</v>
      </c>
      <c r="D56" s="25" t="s">
        <v>262</v>
      </c>
      <c r="E56" s="25" t="s">
        <v>125</v>
      </c>
      <c r="F56" s="25" t="s">
        <v>126</v>
      </c>
      <c r="G56" s="25" t="s">
        <v>218</v>
      </c>
      <c r="H56" s="25" t="s">
        <v>219</v>
      </c>
      <c r="I56" s="129">
        <v>612960</v>
      </c>
      <c r="J56" s="129">
        <v>612960</v>
      </c>
      <c r="K56" s="77"/>
      <c r="L56" s="77"/>
      <c r="M56" s="129">
        <v>612960</v>
      </c>
      <c r="N56" s="77"/>
      <c r="O56" s="129"/>
      <c r="P56" s="129"/>
      <c r="Q56" s="129"/>
      <c r="R56" s="129"/>
      <c r="S56" s="129"/>
      <c r="T56" s="129"/>
      <c r="U56" s="129"/>
      <c r="V56" s="129"/>
      <c r="W56" s="129"/>
      <c r="X56" s="129"/>
    </row>
    <row r="57" ht="20.25" customHeight="1" spans="1:24">
      <c r="A57" s="25" t="s">
        <v>70</v>
      </c>
      <c r="B57" s="25" t="s">
        <v>70</v>
      </c>
      <c r="C57" s="25" t="s">
        <v>263</v>
      </c>
      <c r="D57" s="25" t="s">
        <v>264</v>
      </c>
      <c r="E57" s="25" t="s">
        <v>101</v>
      </c>
      <c r="F57" s="25" t="s">
        <v>102</v>
      </c>
      <c r="G57" s="25" t="s">
        <v>265</v>
      </c>
      <c r="H57" s="25" t="s">
        <v>266</v>
      </c>
      <c r="I57" s="129">
        <v>302400</v>
      </c>
      <c r="J57" s="129">
        <v>302400</v>
      </c>
      <c r="K57" s="77"/>
      <c r="L57" s="77"/>
      <c r="M57" s="129">
        <v>302400</v>
      </c>
      <c r="N57" s="77"/>
      <c r="O57" s="129"/>
      <c r="P57" s="129"/>
      <c r="Q57" s="129"/>
      <c r="R57" s="129"/>
      <c r="S57" s="129"/>
      <c r="T57" s="129"/>
      <c r="U57" s="129"/>
      <c r="V57" s="129"/>
      <c r="W57" s="129"/>
      <c r="X57" s="129"/>
    </row>
    <row r="58" ht="20.25" customHeight="1" spans="1:24">
      <c r="A58" s="25" t="s">
        <v>70</v>
      </c>
      <c r="B58" s="25" t="s">
        <v>70</v>
      </c>
      <c r="C58" s="25" t="s">
        <v>267</v>
      </c>
      <c r="D58" s="25" t="s">
        <v>268</v>
      </c>
      <c r="E58" s="25" t="s">
        <v>107</v>
      </c>
      <c r="F58" s="25" t="s">
        <v>108</v>
      </c>
      <c r="G58" s="25" t="s">
        <v>265</v>
      </c>
      <c r="H58" s="25" t="s">
        <v>266</v>
      </c>
      <c r="I58" s="129">
        <v>8316</v>
      </c>
      <c r="J58" s="129">
        <v>8316</v>
      </c>
      <c r="K58" s="77"/>
      <c r="L58" s="77"/>
      <c r="M58" s="129">
        <v>8316</v>
      </c>
      <c r="N58" s="77"/>
      <c r="O58" s="129"/>
      <c r="P58" s="129"/>
      <c r="Q58" s="129"/>
      <c r="R58" s="129"/>
      <c r="S58" s="129"/>
      <c r="T58" s="129"/>
      <c r="U58" s="129"/>
      <c r="V58" s="129"/>
      <c r="W58" s="129"/>
      <c r="X58" s="129"/>
    </row>
    <row r="59" ht="17.25" customHeight="1" spans="1:24">
      <c r="A59" s="86" t="s">
        <v>185</v>
      </c>
      <c r="B59" s="87"/>
      <c r="C59" s="193"/>
      <c r="D59" s="193"/>
      <c r="E59" s="193"/>
      <c r="F59" s="193"/>
      <c r="G59" s="193"/>
      <c r="H59" s="194"/>
      <c r="I59" s="129">
        <v>11883605</v>
      </c>
      <c r="J59" s="129">
        <v>11883605</v>
      </c>
      <c r="K59" s="129"/>
      <c r="L59" s="129"/>
      <c r="M59" s="129">
        <v>11883605</v>
      </c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</row>
  </sheetData>
  <mergeCells count="31">
    <mergeCell ref="A2:X2"/>
    <mergeCell ref="A3:H3"/>
    <mergeCell ref="I4:X4"/>
    <mergeCell ref="J5:N5"/>
    <mergeCell ref="O5:Q5"/>
    <mergeCell ref="S5:X5"/>
    <mergeCell ref="A59:H5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selection activeCell="D19" sqref="D19"/>
    </sheetView>
  </sheetViews>
  <sheetFormatPr defaultColWidth="9.12727272727273" defaultRowHeight="14.25" customHeight="1"/>
  <cols>
    <col min="1" max="1" width="10.2545454545455" customWidth="1"/>
    <col min="2" max="2" width="13.3727272727273" customWidth="1"/>
    <col min="3" max="3" width="32.8727272727273" customWidth="1"/>
    <col min="4" max="4" width="23.8727272727273" customWidth="1"/>
    <col min="5" max="5" width="11.1272727272727" customWidth="1"/>
    <col min="6" max="6" width="17.7545454545455" customWidth="1"/>
    <col min="7" max="7" width="9.87272727272727" customWidth="1"/>
    <col min="8" max="8" width="17.7545454545455" customWidth="1"/>
    <col min="9" max="13" width="20" customWidth="1"/>
    <col min="14" max="14" width="12.2545454545455" customWidth="1"/>
    <col min="15" max="15" width="12.7545454545455" customWidth="1"/>
    <col min="16" max="16" width="11.1272727272727" customWidth="1"/>
    <col min="17" max="21" width="19.8727272727273" customWidth="1"/>
    <col min="22" max="22" width="20" customWidth="1"/>
    <col min="23" max="23" width="19.8727272727273" customWidth="1"/>
  </cols>
  <sheetData>
    <row r="1" ht="13.5" customHeight="1" spans="2:23">
      <c r="B1" s="183"/>
      <c r="E1" s="58"/>
      <c r="F1" s="58"/>
      <c r="G1" s="58"/>
      <c r="H1" s="58"/>
      <c r="U1" s="183"/>
      <c r="W1" s="188" t="s">
        <v>269</v>
      </c>
    </row>
    <row r="2" ht="46.5" customHeight="1" spans="1:23">
      <c r="A2" s="60" t="str">
        <f>"2025"&amp;"年部门项目支出预算表"</f>
        <v>2025年部门项目支出预算表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61" t="str">
        <f>"单位名称："&amp;"石林彝族自治县自然资源局"</f>
        <v>单位名称：石林彝族自治县自然资源局</v>
      </c>
      <c r="B3" s="62"/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  <c r="O3" s="63"/>
      <c r="P3" s="63"/>
      <c r="Q3" s="63"/>
      <c r="U3" s="183"/>
      <c r="W3" s="167" t="s">
        <v>1</v>
      </c>
    </row>
    <row r="4" ht="21.75" customHeight="1" spans="1:23">
      <c r="A4" s="65" t="s">
        <v>270</v>
      </c>
      <c r="B4" s="66" t="s">
        <v>196</v>
      </c>
      <c r="C4" s="65" t="s">
        <v>197</v>
      </c>
      <c r="D4" s="65" t="s">
        <v>271</v>
      </c>
      <c r="E4" s="66" t="s">
        <v>198</v>
      </c>
      <c r="F4" s="66" t="s">
        <v>199</v>
      </c>
      <c r="G4" s="66" t="s">
        <v>272</v>
      </c>
      <c r="H4" s="66" t="s">
        <v>273</v>
      </c>
      <c r="I4" s="81" t="s">
        <v>55</v>
      </c>
      <c r="J4" s="14" t="s">
        <v>274</v>
      </c>
      <c r="K4" s="15"/>
      <c r="L4" s="15"/>
      <c r="M4" s="41"/>
      <c r="N4" s="14" t="s">
        <v>204</v>
      </c>
      <c r="O4" s="15"/>
      <c r="P4" s="41"/>
      <c r="Q4" s="66" t="s">
        <v>61</v>
      </c>
      <c r="R4" s="14" t="s">
        <v>62</v>
      </c>
      <c r="S4" s="15"/>
      <c r="T4" s="15"/>
      <c r="U4" s="15"/>
      <c r="V4" s="15"/>
      <c r="W4" s="41"/>
    </row>
    <row r="5" ht="21.75" customHeight="1" spans="1:23">
      <c r="A5" s="67"/>
      <c r="B5" s="82"/>
      <c r="C5" s="67"/>
      <c r="D5" s="67"/>
      <c r="E5" s="68"/>
      <c r="F5" s="68"/>
      <c r="G5" s="68"/>
      <c r="H5" s="68"/>
      <c r="I5" s="82"/>
      <c r="J5" s="184" t="s">
        <v>58</v>
      </c>
      <c r="K5" s="185"/>
      <c r="L5" s="66" t="s">
        <v>59</v>
      </c>
      <c r="M5" s="66" t="s">
        <v>60</v>
      </c>
      <c r="N5" s="66" t="s">
        <v>58</v>
      </c>
      <c r="O5" s="66" t="s">
        <v>59</v>
      </c>
      <c r="P5" s="66" t="s">
        <v>60</v>
      </c>
      <c r="Q5" s="68"/>
      <c r="R5" s="66" t="s">
        <v>57</v>
      </c>
      <c r="S5" s="66" t="s">
        <v>64</v>
      </c>
      <c r="T5" s="66" t="s">
        <v>210</v>
      </c>
      <c r="U5" s="66" t="s">
        <v>66</v>
      </c>
      <c r="V5" s="66" t="s">
        <v>67</v>
      </c>
      <c r="W5" s="66" t="s">
        <v>68</v>
      </c>
    </row>
    <row r="6" ht="21" customHeight="1" spans="1:23">
      <c r="A6" s="82"/>
      <c r="B6" s="82"/>
      <c r="C6" s="82"/>
      <c r="D6" s="82"/>
      <c r="E6" s="82"/>
      <c r="F6" s="82"/>
      <c r="G6" s="82"/>
      <c r="H6" s="82"/>
      <c r="I6" s="82"/>
      <c r="J6" s="186" t="s">
        <v>57</v>
      </c>
      <c r="K6" s="187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ht="39.75" customHeight="1" spans="1:23">
      <c r="A7" s="70"/>
      <c r="B7" s="72"/>
      <c r="C7" s="70"/>
      <c r="D7" s="70"/>
      <c r="E7" s="71"/>
      <c r="F7" s="71"/>
      <c r="G7" s="71"/>
      <c r="H7" s="71"/>
      <c r="I7" s="72"/>
      <c r="J7" s="22" t="s">
        <v>57</v>
      </c>
      <c r="K7" s="22" t="s">
        <v>275</v>
      </c>
      <c r="L7" s="71"/>
      <c r="M7" s="71"/>
      <c r="N7" s="71"/>
      <c r="O7" s="71"/>
      <c r="P7" s="71"/>
      <c r="Q7" s="71"/>
      <c r="R7" s="71"/>
      <c r="S7" s="71"/>
      <c r="T7" s="71"/>
      <c r="U7" s="72"/>
      <c r="V7" s="71"/>
      <c r="W7" s="71"/>
    </row>
    <row r="8" ht="15" customHeight="1" spans="1:23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73">
        <v>21</v>
      </c>
      <c r="V8" s="89">
        <v>22</v>
      </c>
      <c r="W8" s="73">
        <v>23</v>
      </c>
    </row>
    <row r="9" ht="36" customHeight="1" spans="1:23">
      <c r="A9" s="119" t="s">
        <v>276</v>
      </c>
      <c r="B9" s="119" t="s">
        <v>277</v>
      </c>
      <c r="C9" s="119" t="s">
        <v>278</v>
      </c>
      <c r="D9" s="119" t="s">
        <v>70</v>
      </c>
      <c r="E9" s="119" t="s">
        <v>145</v>
      </c>
      <c r="F9" s="119" t="s">
        <v>146</v>
      </c>
      <c r="G9" s="119" t="s">
        <v>279</v>
      </c>
      <c r="H9" s="119" t="s">
        <v>280</v>
      </c>
      <c r="I9" s="129">
        <v>28000</v>
      </c>
      <c r="J9" s="129">
        <v>28000</v>
      </c>
      <c r="K9" s="129">
        <v>28000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ht="36" customHeight="1" spans="1:23">
      <c r="A10" s="119" t="s">
        <v>276</v>
      </c>
      <c r="B10" s="119" t="s">
        <v>277</v>
      </c>
      <c r="C10" s="119" t="s">
        <v>278</v>
      </c>
      <c r="D10" s="119" t="s">
        <v>70</v>
      </c>
      <c r="E10" s="119" t="s">
        <v>145</v>
      </c>
      <c r="F10" s="119" t="s">
        <v>146</v>
      </c>
      <c r="G10" s="119" t="s">
        <v>265</v>
      </c>
      <c r="H10" s="119" t="s">
        <v>266</v>
      </c>
      <c r="I10" s="129">
        <v>72000</v>
      </c>
      <c r="J10" s="129">
        <v>72000</v>
      </c>
      <c r="K10" s="129">
        <v>72000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ht="36" customHeight="1" spans="1:23">
      <c r="A11" s="119" t="s">
        <v>276</v>
      </c>
      <c r="B11" s="119" t="s">
        <v>281</v>
      </c>
      <c r="C11" s="119" t="s">
        <v>282</v>
      </c>
      <c r="D11" s="119" t="s">
        <v>70</v>
      </c>
      <c r="E11" s="119" t="s">
        <v>127</v>
      </c>
      <c r="F11" s="119" t="s">
        <v>128</v>
      </c>
      <c r="G11" s="119" t="s">
        <v>279</v>
      </c>
      <c r="H11" s="119" t="s">
        <v>280</v>
      </c>
      <c r="I11" s="129">
        <v>3000000</v>
      </c>
      <c r="J11" s="129">
        <v>3000000</v>
      </c>
      <c r="K11" s="129">
        <v>3000000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ht="36" customHeight="1" spans="1:23">
      <c r="A12" s="119" t="s">
        <v>276</v>
      </c>
      <c r="B12" s="119" t="s">
        <v>283</v>
      </c>
      <c r="C12" s="119" t="s">
        <v>284</v>
      </c>
      <c r="D12" s="119" t="s">
        <v>70</v>
      </c>
      <c r="E12" s="119" t="s">
        <v>129</v>
      </c>
      <c r="F12" s="119" t="s">
        <v>130</v>
      </c>
      <c r="G12" s="119" t="s">
        <v>279</v>
      </c>
      <c r="H12" s="119" t="s">
        <v>280</v>
      </c>
      <c r="I12" s="129">
        <v>1500000</v>
      </c>
      <c r="J12" s="129">
        <v>1500000</v>
      </c>
      <c r="K12" s="129">
        <v>1500000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ht="36" customHeight="1" spans="1:23">
      <c r="A13" s="119" t="s">
        <v>276</v>
      </c>
      <c r="B13" s="119" t="s">
        <v>285</v>
      </c>
      <c r="C13" s="119" t="s">
        <v>286</v>
      </c>
      <c r="D13" s="119" t="s">
        <v>70</v>
      </c>
      <c r="E13" s="119" t="s">
        <v>133</v>
      </c>
      <c r="F13" s="119" t="s">
        <v>134</v>
      </c>
      <c r="G13" s="119" t="s">
        <v>279</v>
      </c>
      <c r="H13" s="119" t="s">
        <v>280</v>
      </c>
      <c r="I13" s="129">
        <v>3000000</v>
      </c>
      <c r="J13" s="129">
        <v>3000000</v>
      </c>
      <c r="K13" s="129">
        <v>3000000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ht="18.75" customHeight="1" spans="1:23">
      <c r="A14" s="86" t="s">
        <v>185</v>
      </c>
      <c r="B14" s="87"/>
      <c r="C14" s="87"/>
      <c r="D14" s="87"/>
      <c r="E14" s="87"/>
      <c r="F14" s="87"/>
      <c r="G14" s="87"/>
      <c r="H14" s="88"/>
      <c r="I14" s="129">
        <v>7600000</v>
      </c>
      <c r="J14" s="129">
        <v>7600000</v>
      </c>
      <c r="K14" s="129">
        <v>7600000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5"/>
  <sheetViews>
    <sheetView showZeros="0" tabSelected="1" topLeftCell="D31" workbookViewId="0">
      <selection activeCell="J39" sqref="J39"/>
    </sheetView>
  </sheetViews>
  <sheetFormatPr defaultColWidth="9.12727272727273" defaultRowHeight="12" customHeight="1"/>
  <cols>
    <col min="1" max="1" width="34.2545454545455" customWidth="1"/>
    <col min="2" max="2" width="29" customWidth="1"/>
    <col min="3" max="5" width="23.6272727272727" customWidth="1"/>
    <col min="6" max="6" width="11.2545454545455" customWidth="1"/>
    <col min="7" max="7" width="25.1272727272727" customWidth="1"/>
    <col min="8" max="8" width="15.6272727272727" customWidth="1"/>
    <col min="9" max="9" width="13.3727272727273" customWidth="1"/>
    <col min="10" max="10" width="43.1272727272727" customWidth="1"/>
  </cols>
  <sheetData>
    <row r="1" ht="18" customHeight="1" spans="10:10">
      <c r="J1" s="59" t="s">
        <v>287</v>
      </c>
    </row>
    <row r="2" ht="39.75" customHeight="1" spans="1:10">
      <c r="A2" s="116" t="str">
        <f>"2025"&amp;"年部门项目支出绩效目标表"</f>
        <v>2025年部门项目支出绩效目标表</v>
      </c>
      <c r="B2" s="60"/>
      <c r="C2" s="60"/>
      <c r="D2" s="60"/>
      <c r="E2" s="60"/>
      <c r="F2" s="117"/>
      <c r="G2" s="60"/>
      <c r="H2" s="117"/>
      <c r="I2" s="117"/>
      <c r="J2" s="60"/>
    </row>
    <row r="3" ht="17.25" customHeight="1" spans="1:1">
      <c r="A3" s="61" t="str">
        <f>"单位名称："&amp;"石林彝族自治县自然资源局"</f>
        <v>单位名称：石林彝族自治县自然资源局</v>
      </c>
    </row>
    <row r="4" ht="44.25" customHeight="1" spans="1:10">
      <c r="A4" s="22" t="s">
        <v>197</v>
      </c>
      <c r="B4" s="22" t="s">
        <v>288</v>
      </c>
      <c r="C4" s="22" t="s">
        <v>289</v>
      </c>
      <c r="D4" s="22" t="s">
        <v>290</v>
      </c>
      <c r="E4" s="22" t="s">
        <v>291</v>
      </c>
      <c r="F4" s="118" t="s">
        <v>292</v>
      </c>
      <c r="G4" s="22" t="s">
        <v>293</v>
      </c>
      <c r="H4" s="118" t="s">
        <v>294</v>
      </c>
      <c r="I4" s="118" t="s">
        <v>295</v>
      </c>
      <c r="J4" s="22" t="s">
        <v>296</v>
      </c>
    </row>
    <row r="5" ht="18.75" customHeight="1" spans="1:10">
      <c r="A5" s="181">
        <v>1</v>
      </c>
      <c r="B5" s="181">
        <v>2</v>
      </c>
      <c r="C5" s="181">
        <v>3</v>
      </c>
      <c r="D5" s="181">
        <v>4</v>
      </c>
      <c r="E5" s="181">
        <v>5</v>
      </c>
      <c r="F5" s="89">
        <v>6</v>
      </c>
      <c r="G5" s="181">
        <v>7</v>
      </c>
      <c r="H5" s="89">
        <v>8</v>
      </c>
      <c r="I5" s="89">
        <v>9</v>
      </c>
      <c r="J5" s="181">
        <v>10</v>
      </c>
    </row>
    <row r="6" ht="42" customHeight="1" spans="1:10">
      <c r="A6" s="83" t="s">
        <v>70</v>
      </c>
      <c r="B6" s="119"/>
      <c r="C6" s="119"/>
      <c r="D6" s="119"/>
      <c r="E6" s="107"/>
      <c r="F6" s="120"/>
      <c r="G6" s="107"/>
      <c r="H6" s="120"/>
      <c r="I6" s="120"/>
      <c r="J6" s="107"/>
    </row>
    <row r="7" ht="42" customHeight="1" spans="1:10">
      <c r="A7" s="182" t="s">
        <v>278</v>
      </c>
      <c r="B7" s="74" t="s">
        <v>297</v>
      </c>
      <c r="C7" s="74" t="s">
        <v>298</v>
      </c>
      <c r="D7" s="74" t="s">
        <v>299</v>
      </c>
      <c r="E7" s="83" t="s">
        <v>300</v>
      </c>
      <c r="F7" s="74" t="s">
        <v>301</v>
      </c>
      <c r="G7" s="83" t="s">
        <v>302</v>
      </c>
      <c r="H7" s="74" t="s">
        <v>303</v>
      </c>
      <c r="I7" s="74" t="s">
        <v>304</v>
      </c>
      <c r="J7" s="83" t="s">
        <v>305</v>
      </c>
    </row>
    <row r="8" ht="42" customHeight="1" spans="1:10">
      <c r="A8" s="182" t="s">
        <v>278</v>
      </c>
      <c r="B8" s="74" t="s">
        <v>297</v>
      </c>
      <c r="C8" s="74" t="s">
        <v>298</v>
      </c>
      <c r="D8" s="74" t="s">
        <v>299</v>
      </c>
      <c r="E8" s="83" t="s">
        <v>306</v>
      </c>
      <c r="F8" s="74" t="s">
        <v>301</v>
      </c>
      <c r="G8" s="83" t="s">
        <v>84</v>
      </c>
      <c r="H8" s="74" t="s">
        <v>303</v>
      </c>
      <c r="I8" s="74" t="s">
        <v>304</v>
      </c>
      <c r="J8" s="83" t="s">
        <v>307</v>
      </c>
    </row>
    <row r="9" ht="42" customHeight="1" spans="1:10">
      <c r="A9" s="182" t="s">
        <v>278</v>
      </c>
      <c r="B9" s="74" t="s">
        <v>297</v>
      </c>
      <c r="C9" s="74" t="s">
        <v>298</v>
      </c>
      <c r="D9" s="74" t="s">
        <v>299</v>
      </c>
      <c r="E9" s="83" t="s">
        <v>308</v>
      </c>
      <c r="F9" s="74" t="s">
        <v>301</v>
      </c>
      <c r="G9" s="83" t="s">
        <v>309</v>
      </c>
      <c r="H9" s="74" t="s">
        <v>303</v>
      </c>
      <c r="I9" s="74" t="s">
        <v>304</v>
      </c>
      <c r="J9" s="83" t="s">
        <v>310</v>
      </c>
    </row>
    <row r="10" ht="42" customHeight="1" spans="1:10">
      <c r="A10" s="182" t="s">
        <v>278</v>
      </c>
      <c r="B10" s="74" t="s">
        <v>297</v>
      </c>
      <c r="C10" s="74" t="s">
        <v>298</v>
      </c>
      <c r="D10" s="74" t="s">
        <v>311</v>
      </c>
      <c r="E10" s="83" t="s">
        <v>312</v>
      </c>
      <c r="F10" s="74" t="s">
        <v>301</v>
      </c>
      <c r="G10" s="83" t="s">
        <v>313</v>
      </c>
      <c r="H10" s="74" t="s">
        <v>314</v>
      </c>
      <c r="I10" s="74" t="s">
        <v>304</v>
      </c>
      <c r="J10" s="83" t="s">
        <v>315</v>
      </c>
    </row>
    <row r="11" ht="42" customHeight="1" spans="1:10">
      <c r="A11" s="182" t="s">
        <v>278</v>
      </c>
      <c r="B11" s="74" t="s">
        <v>297</v>
      </c>
      <c r="C11" s="74" t="s">
        <v>298</v>
      </c>
      <c r="D11" s="74" t="s">
        <v>316</v>
      </c>
      <c r="E11" s="83" t="s">
        <v>317</v>
      </c>
      <c r="F11" s="74" t="s">
        <v>301</v>
      </c>
      <c r="G11" s="83" t="s">
        <v>313</v>
      </c>
      <c r="H11" s="74" t="s">
        <v>314</v>
      </c>
      <c r="I11" s="74" t="s">
        <v>304</v>
      </c>
      <c r="J11" s="83" t="s">
        <v>317</v>
      </c>
    </row>
    <row r="12" ht="42" customHeight="1" spans="1:10">
      <c r="A12" s="182" t="s">
        <v>278</v>
      </c>
      <c r="B12" s="74" t="s">
        <v>297</v>
      </c>
      <c r="C12" s="74" t="s">
        <v>318</v>
      </c>
      <c r="D12" s="74" t="s">
        <v>319</v>
      </c>
      <c r="E12" s="83" t="s">
        <v>320</v>
      </c>
      <c r="F12" s="74" t="s">
        <v>301</v>
      </c>
      <c r="G12" s="83" t="s">
        <v>82</v>
      </c>
      <c r="H12" s="74" t="s">
        <v>321</v>
      </c>
      <c r="I12" s="74" t="s">
        <v>322</v>
      </c>
      <c r="J12" s="83" t="s">
        <v>320</v>
      </c>
    </row>
    <row r="13" ht="42" customHeight="1" spans="1:10">
      <c r="A13" s="182" t="s">
        <v>278</v>
      </c>
      <c r="B13" s="74" t="s">
        <v>297</v>
      </c>
      <c r="C13" s="74" t="s">
        <v>318</v>
      </c>
      <c r="D13" s="74" t="s">
        <v>323</v>
      </c>
      <c r="E13" s="83" t="s">
        <v>324</v>
      </c>
      <c r="F13" s="74" t="s">
        <v>301</v>
      </c>
      <c r="G13" s="83" t="s">
        <v>325</v>
      </c>
      <c r="H13" s="74" t="s">
        <v>326</v>
      </c>
      <c r="I13" s="74" t="s">
        <v>304</v>
      </c>
      <c r="J13" s="83" t="s">
        <v>324</v>
      </c>
    </row>
    <row r="14" ht="42" customHeight="1" spans="1:10">
      <c r="A14" s="182" t="s">
        <v>278</v>
      </c>
      <c r="B14" s="74" t="s">
        <v>297</v>
      </c>
      <c r="C14" s="74" t="s">
        <v>318</v>
      </c>
      <c r="D14" s="74" t="s">
        <v>327</v>
      </c>
      <c r="E14" s="83" t="s">
        <v>328</v>
      </c>
      <c r="F14" s="74" t="s">
        <v>301</v>
      </c>
      <c r="G14" s="83" t="s">
        <v>82</v>
      </c>
      <c r="H14" s="74" t="s">
        <v>321</v>
      </c>
      <c r="I14" s="74" t="s">
        <v>322</v>
      </c>
      <c r="J14" s="83" t="s">
        <v>329</v>
      </c>
    </row>
    <row r="15" ht="42" customHeight="1" spans="1:10">
      <c r="A15" s="182" t="s">
        <v>278</v>
      </c>
      <c r="B15" s="74" t="s">
        <v>297</v>
      </c>
      <c r="C15" s="74" t="s">
        <v>318</v>
      </c>
      <c r="D15" s="74" t="s">
        <v>327</v>
      </c>
      <c r="E15" s="83" t="s">
        <v>330</v>
      </c>
      <c r="F15" s="74" t="s">
        <v>331</v>
      </c>
      <c r="G15" s="83" t="s">
        <v>332</v>
      </c>
      <c r="H15" s="74" t="s">
        <v>326</v>
      </c>
      <c r="I15" s="74" t="s">
        <v>322</v>
      </c>
      <c r="J15" s="83" t="s">
        <v>333</v>
      </c>
    </row>
    <row r="16" ht="42" customHeight="1" spans="1:10">
      <c r="A16" s="182" t="s">
        <v>278</v>
      </c>
      <c r="B16" s="74" t="s">
        <v>297</v>
      </c>
      <c r="C16" s="74" t="s">
        <v>334</v>
      </c>
      <c r="D16" s="74" t="s">
        <v>335</v>
      </c>
      <c r="E16" s="83" t="s">
        <v>335</v>
      </c>
      <c r="F16" s="74" t="s">
        <v>331</v>
      </c>
      <c r="G16" s="83" t="s">
        <v>336</v>
      </c>
      <c r="H16" s="74" t="s">
        <v>314</v>
      </c>
      <c r="I16" s="74" t="s">
        <v>304</v>
      </c>
      <c r="J16" s="83" t="s">
        <v>335</v>
      </c>
    </row>
    <row r="17" ht="42" customHeight="1" spans="1:10">
      <c r="A17" s="182" t="s">
        <v>286</v>
      </c>
      <c r="B17" s="74" t="s">
        <v>286</v>
      </c>
      <c r="C17" s="74" t="s">
        <v>298</v>
      </c>
      <c r="D17" s="74" t="s">
        <v>299</v>
      </c>
      <c r="E17" s="83" t="s">
        <v>337</v>
      </c>
      <c r="F17" s="74" t="s">
        <v>301</v>
      </c>
      <c r="G17" s="83" t="s">
        <v>337</v>
      </c>
      <c r="H17" s="74" t="s">
        <v>321</v>
      </c>
      <c r="I17" s="74" t="s">
        <v>322</v>
      </c>
      <c r="J17" s="83" t="s">
        <v>337</v>
      </c>
    </row>
    <row r="18" ht="42" customHeight="1" spans="1:10">
      <c r="A18" s="182" t="s">
        <v>286</v>
      </c>
      <c r="B18" s="74" t="s">
        <v>286</v>
      </c>
      <c r="C18" s="74" t="s">
        <v>298</v>
      </c>
      <c r="D18" s="74" t="s">
        <v>299</v>
      </c>
      <c r="E18" s="83" t="s">
        <v>338</v>
      </c>
      <c r="F18" s="74" t="s">
        <v>301</v>
      </c>
      <c r="G18" s="83" t="s">
        <v>338</v>
      </c>
      <c r="H18" s="74" t="s">
        <v>321</v>
      </c>
      <c r="I18" s="74" t="s">
        <v>322</v>
      </c>
      <c r="J18" s="83" t="s">
        <v>338</v>
      </c>
    </row>
    <row r="19" ht="42" customHeight="1" spans="1:10">
      <c r="A19" s="182" t="s">
        <v>286</v>
      </c>
      <c r="B19" s="74" t="s">
        <v>286</v>
      </c>
      <c r="C19" s="74" t="s">
        <v>298</v>
      </c>
      <c r="D19" s="74" t="s">
        <v>299</v>
      </c>
      <c r="E19" s="83" t="s">
        <v>339</v>
      </c>
      <c r="F19" s="74" t="s">
        <v>301</v>
      </c>
      <c r="G19" s="83" t="s">
        <v>339</v>
      </c>
      <c r="H19" s="74" t="s">
        <v>321</v>
      </c>
      <c r="I19" s="74" t="s">
        <v>322</v>
      </c>
      <c r="J19" s="83" t="s">
        <v>339</v>
      </c>
    </row>
    <row r="20" ht="42" customHeight="1" spans="1:10">
      <c r="A20" s="182" t="s">
        <v>286</v>
      </c>
      <c r="B20" s="74" t="s">
        <v>286</v>
      </c>
      <c r="C20" s="74" t="s">
        <v>318</v>
      </c>
      <c r="D20" s="74" t="s">
        <v>323</v>
      </c>
      <c r="E20" s="83" t="s">
        <v>340</v>
      </c>
      <c r="F20" s="74" t="s">
        <v>301</v>
      </c>
      <c r="G20" s="83" t="s">
        <v>340</v>
      </c>
      <c r="H20" s="74" t="s">
        <v>321</v>
      </c>
      <c r="I20" s="74" t="s">
        <v>322</v>
      </c>
      <c r="J20" s="83" t="s">
        <v>340</v>
      </c>
    </row>
    <row r="21" ht="42" customHeight="1" spans="1:10">
      <c r="A21" s="182" t="s">
        <v>286</v>
      </c>
      <c r="B21" s="74" t="s">
        <v>286</v>
      </c>
      <c r="C21" s="74" t="s">
        <v>318</v>
      </c>
      <c r="D21" s="74" t="s">
        <v>327</v>
      </c>
      <c r="E21" s="83" t="s">
        <v>341</v>
      </c>
      <c r="F21" s="74" t="s">
        <v>301</v>
      </c>
      <c r="G21" s="83" t="s">
        <v>341</v>
      </c>
      <c r="H21" s="74" t="s">
        <v>321</v>
      </c>
      <c r="I21" s="74" t="s">
        <v>322</v>
      </c>
      <c r="J21" s="83" t="s">
        <v>341</v>
      </c>
    </row>
    <row r="22" ht="42" customHeight="1" spans="1:10">
      <c r="A22" s="182" t="s">
        <v>286</v>
      </c>
      <c r="B22" s="74" t="s">
        <v>286</v>
      </c>
      <c r="C22" s="74" t="s">
        <v>334</v>
      </c>
      <c r="D22" s="74" t="s">
        <v>335</v>
      </c>
      <c r="E22" s="83" t="s">
        <v>342</v>
      </c>
      <c r="F22" s="74" t="s">
        <v>331</v>
      </c>
      <c r="G22" s="83" t="s">
        <v>336</v>
      </c>
      <c r="H22" s="74" t="s">
        <v>314</v>
      </c>
      <c r="I22" s="74" t="s">
        <v>304</v>
      </c>
      <c r="J22" s="83" t="s">
        <v>342</v>
      </c>
    </row>
    <row r="23" ht="96" customHeight="1" spans="1:10">
      <c r="A23" s="182" t="s">
        <v>284</v>
      </c>
      <c r="B23" s="74" t="s">
        <v>284</v>
      </c>
      <c r="C23" s="74" t="s">
        <v>298</v>
      </c>
      <c r="D23" s="74" t="s">
        <v>299</v>
      </c>
      <c r="E23" s="83" t="s">
        <v>343</v>
      </c>
      <c r="F23" s="74" t="s">
        <v>301</v>
      </c>
      <c r="G23" s="83" t="s">
        <v>344</v>
      </c>
      <c r="H23" s="74" t="s">
        <v>321</v>
      </c>
      <c r="I23" s="74" t="s">
        <v>322</v>
      </c>
      <c r="J23" s="83" t="s">
        <v>345</v>
      </c>
    </row>
    <row r="24" ht="42" customHeight="1" spans="1:10">
      <c r="A24" s="182" t="s">
        <v>284</v>
      </c>
      <c r="B24" s="74" t="s">
        <v>284</v>
      </c>
      <c r="C24" s="74" t="s">
        <v>318</v>
      </c>
      <c r="D24" s="74" t="s">
        <v>319</v>
      </c>
      <c r="E24" s="83" t="s">
        <v>346</v>
      </c>
      <c r="F24" s="74" t="s">
        <v>301</v>
      </c>
      <c r="G24" s="83" t="s">
        <v>346</v>
      </c>
      <c r="H24" s="74" t="s">
        <v>321</v>
      </c>
      <c r="I24" s="74" t="s">
        <v>322</v>
      </c>
      <c r="J24" s="83" t="s">
        <v>346</v>
      </c>
    </row>
    <row r="25" ht="42" customHeight="1" spans="1:10">
      <c r="A25" s="182" t="s">
        <v>284</v>
      </c>
      <c r="B25" s="74" t="s">
        <v>284</v>
      </c>
      <c r="C25" s="74" t="s">
        <v>318</v>
      </c>
      <c r="D25" s="74" t="s">
        <v>323</v>
      </c>
      <c r="E25" s="83" t="s">
        <v>347</v>
      </c>
      <c r="F25" s="74" t="s">
        <v>301</v>
      </c>
      <c r="G25" s="83" t="s">
        <v>347</v>
      </c>
      <c r="H25" s="74" t="s">
        <v>321</v>
      </c>
      <c r="I25" s="74" t="s">
        <v>322</v>
      </c>
      <c r="J25" s="83" t="s">
        <v>347</v>
      </c>
    </row>
    <row r="26" ht="42" customHeight="1" spans="1:10">
      <c r="A26" s="182" t="s">
        <v>284</v>
      </c>
      <c r="B26" s="74" t="s">
        <v>284</v>
      </c>
      <c r="C26" s="74" t="s">
        <v>318</v>
      </c>
      <c r="D26" s="74" t="s">
        <v>348</v>
      </c>
      <c r="E26" s="83" t="s">
        <v>349</v>
      </c>
      <c r="F26" s="74" t="s">
        <v>301</v>
      </c>
      <c r="G26" s="83" t="s">
        <v>349</v>
      </c>
      <c r="H26" s="74" t="s">
        <v>321</v>
      </c>
      <c r="I26" s="74" t="s">
        <v>322</v>
      </c>
      <c r="J26" s="83" t="s">
        <v>349</v>
      </c>
    </row>
    <row r="27" ht="42" customHeight="1" spans="1:10">
      <c r="A27" s="182" t="s">
        <v>284</v>
      </c>
      <c r="B27" s="74" t="s">
        <v>284</v>
      </c>
      <c r="C27" s="74" t="s">
        <v>318</v>
      </c>
      <c r="D27" s="74" t="s">
        <v>327</v>
      </c>
      <c r="E27" s="83" t="s">
        <v>341</v>
      </c>
      <c r="F27" s="74" t="s">
        <v>301</v>
      </c>
      <c r="G27" s="83" t="s">
        <v>341</v>
      </c>
      <c r="H27" s="74" t="s">
        <v>321</v>
      </c>
      <c r="I27" s="74" t="s">
        <v>322</v>
      </c>
      <c r="J27" s="83" t="s">
        <v>341</v>
      </c>
    </row>
    <row r="28" ht="42" customHeight="1" spans="1:10">
      <c r="A28" s="182" t="s">
        <v>284</v>
      </c>
      <c r="B28" s="74" t="s">
        <v>284</v>
      </c>
      <c r="C28" s="74" t="s">
        <v>334</v>
      </c>
      <c r="D28" s="74" t="s">
        <v>335</v>
      </c>
      <c r="E28" s="83" t="s">
        <v>350</v>
      </c>
      <c r="F28" s="74" t="s">
        <v>331</v>
      </c>
      <c r="G28" s="83" t="s">
        <v>336</v>
      </c>
      <c r="H28" s="74" t="s">
        <v>314</v>
      </c>
      <c r="I28" s="74" t="s">
        <v>304</v>
      </c>
      <c r="J28" s="83" t="s">
        <v>351</v>
      </c>
    </row>
    <row r="29" ht="42" customHeight="1" spans="1:10">
      <c r="A29" s="182" t="s">
        <v>282</v>
      </c>
      <c r="B29" s="74" t="s">
        <v>352</v>
      </c>
      <c r="C29" s="74" t="s">
        <v>298</v>
      </c>
      <c r="D29" s="74" t="s">
        <v>299</v>
      </c>
      <c r="E29" s="83" t="s">
        <v>353</v>
      </c>
      <c r="F29" s="74" t="s">
        <v>301</v>
      </c>
      <c r="G29" s="83" t="s">
        <v>82</v>
      </c>
      <c r="H29" s="74" t="s">
        <v>321</v>
      </c>
      <c r="I29" s="74" t="s">
        <v>304</v>
      </c>
      <c r="J29" s="83" t="s">
        <v>354</v>
      </c>
    </row>
    <row r="30" ht="42" customHeight="1" spans="1:10">
      <c r="A30" s="182" t="s">
        <v>282</v>
      </c>
      <c r="B30" s="74" t="s">
        <v>352</v>
      </c>
      <c r="C30" s="74" t="s">
        <v>298</v>
      </c>
      <c r="D30" s="74" t="s">
        <v>311</v>
      </c>
      <c r="E30" s="83" t="s">
        <v>355</v>
      </c>
      <c r="F30" s="74" t="s">
        <v>301</v>
      </c>
      <c r="G30" s="83" t="s">
        <v>313</v>
      </c>
      <c r="H30" s="74" t="s">
        <v>314</v>
      </c>
      <c r="I30" s="74" t="s">
        <v>304</v>
      </c>
      <c r="J30" s="83" t="s">
        <v>356</v>
      </c>
    </row>
    <row r="31" ht="42" customHeight="1" spans="1:10">
      <c r="A31" s="182" t="s">
        <v>282</v>
      </c>
      <c r="B31" s="74" t="s">
        <v>352</v>
      </c>
      <c r="C31" s="74" t="s">
        <v>298</v>
      </c>
      <c r="D31" s="74" t="s">
        <v>316</v>
      </c>
      <c r="E31" s="83" t="s">
        <v>357</v>
      </c>
      <c r="F31" s="74" t="s">
        <v>301</v>
      </c>
      <c r="G31" s="83" t="s">
        <v>358</v>
      </c>
      <c r="H31" s="74" t="s">
        <v>359</v>
      </c>
      <c r="I31" s="74" t="s">
        <v>304</v>
      </c>
      <c r="J31" s="83" t="s">
        <v>354</v>
      </c>
    </row>
    <row r="32" ht="42" customHeight="1" spans="1:10">
      <c r="A32" s="182" t="s">
        <v>282</v>
      </c>
      <c r="B32" s="74" t="s">
        <v>352</v>
      </c>
      <c r="C32" s="74" t="s">
        <v>318</v>
      </c>
      <c r="D32" s="74" t="s">
        <v>319</v>
      </c>
      <c r="E32" s="83" t="s">
        <v>360</v>
      </c>
      <c r="F32" s="74" t="s">
        <v>331</v>
      </c>
      <c r="G32" s="83" t="s">
        <v>336</v>
      </c>
      <c r="H32" s="74" t="s">
        <v>314</v>
      </c>
      <c r="I32" s="74" t="s">
        <v>322</v>
      </c>
      <c r="J32" s="83" t="s">
        <v>361</v>
      </c>
    </row>
    <row r="33" ht="42" customHeight="1" spans="1:10">
      <c r="A33" s="182" t="s">
        <v>282</v>
      </c>
      <c r="B33" s="74" t="s">
        <v>352</v>
      </c>
      <c r="C33" s="74" t="s">
        <v>318</v>
      </c>
      <c r="D33" s="74" t="s">
        <v>323</v>
      </c>
      <c r="E33" s="83" t="s">
        <v>362</v>
      </c>
      <c r="F33" s="74" t="s">
        <v>331</v>
      </c>
      <c r="G33" s="83" t="s">
        <v>336</v>
      </c>
      <c r="H33" s="74" t="s">
        <v>314</v>
      </c>
      <c r="I33" s="74" t="s">
        <v>322</v>
      </c>
      <c r="J33" s="83" t="s">
        <v>363</v>
      </c>
    </row>
    <row r="34" ht="42" customHeight="1" spans="1:10">
      <c r="A34" s="182" t="s">
        <v>282</v>
      </c>
      <c r="B34" s="74" t="s">
        <v>352</v>
      </c>
      <c r="C34" s="74" t="s">
        <v>318</v>
      </c>
      <c r="D34" s="74" t="s">
        <v>348</v>
      </c>
      <c r="E34" s="83" t="s">
        <v>364</v>
      </c>
      <c r="F34" s="74" t="s">
        <v>331</v>
      </c>
      <c r="G34" s="83" t="s">
        <v>336</v>
      </c>
      <c r="H34" s="74" t="s">
        <v>314</v>
      </c>
      <c r="I34" s="74" t="s">
        <v>322</v>
      </c>
      <c r="J34" s="83" t="s">
        <v>365</v>
      </c>
    </row>
    <row r="35" ht="42" customHeight="1" spans="1:10">
      <c r="A35" s="182" t="s">
        <v>282</v>
      </c>
      <c r="B35" s="74" t="s">
        <v>352</v>
      </c>
      <c r="C35" s="74" t="s">
        <v>334</v>
      </c>
      <c r="D35" s="74" t="s">
        <v>335</v>
      </c>
      <c r="E35" s="83" t="s">
        <v>342</v>
      </c>
      <c r="F35" s="74" t="s">
        <v>331</v>
      </c>
      <c r="G35" s="83" t="s">
        <v>336</v>
      </c>
      <c r="H35" s="74" t="s">
        <v>314</v>
      </c>
      <c r="I35" s="74" t="s">
        <v>322</v>
      </c>
      <c r="J35" s="83" t="s">
        <v>366</v>
      </c>
    </row>
  </sheetData>
  <mergeCells count="10">
    <mergeCell ref="A2:J2"/>
    <mergeCell ref="A3:H3"/>
    <mergeCell ref="A7:A16"/>
    <mergeCell ref="A17:A22"/>
    <mergeCell ref="A23:A28"/>
    <mergeCell ref="A29:A35"/>
    <mergeCell ref="B7:B16"/>
    <mergeCell ref="B17:B22"/>
    <mergeCell ref="B23:B28"/>
    <mergeCell ref="B29:B3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石林国土</cp:lastModifiedBy>
  <dcterms:created xsi:type="dcterms:W3CDTF">2025-03-19T03:10:45Z</dcterms:created>
  <dcterms:modified xsi:type="dcterms:W3CDTF">2025-03-19T03:11:38Z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05309BD47DBF477685033520FB8A599B_12</vt:lpwstr>
  </property>
  <property fmtid="{D5CDD505-2E9C-101B-9397-08002B2CF9AE}" pid="3" name="KSOProductBuildVer">
    <vt:lpwstr>2052-12.1.0.20305</vt:lpwstr>
  </property>
</Properties>
</file>