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firstSheet="6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部门新增资产配置表10" sheetId="15" r:id="rId15"/>
    <sheet name="上级转移支付补助项目支出预算表11" sheetId="16" r:id="rId16"/>
    <sheet name="部门项目中期规划预算表12" sheetId="17" r:id="rId17"/>
    <sheet name="部门整体支出绩效目标表13" sheetId="18" r:id="rId18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部门新增资产配置表10!$A:$A,部门新增资产配置表10!$1:$1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  <definedName name="_xlnm.Print_Titles" localSheetId="17">部门整体支出绩效目标表13!$A:$A,部门整体支出绩效目标表13!$1:$1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<sst xmlns="http://schemas.openxmlformats.org/spreadsheetml/2006/main" count="1873" uniqueCount="528">
  <si>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</si>
  <si>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</si>
  <si>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</si>
  <si>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</si>
  <si>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</si>
  <si>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</si>
  <si>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</si>
  <si>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</si>
  <si>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</si>
  <si>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</si>
  <si>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</si>
  <si>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</si>
  <si>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</si>
  <si>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</si>
  <si>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</si>
  <si>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</si>
  <si>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</si>
  <si>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</si>
  <si>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</si>
  <si>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</si>
  <si>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</si>
  <si>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</si>
  <si>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</si>
  <si>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</si>
  <si>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</si>
  <si>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</si>
  <si>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</si>
  <si>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</si>
  <si>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</si>
  <si>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</si>
  <si>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</si>
  <si>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</si>
  <si>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</si>
  <si>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</si>
  <si>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</si>
  <si>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</si>
  <si>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</si>
  <si>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</si>
  <si>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</si>
  <si>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</si>
  <si>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</si>
  <si>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</si>
  <si>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</si>
  <si>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</si>
  <si>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</si>
  <si>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</si>
  <si>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</si>
  <si>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</si>
  <si>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</si>
  <si>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</si>
  <si>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</si>
  <si>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</si>
  <si>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</si>
  <si>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</si>
  <si>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</si>
  <si>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</si>
  <si>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</si>
  <si>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</si>
  <si>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</si>
  <si>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</si>
  <si>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</si>
  <si>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</si>
  <si>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</si>
  <si>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</si>
  <si>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</si>
  <si>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</si>
  <si>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</si>
  <si>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</si>
  <si>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</si>
  <si>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121</t>
  </si>
  <si>
    <t>石林彝族自治县自然资源局</t>
  </si>
  <si>
    <t>121001</t>
  </si>
  <si>
    <t>121004</t>
  </si>
  <si>
    <t>石林彝族自治县土地开发整理中心</t>
  </si>
  <si>
    <t>121005</t>
  </si>
  <si>
    <t>石林彝族自治县土地矿产储备中心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</si>
  <si>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</si>
  <si>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</si>
  <si>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</si>
  <si>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</si>
  <si>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</si>
  <si>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</si>
  <si>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</si>
  <si>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</si>
  <si>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</si>
  <si>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</si>
  <si>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</si>
  <si>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</si>
  <si>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</si>
  <si>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</si>
  <si>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</si>
  <si>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</si>
  <si>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</si>
  <si>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</si>
  <si>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</si>
  <si>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</si>
  <si>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</si>
  <si>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</si>
  <si>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</si>
  <si>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</si>
  <si>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</si>
  <si>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</si>
  <si>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</si>
  <si>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</si>
  <si>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</si>
  <si>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</si>
  <si>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</si>
  <si>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</si>
  <si>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</si>
  <si>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</si>
  <si>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</si>
  <si>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</si>
  <si>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</si>
  <si>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</si>
  <si>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</si>
  <si>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</si>
  <si>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</si>
  <si>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</si>
  <si>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</si>
  <si>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</si>
  <si>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</si>
  <si>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</si>
  <si>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</si>
  <si>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</si>
  <si>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</si>
  <si>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</si>
  <si>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220</t>
  </si>
  <si>
    <t>自然资源海洋气象等支出</t>
  </si>
  <si>
    <t>22001</t>
  </si>
  <si>
    <t>自然资源事务</t>
  </si>
  <si>
    <t>2200101</t>
  </si>
  <si>
    <t>行政运行</t>
  </si>
  <si>
    <t>2200104</t>
  </si>
  <si>
    <t>自然资源规划及管理</t>
  </si>
  <si>
    <t>2200106</t>
  </si>
  <si>
    <t>自然资源利用与保护</t>
  </si>
  <si>
    <t>2200150</t>
  </si>
  <si>
    <t>事业运行</t>
  </si>
  <si>
    <t>2200199</t>
  </si>
  <si>
    <t>其他自然资源事务支出</t>
  </si>
  <si>
    <t>221</t>
  </si>
  <si>
    <t>住房保障支出</t>
  </si>
  <si>
    <t>22102</t>
  </si>
  <si>
    <t>住房改革支出</t>
  </si>
  <si>
    <t>2210201</t>
  </si>
  <si>
    <t>住房公积金</t>
  </si>
  <si>
    <t>224</t>
  </si>
  <si>
    <t>灾害防治及应急管理支出</t>
  </si>
  <si>
    <t>22406</t>
  </si>
  <si>
    <t>自然灾害防治</t>
  </si>
  <si>
    <t>2240601</t>
  </si>
  <si>
    <t>地质灾害防治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</si>
  <si>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</si>
  <si>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</si>
  <si>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</si>
  <si>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</si>
  <si>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</si>
  <si>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</si>
  <si>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</si>
  <si>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</si>
  <si>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</si>
  <si>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</si>
  <si>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</si>
  <si>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</si>
  <si>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</si>
  <si>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</si>
  <si>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</si>
  <si>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</si>
  <si>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</si>
  <si>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</si>
  <si>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</si>
  <si>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</si>
  <si>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</si>
  <si>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</si>
  <si>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</si>
  <si>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</si>
  <si>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</si>
  <si>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</si>
  <si>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</si>
  <si>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</si>
  <si>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</si>
  <si>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</si>
  <si>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</si>
  <si>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</si>
  <si>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</si>
  <si>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</si>
  <si>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</si>
  <si>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</si>
  <si>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</si>
  <si>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</si>
  <si>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</si>
  <si>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</si>
  <si>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</si>
  <si>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</si>
  <si>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</si>
  <si>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</si>
  <si>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</si>
  <si>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</si>
  <si>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</si>
  <si>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</si>
  <si>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</si>
  <si>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</si>
  <si>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</si>
  <si>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</si>
  <si>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</si>
  <si>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</si>
  <si>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</si>
  <si>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</si>
  <si>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</si>
  <si>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</si>
  <si>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</si>
  <si>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</si>
  <si>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</si>
  <si>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</si>
  <si>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</si>
  <si>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</si>
  <si>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</si>
  <si>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530126210000000002397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</si>
  <si>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</si>
  <si>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</si>
  <si>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</si>
  <si>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</si>
  <si>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</si>
  <si>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</si>
  <si>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</si>
  <si>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530126210000000002398</t>
  </si>
  <si>
    <t>事业人员支出工资</t>
  </si>
  <si>
    <t>30107</t>
  </si>
  <si>
    <t>绩效工资</t>
  </si>
  <si>
    <t>530126210000000002399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</si>
  <si>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</si>
  <si>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</si>
  <si>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</si>
  <si>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</si>
  <si>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</si>
  <si>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</si>
  <si>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</si>
  <si>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</si>
  <si>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</si>
  <si>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530126210000000002400</t>
  </si>
  <si>
    <t>30113</t>
  </si>
  <si>
    <t>530126210000000002403</t>
  </si>
  <si>
    <t>30217</t>
  </si>
  <si>
    <t>530126210000000002404</t>
  </si>
  <si>
    <t>行政人员公务交通补贴</t>
  </si>
  <si>
    <t>30239</t>
  </si>
  <si>
    <t>其他交通费用</t>
  </si>
  <si>
    <t>530126210000000002405</t>
  </si>
  <si>
    <t>工会经费</t>
  </si>
  <si>
    <t>30228</t>
  </si>
  <si>
    <t>530126210000000002406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</si>
  <si>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</si>
  <si>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</si>
  <si>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</si>
  <si>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</si>
  <si>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</si>
  <si>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</si>
  <si>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</si>
  <si>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</si>
  <si>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</si>
  <si>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</si>
  <si>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</si>
  <si>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30229</t>
  </si>
  <si>
    <t>福利费</t>
  </si>
  <si>
    <t>30299</t>
  </si>
  <si>
    <t>其他商品和服务支出</t>
  </si>
  <si>
    <t>530126231100001582173</t>
  </si>
  <si>
    <t>行政人员绩效奖励</t>
  </si>
  <si>
    <t>530126231100001582233</t>
  </si>
  <si>
    <t>离退休人员支出</t>
  </si>
  <si>
    <t>30305</t>
  </si>
  <si>
    <t>生活补助</t>
  </si>
  <si>
    <t>530126231100001582235</t>
  </si>
  <si>
    <t>遗属生活补助</t>
  </si>
  <si>
    <t>530126210000000000166</t>
  </si>
  <si>
    <t>530126210000000000167</t>
  </si>
  <si>
    <t>530126210000000000168</t>
  </si>
  <si>
    <t>530126210000000000169</t>
  </si>
  <si>
    <t>530126210000000000170</t>
  </si>
  <si>
    <t>530126210000000000459</t>
  </si>
  <si>
    <t>530126210000000000159</t>
  </si>
  <si>
    <t>530126210000000000160</t>
  </si>
  <si>
    <t>530126210000000000161</t>
  </si>
  <si>
    <t>530126210000000000162</t>
  </si>
  <si>
    <t>530126210000000000163</t>
  </si>
  <si>
    <t>530126210000000001058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</si>
  <si>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</si>
  <si>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</si>
  <si>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</si>
  <si>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</si>
  <si>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</si>
  <si>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</si>
  <si>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</si>
  <si>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</si>
  <si>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530126221100000860301</t>
  </si>
  <si>
    <t>石林县地质灾害防治专项资金</t>
  </si>
  <si>
    <t>30227</t>
  </si>
  <si>
    <t>委托业务费</t>
  </si>
  <si>
    <t>530126241100002464613</t>
  </si>
  <si>
    <t>石林彝族自治县自然资源局各项规划编制经费</t>
  </si>
  <si>
    <t>530126251100003876096</t>
  </si>
  <si>
    <t>石林县自然资源耕地保护技术服务经费经费</t>
  </si>
  <si>
    <t>530126251100003876117</t>
  </si>
  <si>
    <t>石林县自然资源生态修护、矿产资源开发保护、不动产确权登记等相关经费</t>
  </si>
  <si>
    <t>事业发展类</t>
  </si>
  <si>
    <t>530126231100001578560</t>
  </si>
  <si>
    <t>土地整治项目资金</t>
  </si>
  <si>
    <t>31005</t>
  </si>
  <si>
    <t>基础设施建设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</si>
  <si>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</si>
  <si>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</si>
  <si>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</si>
  <si>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</si>
  <si>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</si>
  <si>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</si>
  <si>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</si>
  <si>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</si>
  <si>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</si>
  <si>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</si>
  <si>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归还垫付的1000万元项目资金，平衡账目支出，不出现讨薪情况。</t>
  </si>
  <si>
    <t>产出指标</t>
  </si>
  <si>
    <t>数量指标</t>
  </si>
  <si>
    <t>归还1000万元项目资金</t>
  </si>
  <si>
    <t>=</t>
  </si>
  <si>
    <t>1000</t>
  </si>
  <si>
    <t>万元</t>
  </si>
  <si>
    <t>定量指标</t>
  </si>
  <si>
    <t>支出完毕得满分，支出少一个百分点扣一分</t>
  </si>
  <si>
    <t>时效指标</t>
  </si>
  <si>
    <t>在2023年12月31日前完成</t>
  </si>
  <si>
    <t>年</t>
  </si>
  <si>
    <t>定性指标</t>
  </si>
  <si>
    <t>超过一年未支出得0分</t>
  </si>
  <si>
    <t>效益指标</t>
  </si>
  <si>
    <t>社会效益</t>
  </si>
  <si>
    <t>保障农民工权益，维护社会稳定</t>
  </si>
  <si>
    <t>&lt;=</t>
  </si>
  <si>
    <t>不出现讨薪事件</t>
  </si>
  <si>
    <t>次</t>
  </si>
  <si>
    <t>出现一起讨薪事件扣10分</t>
  </si>
  <si>
    <t>满意度指标</t>
  </si>
  <si>
    <t>服务对象满意度</t>
  </si>
  <si>
    <t>100</t>
  </si>
  <si>
    <t>%</t>
  </si>
  <si>
    <t>满意度每少一个百分点扣一分</t>
  </si>
  <si>
    <t>地质灾害防治技术支撑体系驻县联乡、2021年地质风险普查技术服务费等</t>
  </si>
  <si>
    <t xml:space="preserve">拨省级地质灾害防治资金
</t>
  </si>
  <si>
    <t>25.7</t>
  </si>
  <si>
    <t>发挥辖区地质灾害防治技术指导的作用</t>
  </si>
  <si>
    <t>2020年市级地质灾害补助配套专项资金</t>
  </si>
  <si>
    <t>完成辖区天气预报的实时报送</t>
  </si>
  <si>
    <t>石林县地质灾害风险普查项目专项资金</t>
  </si>
  <si>
    <t>25.61</t>
  </si>
  <si>
    <t>完成全县地质灾害隐患点的风险普查工作</t>
  </si>
  <si>
    <t>质量指标</t>
  </si>
  <si>
    <t>项目合格率</t>
  </si>
  <si>
    <t>项目验收合格率</t>
  </si>
  <si>
    <t>按合同期限完成相关工作</t>
  </si>
  <si>
    <t>经济效益</t>
  </si>
  <si>
    <t>降低直接经济损失</t>
  </si>
  <si>
    <t>项</t>
  </si>
  <si>
    <t>减少因灾伤亡人数</t>
  </si>
  <si>
    <t>0</t>
  </si>
  <si>
    <t>人</t>
  </si>
  <si>
    <t>可持续影响</t>
  </si>
  <si>
    <t>应急处置能力提高情况</t>
  </si>
  <si>
    <t>应急处置能力提高</t>
  </si>
  <si>
    <t>社会公众参与人数</t>
  </si>
  <si>
    <t>&gt;=</t>
  </si>
  <si>
    <t>450</t>
  </si>
  <si>
    <t>社会公众参与人数较五年前增加</t>
  </si>
  <si>
    <t>90</t>
  </si>
  <si>
    <t>自然资源矿山生态修复</t>
  </si>
  <si>
    <t>矿产资源开发与保护</t>
  </si>
  <si>
    <t>石林县自然资源常规监测、年度变更调查、确权登记</t>
  </si>
  <si>
    <t>保持社会稳定，推动社会发展</t>
  </si>
  <si>
    <t>保护自然资源可持续发展</t>
  </si>
  <si>
    <t>满意度测评</t>
  </si>
  <si>
    <t>自然资源耕地保护工作</t>
  </si>
  <si>
    <t>自然资源耕地保护</t>
  </si>
  <si>
    <t>耕地卫片图版整改，区片综合地价修订，地上附着和青苗补偿标准制定、土地征收成片开发方案编制、耕地和永久基本农田划定成果核实、耕地进出平衡总体按方案编制等工作；耕地后备资源调查评价、耕地资料质量分类成果更新调查、设施农用地上库入图、设施农用地占用基本农田划补方案编制、农用地转用及土地征收、土地征收成片方案开发编制</t>
  </si>
  <si>
    <t>保护自然资源</t>
  </si>
  <si>
    <t>支持社会保障、维护社会稳定</t>
  </si>
  <si>
    <t>生态效益</t>
  </si>
  <si>
    <t>保护耕地、改善生态环境</t>
  </si>
  <si>
    <t>人民群众满意度指标</t>
  </si>
  <si>
    <t>满意度达到90%以上</t>
  </si>
  <si>
    <t>有效、稳步推进国土空间相关规划规划编制。开展1、石林县国土空间规划：项目环境影响评价、社会稳定风险评估、工业用地红线划定、其余控详规等。2、石林县控规全覆盖。3、石林县乡镇级国土空间总体规划。4、石林县城乡绿化美化总体规划。5、石林县“多规合一”实用性村庄规划。支持城乡融合快速发展，促进国土空间资源合理利用。</t>
  </si>
  <si>
    <t>完成规划数量</t>
  </si>
  <si>
    <t>完成规划编制</t>
  </si>
  <si>
    <t>验收通过率</t>
  </si>
  <si>
    <t>成果通过专家技术性评审及规划会审查</t>
  </si>
  <si>
    <t>完成期限</t>
  </si>
  <si>
    <t>2024</t>
  </si>
  <si>
    <t>推动经济发展</t>
  </si>
  <si>
    <t>推动石林经济发展</t>
  </si>
  <si>
    <t>产生社会影响</t>
  </si>
  <si>
    <t>推进城乡建设，增加人民群众幸福感。</t>
  </si>
  <si>
    <t>生态影响</t>
  </si>
  <si>
    <t>推进城乡镇建设，践行习近平生态文明思想。</t>
  </si>
  <si>
    <t>规划公示群众满意度及问卷调查、实地调研、走访等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</si>
  <si>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</si>
  <si>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</si>
  <si>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</si>
  <si>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</si>
  <si>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</si>
  <si>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</si>
  <si>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</si>
  <si>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</si>
  <si>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</si>
  <si>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</si>
  <si>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</si>
  <si>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</si>
  <si>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</si>
  <si>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</si>
  <si>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</si>
  <si>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公务用车维修</t>
  </si>
  <si>
    <t>车辆维修和保养服务</t>
  </si>
  <si>
    <t>元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</si>
  <si>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</si>
  <si>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</si>
  <si>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</si>
  <si>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</si>
  <si>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</si>
  <si>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</si>
  <si>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</si>
  <si>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</si>
  <si>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B1101 维修保养服务</t>
  </si>
  <si>
    <t>B 政府履职辅助性服务</t>
  </si>
  <si>
    <t>公务用车维修费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</si>
  <si>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</si>
  <si>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</si>
  <si>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</si>
  <si>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</si>
  <si>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</si>
  <si>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</si>
  <si>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</si>
  <si>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</si>
  <si>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</si>
  <si>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</si>
  <si>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</si>
  <si>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</si>
  <si>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</si>
  <si>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</si>
  <si>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</si>
  <si>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</si>
  <si>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</si>
  <si>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</si>
  <si>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</si>
  <si>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</si>
  <si>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</si>
  <si>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</si>
  <si>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</si>
  <si>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</si>
  <si>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</si>
  <si>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</si>
  <si>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</si>
  <si>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</si>
  <si>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</si>
  <si>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</si>
  <si>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</si>
  <si>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</si>
  <si>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</si>
  <si>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</si>
  <si>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</si>
  <si>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</si>
  <si>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</si>
  <si>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</si>
  <si>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>313 事业发展类</t>
  </si>
  <si>
    <t/>
  </si>
  <si>
    <t>预算13表</t>
  </si>
  <si>
    <t>部门编码</t>
  </si>
  <si>
    <t>部门名称</t>
  </si>
  <si>
    <t>内容</t>
  </si>
  <si>
    <t>说明</t>
  </si>
  <si>
    <t>部门总体目标</t>
  </si>
  <si>
    <t>部门职责</t>
  </si>
  <si>
    <t>（一）履行全民所有土地、矿产、森林、草原、湿地、水等自然资源资产所有者职责和所有国土空间用途管制职责。（二）严格执行自然资源调查监测评价制度。（三）负责辖区自然资源统一确权登记工作。（四）负责自然资源资产有偿使用工作。（五）负责自然资源的合理开发利用。（六）负责建立空间规划体系并监督实施。（七）负责统筹国土空间生态修复。（八）负责组织实施最严格的耕地保护制度。（九）负责管理地质勘查行业和地质工作。（十）负责落实综合防灾减灾规划有关要求，组织编制地质灾害防治规划和防护标准并指导实施。（十一）负责矿产资源管理工作。（十二）负责测绘地理信息管理工作。（十三）推动自然资源领域科技发展，开展对外合作与交流。（十四）根据县委、县政府授权，认真执行党中央、国务院，省委、省政府，市委、市政府和县委、县政府关于自然资源和国土空间规划的重大方针政策、决策部署及法律法规。承办上级交办督办的自然资源重大违法案件。查处自然资源开发利用和国土空间规划及测绘违法案件。开展自然资源有关行政执法工作。（十五）统一领导和管理石林彝族自治县林业和草原局。（十六）完成县委、县政府和上级交办的其它任务。</t>
  </si>
  <si>
    <t>根据三定方案归纳</t>
  </si>
  <si>
    <t>根据部门职责，中长期规划，各级党委，各级政府要求归纳</t>
  </si>
  <si>
    <t>部门年度目标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</si>
  <si>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</si>
  <si>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</si>
  <si>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</si>
  <si>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</si>
  <si>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</si>
  <si>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预算申报金额（元）</t>
  </si>
  <si>
    <t>总额</t>
  </si>
  <si>
    <t>财政拨款</t>
  </si>
  <si>
    <t>其他资金</t>
  </si>
  <si>
    <t>（一）履行全民所有土地、矿产、森林、草原、湿地、水等自然资源资产所有者职责和所有国土空间用途管制职责。（二）严格执行自然资源调查监测评价制度。（三）负责辖区自然资源统一确权登记工作。（四）负责自然资源资产有偿使用工作。（五）负责自然资源的合理开发利用。（六）负责建立空间规划体系并监督实施。（七）负责统筹国土空间生态修复。（八）负责组织实施最严格的耕地保护制度。（九）负责管理地质勘查行业和地质工作。（十）负责落实综合防灾减灾规划有关要求，组织编制地质灾害防治规划和防护标准并指导实施。（十一）负责矿产资源管理工作。（十二）负责测绘地理信息管理工作。（十三）推动自然资源领域科技发展，开展对外合作与交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</si>
  <si>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</si>
  <si>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</si>
  <si>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</si>
  <si>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</si>
  <si>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</si>
  <si>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按时完成日常自然资源管理工作</t>
  </si>
  <si>
    <t>得分=实际完成值/计划完成值×指标分值</t>
  </si>
  <si>
    <t>反映日常自然资源管理工作情况</t>
  </si>
  <si>
    <t>石林彝族自治县自然资源局2025年工作计划</t>
  </si>
  <si>
    <t>做好2025年度地质灾害防治工作</t>
  </si>
  <si>
    <t>反映地质灾害防治工作情况</t>
  </si>
  <si>
    <t>开展辖区内自然资源（土地、矿山）执法动态巡查，完成违法用地及其他违法行为的监督管理、调查核实、取证和处置工作</t>
  </si>
  <si>
    <t>反映法用地及其他违法行为的监督管理、调查核实、取证和处置工作情况</t>
  </si>
  <si>
    <t>完成“多规合一”实用性村庄规划系统入库工作</t>
  </si>
  <si>
    <t>反映全县“多规合一”实用性村庄规划系统入库工作情况</t>
  </si>
  <si>
    <t>全县土地供应计划、非税收入等经济指标完成情况</t>
  </si>
  <si>
    <t>反映全县土地供应计划、非税收入等经济指标完成情况</t>
  </si>
  <si>
    <t>开展自然资源矛盾纠纷排查、调解，做好维稳工作，提高应急处置能力</t>
  </si>
  <si>
    <t>反映自然资源矛盾纠纷排查、调解，做好维稳工作，提高应急处置能力情况</t>
  </si>
  <si>
    <t>提高全县耕地和基本农田质量</t>
  </si>
  <si>
    <t>反映全县耕地和基本农田质量提高情况</t>
  </si>
  <si>
    <t>目标任务完成时间</t>
  </si>
  <si>
    <t>2025</t>
  </si>
  <si>
    <t>2025年度内完成</t>
  </si>
  <si>
    <t>促进全县固定资产投资和区域经济快速发展</t>
  </si>
  <si>
    <t>作用明显</t>
  </si>
  <si>
    <t>作用明显，得指标分值；作用部分明显，得分=80%×指标分值；作用不明显，该项指标不得分</t>
  </si>
  <si>
    <t>优化国土空间布局 地质灾害防治工作得到进一步加强 自然资源违法总量减少</t>
  </si>
  <si>
    <t>优化国土空间布局
地质灾害防治工作得到进一步加强
自然资源违法总量减少</t>
  </si>
  <si>
    <t>改善矿山环境</t>
  </si>
  <si>
    <t>矿山环境得到进一步改善</t>
  </si>
  <si>
    <t>提高土地、矿产等自然资源使用效益 推进国土空间规划，优化规划布局</t>
  </si>
  <si>
    <t>作用明细</t>
  </si>
  <si>
    <t>加强资源节约集约利用，提高土地、矿产等自然资源使用效益
推进国土空间规划，优化规划布局</t>
  </si>
  <si>
    <t>社会公众满意度</t>
  </si>
  <si>
    <t>满意度≧90%，得满分；90%＞满意度≥60%，得分=满意度×指标分值；满意度&lt;60%，该项指标不得分</t>
  </si>
  <si>
    <t>群众满意度测评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</si>
</sst>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9">
    <font>
      <sz val="11"/>
      <color theme="1"/>
      <name val="宋体"/>
      <charset val="134"/>
      <scheme val="minor"/>
    </font>
    <font>
      <b/>
      <sz val="24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7" applyNumberFormat="0" applyAlignment="0" applyProtection="0">
      <alignment vertical="center"/>
    </xf>
    <xf numFmtId="0" fontId="28" fillId="6" borderId="18" applyNumberFormat="0" applyAlignment="0" applyProtection="0">
      <alignment vertical="center"/>
    </xf>
    <xf numFmtId="0" fontId="29" fillId="6" borderId="17" applyNumberFormat="0" applyAlignment="0" applyProtection="0">
      <alignment vertical="center"/>
    </xf>
    <xf numFmtId="0" fontId="30" fillId="7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176" fontId="38" fillId="0" borderId="1">
      <alignment horizontal="right" vertical="center"/>
    </xf>
    <xf numFmtId="49" fontId="38" fillId="0" borderId="1">
      <alignment horizontal="left" vertical="center" wrapText="1"/>
    </xf>
    <xf numFmtId="176" fontId="38" fillId="0" borderId="1">
      <alignment horizontal="right" vertical="center"/>
    </xf>
    <xf numFmtId="177" fontId="38" fillId="0" borderId="1">
      <alignment horizontal="right" vertical="center"/>
    </xf>
    <xf numFmtId="178" fontId="38" fillId="0" borderId="1">
      <alignment horizontal="right" vertical="center"/>
    </xf>
    <xf numFmtId="179" fontId="38" fillId="0" borderId="1">
      <alignment horizontal="right" vertical="center"/>
    </xf>
    <xf numFmtId="10" fontId="38" fillId="0" borderId="1">
      <alignment horizontal="right" vertical="center"/>
    </xf>
    <xf numFmtId="180" fontId="38" fillId="0" borderId="1">
      <alignment horizontal="right" vertical="center"/>
    </xf>
  </cellStyleXfs>
  <cellXfs count="224">
    <xf numFmtId="0" fontId="0" fillId="0" borderId="0" xfId="0" applyFont="1" applyBorder="1"/>
    <xf numFmtId="0" fontId="1" fillId="2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4" fontId="2" fillId="2" borderId="1" xfId="0" applyNumberFormat="1" applyFont="1" applyFill="1" applyBorder="1" applyAlignment="1" applyProtection="1">
      <alignment horizontal="right" vertical="center"/>
      <protection locked="0"/>
    </xf>
    <xf numFmtId="0" fontId="5" fillId="0" borderId="1" xfId="0" applyFont="1" applyBorder="1"/>
    <xf numFmtId="4" fontId="2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4" fontId="2" fillId="0" borderId="1" xfId="0" applyNumberFormat="1" applyFont="1" applyBorder="1" applyAlignment="1" applyProtection="1">
      <alignment horizontal="right" vertical="center" wrapText="1"/>
      <protection locked="0"/>
    </xf>
    <xf numFmtId="49" fontId="9" fillId="0" borderId="1" xfId="50" applyNumberFormat="1" applyFont="1" applyBorder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4" fontId="9" fillId="0" borderId="1" xfId="51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10" fillId="0" borderId="0" xfId="0" applyFont="1" applyBorder="1" applyAlignment="1" applyProtection="1">
      <alignment vertical="top"/>
      <protection locked="0"/>
    </xf>
    <xf numFmtId="0" fontId="10" fillId="0" borderId="0" xfId="0" applyFont="1" applyBorder="1" applyAlignment="1">
      <alignment vertical="top"/>
    </xf>
    <xf numFmtId="0" fontId="11" fillId="2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Protection="1">
      <protection locked="0"/>
    </xf>
    <xf numFmtId="0" fontId="10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 applyProtection="1">
      <alignment horizontal="right" vertical="center"/>
      <protection locked="0"/>
    </xf>
    <xf numFmtId="4" fontId="2" fillId="0" borderId="1" xfId="0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12" fillId="0" borderId="0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3" fillId="0" borderId="0" xfId="0" applyFont="1" applyBorder="1" applyAlignment="1">
      <alignment horizontal="right" wrapText="1"/>
    </xf>
    <xf numFmtId="0" fontId="3" fillId="0" borderId="0" xfId="0" applyFont="1" applyBorder="1" applyAlignment="1">
      <alignment wrapText="1"/>
    </xf>
    <xf numFmtId="0" fontId="5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right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Border="1" applyProtection="1">
      <protection locked="0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Border="1" applyProtection="1"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9" fillId="0" borderId="1" xfId="56" applyNumberFormat="1" applyFont="1" applyBorder="1" applyAlignment="1">
      <alignment horizontal="center" vertical="center"/>
    </xf>
    <xf numFmtId="180" fontId="9" fillId="0" borderId="1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176" fontId="9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3" fillId="0" borderId="0" xfId="0" applyFont="1" applyBorder="1" applyAlignment="1" applyProtection="1">
      <alignment horizontal="right"/>
      <protection locked="0"/>
    </xf>
    <xf numFmtId="49" fontId="13" fillId="0" borderId="0" xfId="0" applyNumberFormat="1" applyFont="1" applyBorder="1" applyProtection="1">
      <protection locked="0"/>
    </xf>
    <xf numFmtId="0" fontId="3" fillId="0" borderId="0" xfId="0" applyFont="1" applyBorder="1" applyAlignment="1">
      <alignment horizontal="right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2"/>
    </xf>
    <xf numFmtId="0" fontId="3" fillId="0" borderId="0" xfId="0" applyFont="1" applyBorder="1" applyAlignment="1">
      <alignment vertical="top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 applyProtection="1">
      <alignment vertical="top"/>
      <protection locked="0"/>
    </xf>
    <xf numFmtId="49" fontId="3" fillId="0" borderId="0" xfId="0" applyNumberFormat="1" applyFont="1" applyBorder="1" applyProtection="1"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vertical="top" wrapText="1"/>
      <protection locked="0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  <protection locked="0"/>
    </xf>
    <xf numFmtId="176" fontId="18" fillId="0" borderId="1" xfId="0" applyNumberFormat="1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left" vertical="center" wrapText="1" indent="1"/>
      <protection locked="0"/>
    </xf>
    <xf numFmtId="0" fontId="10" fillId="0" borderId="1" xfId="0" applyFont="1" applyBorder="1" applyAlignment="1" applyProtection="1">
      <alignment vertical="top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2" borderId="0" xfId="0" applyFont="1" applyFill="1" applyBorder="1" applyAlignment="1" quotePrefix="1">
      <alignment horizontal="right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workbookViewId="0">
      <selection activeCell="A1" sqref="A1"/>
    </sheetView>
  </sheetViews>
  <sheetFormatPr defaultColWidth="8.57272727272727" defaultRowHeight="12.75" customHeight="1" outlineLevelCol="3"/>
  <cols>
    <col min="1" max="4" width="41" customWidth="1"/>
  </cols>
  <sheetData>
    <row r="1" ht="15" customHeight="1" spans="1:4">
      <c r="A1" s="79"/>
      <c r="B1" s="79"/>
      <c r="C1" s="79"/>
      <c r="D1" s="93" t="s">
        <v>0</v>
      </c>
    </row>
    <row r="2" ht="41.25" customHeight="1" spans="1:1">
      <c r="A2" s="74" t="str">
        <f>"2025"&amp;"年部门财务收支预算总表"</f>
        <v>2025年部门财务收支预算总表</v>
      </c>
    </row>
    <row r="3" ht="17.25" customHeight="1" spans="1:4">
      <c r="A3" s="77" t="str">
        <f>"单位名称："&amp;"石林彝族自治县自然资源局"</f>
        <v>单位名称：石林彝族自治县自然资源局</v>
      </c>
      <c r="B3" s="188"/>
      <c r="D3" s="169" t="s">
        <v>1</v>
      </c>
    </row>
    <row r="4" ht="23.25" customHeight="1" spans="1:4">
      <c r="A4" s="189" t="s">
        <v>2</v>
      </c>
      <c r="B4" s="190"/>
      <c r="C4" s="189" t="s">
        <v>3</v>
      </c>
      <c r="D4" s="190"/>
    </row>
    <row r="5" ht="24" customHeight="1" spans="1:4">
      <c r="A5" s="189" t="s">
        <v>4</v>
      </c>
      <c r="B5" s="189" t="s">
        <v>5</v>
      </c>
      <c r="C5" s="189" t="s">
        <v>6</v>
      </c>
      <c r="D5" s="189" t="s">
        <v>5</v>
      </c>
    </row>
    <row r="6" ht="17.25" customHeight="1" spans="1:4">
      <c r="A6" s="191" t="s">
        <v>7</v>
      </c>
      <c r="B6" s="107">
        <v>24120185</v>
      </c>
      <c r="C6" s="191" t="s">
        <v>8</v>
      </c>
      <c r="D6" s="107"/>
    </row>
    <row r="7" ht="17.25" customHeight="1" spans="1:4">
      <c r="A7" s="191" t="s">
        <v>9</v>
      </c>
      <c r="B7" s="107"/>
      <c r="C7" s="191" t="s">
        <v>10</v>
      </c>
      <c r="D7" s="107"/>
    </row>
    <row r="8" ht="17.25" customHeight="1" spans="1:4">
      <c r="A8" s="191" t="s">
        <v>11</v>
      </c>
      <c r="B8" s="107"/>
      <c r="C8" s="223" t="s">
        <v>12</v>
      </c>
      <c r="D8" s="107"/>
    </row>
    <row r="9" ht="17.25" customHeight="1" spans="1:4">
      <c r="A9" s="191" t="s">
        <v>13</v>
      </c>
      <c r="B9" s="107"/>
      <c r="C9" s="223" t="s">
        <v>14</v>
      </c>
      <c r="D9" s="107"/>
    </row>
    <row r="10" ht="17.25" customHeight="1" spans="1:4">
      <c r="A10" s="191" t="s">
        <v>15</v>
      </c>
      <c r="B10" s="107"/>
      <c r="C10" s="223" t="s">
        <v>16</v>
      </c>
      <c r="D10" s="107"/>
    </row>
    <row r="11" ht="17.25" customHeight="1" spans="1:4">
      <c r="A11" s="191" t="s">
        <v>17</v>
      </c>
      <c r="B11" s="107"/>
      <c r="C11" s="223" t="s">
        <v>18</v>
      </c>
      <c r="D11" s="107"/>
    </row>
    <row r="12" ht="17.25" customHeight="1" spans="1:4">
      <c r="A12" s="191" t="s">
        <v>19</v>
      </c>
      <c r="B12" s="107"/>
      <c r="C12" s="65" t="s">
        <v>20</v>
      </c>
      <c r="D12" s="107"/>
    </row>
    <row r="13" ht="17.25" customHeight="1" spans="1:4">
      <c r="A13" s="191" t="s">
        <v>21</v>
      </c>
      <c r="B13" s="107"/>
      <c r="C13" s="65" t="s">
        <v>22</v>
      </c>
      <c r="D13" s="107">
        <v>1738029</v>
      </c>
    </row>
    <row r="14" ht="17.25" customHeight="1" spans="1:4">
      <c r="A14" s="191" t="s">
        <v>23</v>
      </c>
      <c r="B14" s="107"/>
      <c r="C14" s="65" t="s">
        <v>24</v>
      </c>
      <c r="D14" s="107">
        <v>1131543</v>
      </c>
    </row>
    <row r="15" ht="17.25" customHeight="1" spans="1:4">
      <c r="A15" s="191" t="s">
        <v>25</v>
      </c>
      <c r="B15" s="107"/>
      <c r="C15" s="65" t="s">
        <v>26</v>
      </c>
      <c r="D15" s="107"/>
    </row>
    <row r="16" ht="17.25" customHeight="1" spans="1:4">
      <c r="A16" s="21"/>
      <c r="B16" s="107"/>
      <c r="C16" s="65" t="s">
        <v>27</v>
      </c>
      <c r="D16" s="107"/>
    </row>
    <row r="17" ht="17.25" customHeight="1" spans="1:4">
      <c r="A17" s="192"/>
      <c r="B17" s="107"/>
      <c r="C17" s="65" t="s">
        <v>28</v>
      </c>
      <c r="D17" s="107"/>
    </row>
    <row r="18" ht="17.25" customHeight="1" spans="1:4">
      <c r="A18" s="192"/>
      <c r="B18" s="107"/>
      <c r="C18" s="65" t="s">
        <v>29</v>
      </c>
      <c r="D18" s="107"/>
    </row>
    <row r="19" ht="17.25" customHeight="1" spans="1:4">
      <c r="A19" s="192"/>
      <c r="B19" s="107"/>
      <c r="C19" s="65" t="s">
        <v>30</v>
      </c>
      <c r="D19" s="107"/>
    </row>
    <row r="20" ht="17.25" customHeight="1" spans="1:4">
      <c r="A20" s="192"/>
      <c r="B20" s="107"/>
      <c r="C20" s="65" t="s">
        <v>31</v>
      </c>
      <c r="D20" s="107"/>
    </row>
    <row r="21" ht="17.25" customHeight="1" spans="1:4">
      <c r="A21" s="192"/>
      <c r="B21" s="107"/>
      <c r="C21" s="65" t="s">
        <v>32</v>
      </c>
      <c r="D21" s="107"/>
    </row>
    <row r="22" ht="17.25" customHeight="1" spans="1:4">
      <c r="A22" s="192"/>
      <c r="B22" s="107"/>
      <c r="C22" s="65" t="s">
        <v>33</v>
      </c>
      <c r="D22" s="107"/>
    </row>
    <row r="23" ht="17.25" customHeight="1" spans="1:4">
      <c r="A23" s="192"/>
      <c r="B23" s="107"/>
      <c r="C23" s="65" t="s">
        <v>34</v>
      </c>
      <c r="D23" s="107">
        <v>20021500</v>
      </c>
    </row>
    <row r="24" ht="17.25" customHeight="1" spans="1:4">
      <c r="A24" s="192"/>
      <c r="B24" s="107"/>
      <c r="C24" s="65" t="s">
        <v>35</v>
      </c>
      <c r="D24" s="107">
        <v>1129113</v>
      </c>
    </row>
    <row r="25" ht="17.25" customHeight="1" spans="1:4">
      <c r="A25" s="192"/>
      <c r="B25" s="107"/>
      <c r="C25" s="65" t="s">
        <v>36</v>
      </c>
      <c r="D25" s="107"/>
    </row>
    <row r="26" ht="17.25" customHeight="1" spans="1:4">
      <c r="A26" s="192"/>
      <c r="B26" s="107"/>
      <c r="C26" s="21" t="s">
        <v>37</v>
      </c>
      <c r="D26" s="107"/>
    </row>
    <row r="27" ht="17.25" customHeight="1" spans="1:4">
      <c r="A27" s="192"/>
      <c r="B27" s="107"/>
      <c r="C27" s="65" t="s">
        <v>38</v>
      </c>
      <c r="D27" s="107">
        <v>100000</v>
      </c>
    </row>
    <row r="28" ht="16.5" customHeight="1" spans="1:4">
      <c r="A28" s="192"/>
      <c r="B28" s="107"/>
      <c r="C28" s="65" t="s">
        <v>39</v>
      </c>
      <c r="D28" s="107"/>
    </row>
    <row r="29" ht="16.5" customHeight="1" spans="1:4">
      <c r="A29" s="192"/>
      <c r="B29" s="107"/>
      <c r="C29" s="21" t="s">
        <v>40</v>
      </c>
      <c r="D29" s="107"/>
    </row>
    <row r="30" ht="17.25" customHeight="1" spans="1:4">
      <c r="A30" s="192"/>
      <c r="B30" s="107"/>
      <c r="C30" s="21" t="s">
        <v>41</v>
      </c>
      <c r="D30" s="107"/>
    </row>
    <row r="31" ht="17.25" customHeight="1" spans="1:4">
      <c r="A31" s="192"/>
      <c r="B31" s="107"/>
      <c r="C31" s="65" t="s">
        <v>42</v>
      </c>
      <c r="D31" s="107"/>
    </row>
    <row r="32" ht="16.5" customHeight="1" spans="1:4">
      <c r="A32" s="192" t="s">
        <v>43</v>
      </c>
      <c r="B32" s="107">
        <v>24120185</v>
      </c>
      <c r="C32" s="192" t="s">
        <v>44</v>
      </c>
      <c r="D32" s="107">
        <v>24120185</v>
      </c>
    </row>
    <row r="33" ht="16.5" customHeight="1" spans="1:4">
      <c r="A33" s="21" t="s">
        <v>45</v>
      </c>
      <c r="B33" s="107"/>
      <c r="C33" s="21" t="s">
        <v>46</v>
      </c>
      <c r="D33" s="107"/>
    </row>
    <row r="34" ht="16.5" customHeight="1" spans="1:4">
      <c r="A34" s="65" t="s">
        <v>47</v>
      </c>
      <c r="B34" s="107"/>
      <c r="C34" s="65" t="s">
        <v>47</v>
      </c>
      <c r="D34" s="107"/>
    </row>
    <row r="35" ht="16.5" customHeight="1" spans="1:4">
      <c r="A35" s="65" t="s">
        <v>48</v>
      </c>
      <c r="B35" s="107"/>
      <c r="C35" s="65" t="s">
        <v>49</v>
      </c>
      <c r="D35" s="107"/>
    </row>
    <row r="36" ht="16.5" customHeight="1" spans="1:4">
      <c r="A36" s="193" t="s">
        <v>50</v>
      </c>
      <c r="B36" s="107">
        <v>24120185</v>
      </c>
      <c r="C36" s="193" t="s">
        <v>51</v>
      </c>
      <c r="D36" s="107">
        <v>24120185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selection activeCell="A1" sqref="A1"/>
    </sheetView>
  </sheetViews>
  <sheetFormatPr defaultColWidth="9.13636363636364" defaultRowHeight="14.25" customHeight="1" outlineLevelCol="5"/>
  <cols>
    <col min="1" max="1" width="32.1363636363636" customWidth="1"/>
    <col min="2" max="2" width="20.7090909090909" customWidth="1"/>
    <col min="3" max="3" width="32.1363636363636" customWidth="1"/>
    <col min="4" max="4" width="27.7090909090909" customWidth="1"/>
    <col min="5" max="6" width="36.7090909090909" customWidth="1"/>
  </cols>
  <sheetData>
    <row r="1" ht="12" customHeight="1" spans="1:6">
      <c r="A1" s="148">
        <v>1</v>
      </c>
      <c r="B1" s="149">
        <v>0</v>
      </c>
      <c r="C1" s="148">
        <v>1</v>
      </c>
      <c r="D1" s="150"/>
      <c r="E1" s="150"/>
      <c r="F1" s="147" t="s">
        <v>401</v>
      </c>
    </row>
    <row r="2" ht="42" customHeight="1" spans="1:6">
      <c r="A2" s="151" t="str">
        <f>"2025"&amp;"年部门政府性基金预算支出预算表"</f>
        <v>2025年部门政府性基金预算支出预算表</v>
      </c>
      <c r="B2" s="151" t="s">
        <v>402</v>
      </c>
      <c r="C2" s="152"/>
      <c r="D2" s="153"/>
      <c r="E2" s="153"/>
      <c r="F2" s="153"/>
    </row>
    <row r="3" ht="13.5" customHeight="1" spans="1:6">
      <c r="A3" s="43" t="str">
        <f>"单位名称："&amp;"石林彝族自治县自然资源局"</f>
        <v>单位名称：石林彝族自治县自然资源局</v>
      </c>
      <c r="B3" s="43" t="s">
        <v>403</v>
      </c>
      <c r="C3" s="148"/>
      <c r="D3" s="150"/>
      <c r="E3" s="150"/>
      <c r="F3" s="147" t="s">
        <v>1</v>
      </c>
    </row>
    <row r="4" ht="19.5" customHeight="1" spans="1:6">
      <c r="A4" s="154" t="s">
        <v>200</v>
      </c>
      <c r="B4" s="155" t="s">
        <v>77</v>
      </c>
      <c r="C4" s="154" t="s">
        <v>78</v>
      </c>
      <c r="D4" s="12" t="s">
        <v>404</v>
      </c>
      <c r="E4" s="13"/>
      <c r="F4" s="35"/>
    </row>
    <row r="5" ht="18.75" customHeight="1" spans="1:6">
      <c r="A5" s="156"/>
      <c r="B5" s="157"/>
      <c r="C5" s="156"/>
      <c r="D5" s="51" t="s">
        <v>55</v>
      </c>
      <c r="E5" s="12" t="s">
        <v>80</v>
      </c>
      <c r="F5" s="51" t="s">
        <v>81</v>
      </c>
    </row>
    <row r="6" ht="18.75" customHeight="1" spans="1:6">
      <c r="A6" s="96">
        <v>1</v>
      </c>
      <c r="B6" s="158" t="s">
        <v>88</v>
      </c>
      <c r="C6" s="96">
        <v>3</v>
      </c>
      <c r="D6" s="14">
        <v>4</v>
      </c>
      <c r="E6" s="14">
        <v>5</v>
      </c>
      <c r="F6" s="14">
        <v>6</v>
      </c>
    </row>
    <row r="7" ht="21" customHeight="1" spans="1:6">
      <c r="A7" s="32"/>
      <c r="B7" s="32"/>
      <c r="C7" s="32"/>
      <c r="D7" s="107"/>
      <c r="E7" s="107"/>
      <c r="F7" s="107"/>
    </row>
    <row r="8" ht="21" customHeight="1" spans="1:6">
      <c r="A8" s="32"/>
      <c r="B8" s="32"/>
      <c r="C8" s="32"/>
      <c r="D8" s="107"/>
      <c r="E8" s="107"/>
      <c r="F8" s="107"/>
    </row>
    <row r="9" ht="18.75" customHeight="1" spans="1:6">
      <c r="A9" s="159" t="s">
        <v>190</v>
      </c>
      <c r="B9" s="159" t="s">
        <v>190</v>
      </c>
      <c r="C9" s="160" t="s">
        <v>190</v>
      </c>
      <c r="D9" s="107"/>
      <c r="E9" s="107"/>
      <c r="F9" s="107"/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Zeros="0" workbookViewId="0">
      <selection activeCell="A1" sqref="A1"/>
    </sheetView>
  </sheetViews>
  <sheetFormatPr defaultColWidth="9.13636363636364" defaultRowHeight="14.25" customHeight="1"/>
  <cols>
    <col min="1" max="2" width="32.5727272727273" customWidth="1"/>
    <col min="3" max="3" width="41.1363636363636" customWidth="1"/>
    <col min="4" max="4" width="21.7090909090909" customWidth="1"/>
    <col min="5" max="5" width="35.2818181818182" customWidth="1"/>
    <col min="6" max="6" width="7.70909090909091" customWidth="1"/>
    <col min="7" max="7" width="11.1363636363636" customWidth="1"/>
    <col min="8" max="8" width="13.2818181818182" customWidth="1"/>
    <col min="9" max="18" width="20" customWidth="1"/>
    <col min="19" max="19" width="19.8545454545455" customWidth="1"/>
  </cols>
  <sheetData>
    <row r="1" ht="15.75" customHeight="1" spans="2:19">
      <c r="B1" s="111"/>
      <c r="C1" s="111"/>
      <c r="R1" s="41"/>
      <c r="S1" s="41" t="s">
        <v>405</v>
      </c>
    </row>
    <row r="2" ht="41.25" customHeight="1" spans="1:19">
      <c r="A2" s="100" t="str">
        <f>"2025"&amp;"年部门政府采购预算表"</f>
        <v>2025年部门政府采购预算表</v>
      </c>
      <c r="B2" s="95"/>
      <c r="C2" s="95"/>
      <c r="D2" s="42"/>
      <c r="E2" s="42"/>
      <c r="F2" s="42"/>
      <c r="G2" s="42"/>
      <c r="H2" s="42"/>
      <c r="I2" s="42"/>
      <c r="J2" s="42"/>
      <c r="K2" s="42"/>
      <c r="L2" s="42"/>
      <c r="M2" s="95"/>
      <c r="N2" s="42"/>
      <c r="O2" s="42"/>
      <c r="P2" s="95"/>
      <c r="Q2" s="42"/>
      <c r="R2" s="95"/>
      <c r="S2" s="95"/>
    </row>
    <row r="3" ht="18.75" customHeight="1" spans="1:19">
      <c r="A3" s="138" t="str">
        <f>"单位名称："&amp;"石林彝族自治县自然资源局"</f>
        <v>单位名称：石林彝族自治县自然资源局</v>
      </c>
      <c r="B3" s="113"/>
      <c r="C3" s="113"/>
      <c r="D3" s="45"/>
      <c r="E3" s="45"/>
      <c r="F3" s="45"/>
      <c r="G3" s="45"/>
      <c r="H3" s="45"/>
      <c r="I3" s="45"/>
      <c r="J3" s="45"/>
      <c r="K3" s="45"/>
      <c r="L3" s="45"/>
      <c r="R3" s="46"/>
      <c r="S3" s="147" t="s">
        <v>1</v>
      </c>
    </row>
    <row r="4" ht="15.75" customHeight="1" spans="1:19">
      <c r="A4" s="48" t="s">
        <v>199</v>
      </c>
      <c r="B4" s="114" t="s">
        <v>200</v>
      </c>
      <c r="C4" s="114" t="s">
        <v>406</v>
      </c>
      <c r="D4" s="115" t="s">
        <v>407</v>
      </c>
      <c r="E4" s="115" t="s">
        <v>408</v>
      </c>
      <c r="F4" s="115" t="s">
        <v>409</v>
      </c>
      <c r="G4" s="115" t="s">
        <v>410</v>
      </c>
      <c r="H4" s="115" t="s">
        <v>411</v>
      </c>
      <c r="I4" s="128" t="s">
        <v>207</v>
      </c>
      <c r="J4" s="128"/>
      <c r="K4" s="128"/>
      <c r="L4" s="128"/>
      <c r="M4" s="129"/>
      <c r="N4" s="128"/>
      <c r="O4" s="128"/>
      <c r="P4" s="108"/>
      <c r="Q4" s="128"/>
      <c r="R4" s="129"/>
      <c r="S4" s="109"/>
    </row>
    <row r="5" ht="17.25" customHeight="1" spans="1:19">
      <c r="A5" s="50"/>
      <c r="B5" s="116"/>
      <c r="C5" s="116"/>
      <c r="D5" s="117"/>
      <c r="E5" s="117"/>
      <c r="F5" s="117"/>
      <c r="G5" s="117"/>
      <c r="H5" s="117"/>
      <c r="I5" s="117" t="s">
        <v>55</v>
      </c>
      <c r="J5" s="117" t="s">
        <v>58</v>
      </c>
      <c r="K5" s="117" t="s">
        <v>412</v>
      </c>
      <c r="L5" s="117" t="s">
        <v>413</v>
      </c>
      <c r="M5" s="130" t="s">
        <v>414</v>
      </c>
      <c r="N5" s="131" t="s">
        <v>415</v>
      </c>
      <c r="O5" s="131"/>
      <c r="P5" s="136"/>
      <c r="Q5" s="131"/>
      <c r="R5" s="137"/>
      <c r="S5" s="118"/>
    </row>
    <row r="6" ht="54" customHeight="1" spans="1:19">
      <c r="A6" s="53"/>
      <c r="B6" s="118"/>
      <c r="C6" s="118"/>
      <c r="D6" s="119"/>
      <c r="E6" s="119"/>
      <c r="F6" s="119"/>
      <c r="G6" s="119"/>
      <c r="H6" s="119"/>
      <c r="I6" s="119"/>
      <c r="J6" s="119" t="s">
        <v>57</v>
      </c>
      <c r="K6" s="119"/>
      <c r="L6" s="119"/>
      <c r="M6" s="132"/>
      <c r="N6" s="119" t="s">
        <v>57</v>
      </c>
      <c r="O6" s="119" t="s">
        <v>64</v>
      </c>
      <c r="P6" s="118" t="s">
        <v>65</v>
      </c>
      <c r="Q6" s="119" t="s">
        <v>66</v>
      </c>
      <c r="R6" s="132" t="s">
        <v>67</v>
      </c>
      <c r="S6" s="118" t="s">
        <v>68</v>
      </c>
    </row>
    <row r="7" ht="18" customHeight="1" spans="1:19">
      <c r="A7" s="139">
        <v>1</v>
      </c>
      <c r="B7" s="139" t="s">
        <v>88</v>
      </c>
      <c r="C7" s="140">
        <v>3</v>
      </c>
      <c r="D7" s="140">
        <v>4</v>
      </c>
      <c r="E7" s="139">
        <v>5</v>
      </c>
      <c r="F7" s="139">
        <v>6</v>
      </c>
      <c r="G7" s="139">
        <v>7</v>
      </c>
      <c r="H7" s="139">
        <v>8</v>
      </c>
      <c r="I7" s="139">
        <v>9</v>
      </c>
      <c r="J7" s="139">
        <v>10</v>
      </c>
      <c r="K7" s="139">
        <v>11</v>
      </c>
      <c r="L7" s="139">
        <v>12</v>
      </c>
      <c r="M7" s="139">
        <v>13</v>
      </c>
      <c r="N7" s="139">
        <v>14</v>
      </c>
      <c r="O7" s="139">
        <v>15</v>
      </c>
      <c r="P7" s="139">
        <v>16</v>
      </c>
      <c r="Q7" s="139">
        <v>17</v>
      </c>
      <c r="R7" s="139">
        <v>18</v>
      </c>
      <c r="S7" s="139">
        <v>19</v>
      </c>
    </row>
    <row r="8" ht="21" customHeight="1" spans="1:19">
      <c r="A8" s="120" t="s">
        <v>70</v>
      </c>
      <c r="B8" s="121" t="s">
        <v>70</v>
      </c>
      <c r="C8" s="121" t="s">
        <v>251</v>
      </c>
      <c r="D8" s="122" t="s">
        <v>416</v>
      </c>
      <c r="E8" s="122" t="s">
        <v>417</v>
      </c>
      <c r="F8" s="122" t="s">
        <v>418</v>
      </c>
      <c r="G8" s="141">
        <v>1</v>
      </c>
      <c r="H8" s="107">
        <v>35100</v>
      </c>
      <c r="I8" s="107">
        <v>35100</v>
      </c>
      <c r="J8" s="107">
        <v>35100</v>
      </c>
      <c r="K8" s="107"/>
      <c r="L8" s="107"/>
      <c r="M8" s="107"/>
      <c r="N8" s="107"/>
      <c r="O8" s="107"/>
      <c r="P8" s="107"/>
      <c r="Q8" s="107"/>
      <c r="R8" s="107"/>
      <c r="S8" s="107"/>
    </row>
    <row r="9" ht="21" customHeight="1" spans="1:19">
      <c r="A9" s="123" t="s">
        <v>190</v>
      </c>
      <c r="B9" s="124"/>
      <c r="C9" s="124"/>
      <c r="D9" s="125"/>
      <c r="E9" s="125"/>
      <c r="F9" s="125"/>
      <c r="G9" s="142"/>
      <c r="H9" s="107">
        <v>35100</v>
      </c>
      <c r="I9" s="107">
        <v>35100</v>
      </c>
      <c r="J9" s="107">
        <v>35100</v>
      </c>
      <c r="K9" s="107"/>
      <c r="L9" s="107"/>
      <c r="M9" s="107"/>
      <c r="N9" s="107"/>
      <c r="O9" s="107"/>
      <c r="P9" s="107"/>
      <c r="Q9" s="107"/>
      <c r="R9" s="107"/>
      <c r="S9" s="107"/>
    </row>
    <row r="10" ht="21" customHeight="1" spans="1:19">
      <c r="A10" s="143" t="s">
        <v>419</v>
      </c>
      <c r="B10" s="144"/>
      <c r="C10" s="144"/>
      <c r="D10" s="143"/>
      <c r="E10" s="143"/>
      <c r="F10" s="143"/>
      <c r="G10" s="145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</row>
  </sheetData>
  <mergeCells count="19">
    <mergeCell ref="A2:S2"/>
    <mergeCell ref="A3:H3"/>
    <mergeCell ref="I4:S4"/>
    <mergeCell ref="N5:S5"/>
    <mergeCell ref="A9:G9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9"/>
  <sheetViews>
    <sheetView showZeros="0" workbookViewId="0">
      <selection activeCell="A1" sqref="A1"/>
    </sheetView>
  </sheetViews>
  <sheetFormatPr defaultColWidth="9.13636363636364" defaultRowHeight="14.25" customHeight="1"/>
  <cols>
    <col min="1" max="5" width="39.1363636363636" customWidth="1"/>
    <col min="6" max="6" width="27.5727272727273" customWidth="1"/>
    <col min="7" max="7" width="28.5727272727273" customWidth="1"/>
    <col min="8" max="8" width="28.1363636363636" customWidth="1"/>
    <col min="9" max="9" width="39.1363636363636" customWidth="1"/>
    <col min="10" max="18" width="20.4181818181818" customWidth="1"/>
    <col min="19" max="20" width="20.2818181818182" customWidth="1"/>
  </cols>
  <sheetData>
    <row r="1" ht="16.5" customHeight="1" spans="1:20">
      <c r="A1" s="104"/>
      <c r="B1" s="111"/>
      <c r="C1" s="111"/>
      <c r="D1" s="111"/>
      <c r="E1" s="111"/>
      <c r="F1" s="111"/>
      <c r="G1" s="111"/>
      <c r="H1" s="104"/>
      <c r="I1" s="104"/>
      <c r="J1" s="104"/>
      <c r="K1" s="104"/>
      <c r="L1" s="104"/>
      <c r="M1" s="104"/>
      <c r="N1" s="126"/>
      <c r="O1" s="104"/>
      <c r="P1" s="104"/>
      <c r="Q1" s="111"/>
      <c r="R1" s="104"/>
      <c r="S1" s="134"/>
      <c r="T1" s="134" t="s">
        <v>420</v>
      </c>
    </row>
    <row r="2" ht="41.25" customHeight="1" spans="1:20">
      <c r="A2" s="100" t="str">
        <f>"2025"&amp;"年部门政府购买服务预算表"</f>
        <v>2025年部门政府购买服务预算表</v>
      </c>
      <c r="B2" s="95"/>
      <c r="C2" s="95"/>
      <c r="D2" s="95"/>
      <c r="E2" s="95"/>
      <c r="F2" s="95"/>
      <c r="G2" s="95"/>
      <c r="H2" s="112"/>
      <c r="I2" s="112"/>
      <c r="J2" s="112"/>
      <c r="K2" s="112"/>
      <c r="L2" s="112"/>
      <c r="M2" s="112"/>
      <c r="N2" s="127"/>
      <c r="O2" s="112"/>
      <c r="P2" s="112"/>
      <c r="Q2" s="95"/>
      <c r="R2" s="112"/>
      <c r="S2" s="127"/>
      <c r="T2" s="95"/>
    </row>
    <row r="3" ht="22.5" customHeight="1" spans="1:20">
      <c r="A3" s="101" t="str">
        <f>"单位名称："&amp;"石林彝族自治县自然资源局"</f>
        <v>单位名称：石林彝族自治县自然资源局</v>
      </c>
      <c r="B3" s="113"/>
      <c r="C3" s="113"/>
      <c r="D3" s="113"/>
      <c r="E3" s="113"/>
      <c r="F3" s="113"/>
      <c r="G3" s="113"/>
      <c r="H3" s="102"/>
      <c r="I3" s="102"/>
      <c r="J3" s="102"/>
      <c r="K3" s="102"/>
      <c r="L3" s="102"/>
      <c r="M3" s="102"/>
      <c r="N3" s="126"/>
      <c r="O3" s="104"/>
      <c r="P3" s="104"/>
      <c r="Q3" s="111"/>
      <c r="R3" s="104"/>
      <c r="S3" s="135"/>
      <c r="T3" s="134" t="s">
        <v>1</v>
      </c>
    </row>
    <row r="4" ht="24" customHeight="1" spans="1:20">
      <c r="A4" s="48" t="s">
        <v>199</v>
      </c>
      <c r="B4" s="114" t="s">
        <v>200</v>
      </c>
      <c r="C4" s="114" t="s">
        <v>406</v>
      </c>
      <c r="D4" s="114" t="s">
        <v>421</v>
      </c>
      <c r="E4" s="114" t="s">
        <v>422</v>
      </c>
      <c r="F4" s="114" t="s">
        <v>423</v>
      </c>
      <c r="G4" s="114" t="s">
        <v>424</v>
      </c>
      <c r="H4" s="115" t="s">
        <v>425</v>
      </c>
      <c r="I4" s="115" t="s">
        <v>426</v>
      </c>
      <c r="J4" s="128" t="s">
        <v>207</v>
      </c>
      <c r="K4" s="128"/>
      <c r="L4" s="128"/>
      <c r="M4" s="128"/>
      <c r="N4" s="129"/>
      <c r="O4" s="128"/>
      <c r="P4" s="128"/>
      <c r="Q4" s="108"/>
      <c r="R4" s="128"/>
      <c r="S4" s="129"/>
      <c r="T4" s="109"/>
    </row>
    <row r="5" ht="24" customHeight="1" spans="1:20">
      <c r="A5" s="50"/>
      <c r="B5" s="116"/>
      <c r="C5" s="116"/>
      <c r="D5" s="116"/>
      <c r="E5" s="116"/>
      <c r="F5" s="116"/>
      <c r="G5" s="116"/>
      <c r="H5" s="117"/>
      <c r="I5" s="117"/>
      <c r="J5" s="117" t="s">
        <v>55</v>
      </c>
      <c r="K5" s="117" t="s">
        <v>58</v>
      </c>
      <c r="L5" s="117" t="s">
        <v>412</v>
      </c>
      <c r="M5" s="117" t="s">
        <v>413</v>
      </c>
      <c r="N5" s="130" t="s">
        <v>414</v>
      </c>
      <c r="O5" s="131" t="s">
        <v>415</v>
      </c>
      <c r="P5" s="131"/>
      <c r="Q5" s="136"/>
      <c r="R5" s="131"/>
      <c r="S5" s="137"/>
      <c r="T5" s="118"/>
    </row>
    <row r="6" ht="54" customHeight="1" spans="1:20">
      <c r="A6" s="53"/>
      <c r="B6" s="118"/>
      <c r="C6" s="118"/>
      <c r="D6" s="118"/>
      <c r="E6" s="118"/>
      <c r="F6" s="118"/>
      <c r="G6" s="118"/>
      <c r="H6" s="119"/>
      <c r="I6" s="119"/>
      <c r="J6" s="119"/>
      <c r="K6" s="119" t="s">
        <v>57</v>
      </c>
      <c r="L6" s="119"/>
      <c r="M6" s="119"/>
      <c r="N6" s="132"/>
      <c r="O6" s="119" t="s">
        <v>57</v>
      </c>
      <c r="P6" s="119" t="s">
        <v>64</v>
      </c>
      <c r="Q6" s="118" t="s">
        <v>65</v>
      </c>
      <c r="R6" s="119" t="s">
        <v>66</v>
      </c>
      <c r="S6" s="132" t="s">
        <v>67</v>
      </c>
      <c r="T6" s="118" t="s">
        <v>68</v>
      </c>
    </row>
    <row r="7" ht="17.25" customHeight="1" spans="1:20">
      <c r="A7" s="54">
        <v>1</v>
      </c>
      <c r="B7" s="118">
        <v>2</v>
      </c>
      <c r="C7" s="54">
        <v>3</v>
      </c>
      <c r="D7" s="54">
        <v>4</v>
      </c>
      <c r="E7" s="118">
        <v>5</v>
      </c>
      <c r="F7" s="54">
        <v>6</v>
      </c>
      <c r="G7" s="54">
        <v>7</v>
      </c>
      <c r="H7" s="118">
        <v>8</v>
      </c>
      <c r="I7" s="54">
        <v>9</v>
      </c>
      <c r="J7" s="54">
        <v>10</v>
      </c>
      <c r="K7" s="118">
        <v>11</v>
      </c>
      <c r="L7" s="54">
        <v>12</v>
      </c>
      <c r="M7" s="54">
        <v>13</v>
      </c>
      <c r="N7" s="118">
        <v>14</v>
      </c>
      <c r="O7" s="54">
        <v>15</v>
      </c>
      <c r="P7" s="54">
        <v>16</v>
      </c>
      <c r="Q7" s="118">
        <v>17</v>
      </c>
      <c r="R7" s="54">
        <v>18</v>
      </c>
      <c r="S7" s="54">
        <v>19</v>
      </c>
      <c r="T7" s="54">
        <v>20</v>
      </c>
    </row>
    <row r="8" ht="21" customHeight="1" spans="1:20">
      <c r="A8" s="120" t="s">
        <v>70</v>
      </c>
      <c r="B8" s="121" t="s">
        <v>70</v>
      </c>
      <c r="C8" s="121" t="s">
        <v>251</v>
      </c>
      <c r="D8" s="121" t="s">
        <v>416</v>
      </c>
      <c r="E8" s="121" t="s">
        <v>427</v>
      </c>
      <c r="F8" s="121" t="s">
        <v>80</v>
      </c>
      <c r="G8" s="121" t="s">
        <v>428</v>
      </c>
      <c r="H8" s="122" t="s">
        <v>127</v>
      </c>
      <c r="I8" s="122" t="s">
        <v>429</v>
      </c>
      <c r="J8" s="107">
        <v>35100</v>
      </c>
      <c r="K8" s="107">
        <v>35100</v>
      </c>
      <c r="L8" s="107"/>
      <c r="M8" s="107"/>
      <c r="N8" s="107"/>
      <c r="O8" s="107"/>
      <c r="P8" s="107"/>
      <c r="Q8" s="107"/>
      <c r="R8" s="107"/>
      <c r="S8" s="107"/>
      <c r="T8" s="107"/>
    </row>
    <row r="9" ht="21" customHeight="1" spans="1:20">
      <c r="A9" s="123" t="s">
        <v>190</v>
      </c>
      <c r="B9" s="124"/>
      <c r="C9" s="124"/>
      <c r="D9" s="124"/>
      <c r="E9" s="124"/>
      <c r="F9" s="124"/>
      <c r="G9" s="124"/>
      <c r="H9" s="125"/>
      <c r="I9" s="133"/>
      <c r="J9" s="107">
        <v>35100</v>
      </c>
      <c r="K9" s="107">
        <v>35100</v>
      </c>
      <c r="L9" s="107"/>
      <c r="M9" s="107"/>
      <c r="N9" s="107"/>
      <c r="O9" s="107"/>
      <c r="P9" s="107"/>
      <c r="Q9" s="107"/>
      <c r="R9" s="107"/>
      <c r="S9" s="107"/>
      <c r="T9" s="107"/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8"/>
  <sheetViews>
    <sheetView showZeros="0" workbookViewId="0">
      <selection activeCell="A1" sqref="A1"/>
    </sheetView>
  </sheetViews>
  <sheetFormatPr defaultColWidth="9.13636363636364" defaultRowHeight="14.25" customHeight="1" outlineLevelRow="7"/>
  <cols>
    <col min="1" max="1" width="37.7090909090909" customWidth="1"/>
    <col min="2" max="24" width="20" customWidth="1"/>
  </cols>
  <sheetData>
    <row r="1" ht="17.25" customHeight="1" spans="4:24">
      <c r="D1" s="99"/>
      <c r="W1" s="41"/>
      <c r="X1" s="41" t="s">
        <v>430</v>
      </c>
    </row>
    <row r="2" ht="41.25" customHeight="1" spans="1:24">
      <c r="A2" s="100" t="str">
        <f>"2025"&amp;"年对下转移支付预算表"</f>
        <v>2025年对下转移支付预算表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95"/>
      <c r="X2" s="95"/>
    </row>
    <row r="3" ht="18" customHeight="1" spans="1:24">
      <c r="A3" s="101" t="str">
        <f>"单位名称："&amp;"石林彝族自治县自然资源局"</f>
        <v>单位名称：石林彝族自治县自然资源局</v>
      </c>
      <c r="B3" s="102"/>
      <c r="C3" s="102"/>
      <c r="D3" s="103"/>
      <c r="E3" s="104"/>
      <c r="F3" s="104"/>
      <c r="G3" s="104"/>
      <c r="H3" s="104"/>
      <c r="I3" s="104"/>
      <c r="W3" s="46"/>
      <c r="X3" s="46" t="s">
        <v>1</v>
      </c>
    </row>
    <row r="4" ht="19.5" customHeight="1" spans="1:24">
      <c r="A4" s="62" t="s">
        <v>431</v>
      </c>
      <c r="B4" s="12" t="s">
        <v>207</v>
      </c>
      <c r="C4" s="13"/>
      <c r="D4" s="13"/>
      <c r="E4" s="12" t="s">
        <v>432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08"/>
      <c r="X4" s="109"/>
    </row>
    <row r="5" ht="40.5" customHeight="1" spans="1:24">
      <c r="A5" s="54"/>
      <c r="B5" s="63" t="s">
        <v>55</v>
      </c>
      <c r="C5" s="48" t="s">
        <v>58</v>
      </c>
      <c r="D5" s="105" t="s">
        <v>412</v>
      </c>
      <c r="E5" s="81" t="s">
        <v>433</v>
      </c>
      <c r="F5" s="81" t="s">
        <v>434</v>
      </c>
      <c r="G5" s="81" t="s">
        <v>435</v>
      </c>
      <c r="H5" s="81" t="s">
        <v>436</v>
      </c>
      <c r="I5" s="81" t="s">
        <v>437</v>
      </c>
      <c r="J5" s="81" t="s">
        <v>438</v>
      </c>
      <c r="K5" s="81" t="s">
        <v>439</v>
      </c>
      <c r="L5" s="81" t="s">
        <v>440</v>
      </c>
      <c r="M5" s="81" t="s">
        <v>441</v>
      </c>
      <c r="N5" s="81" t="s">
        <v>442</v>
      </c>
      <c r="O5" s="81" t="s">
        <v>443</v>
      </c>
      <c r="P5" s="81" t="s">
        <v>444</v>
      </c>
      <c r="Q5" s="81" t="s">
        <v>445</v>
      </c>
      <c r="R5" s="81" t="s">
        <v>446</v>
      </c>
      <c r="S5" s="81" t="s">
        <v>447</v>
      </c>
      <c r="T5" s="81" t="s">
        <v>448</v>
      </c>
      <c r="U5" s="81" t="s">
        <v>449</v>
      </c>
      <c r="V5" s="81" t="s">
        <v>450</v>
      </c>
      <c r="W5" s="81" t="s">
        <v>451</v>
      </c>
      <c r="X5" s="110" t="s">
        <v>452</v>
      </c>
    </row>
    <row r="6" ht="19.5" customHeight="1" spans="1:24">
      <c r="A6" s="55">
        <v>1</v>
      </c>
      <c r="B6" s="55">
        <v>2</v>
      </c>
      <c r="C6" s="55">
        <v>3</v>
      </c>
      <c r="D6" s="106">
        <v>4</v>
      </c>
      <c r="E6" s="69">
        <v>5</v>
      </c>
      <c r="F6" s="55">
        <v>6</v>
      </c>
      <c r="G6" s="55">
        <v>7</v>
      </c>
      <c r="H6" s="106">
        <v>8</v>
      </c>
      <c r="I6" s="55">
        <v>9</v>
      </c>
      <c r="J6" s="55">
        <v>10</v>
      </c>
      <c r="K6" s="55">
        <v>11</v>
      </c>
      <c r="L6" s="106">
        <v>12</v>
      </c>
      <c r="M6" s="55">
        <v>13</v>
      </c>
      <c r="N6" s="55">
        <v>14</v>
      </c>
      <c r="O6" s="55">
        <v>15</v>
      </c>
      <c r="P6" s="106">
        <v>16</v>
      </c>
      <c r="Q6" s="55">
        <v>17</v>
      </c>
      <c r="R6" s="55">
        <v>18</v>
      </c>
      <c r="S6" s="55">
        <v>19</v>
      </c>
      <c r="T6" s="106">
        <v>20</v>
      </c>
      <c r="U6" s="106">
        <v>21</v>
      </c>
      <c r="V6" s="106">
        <v>22</v>
      </c>
      <c r="W6" s="69">
        <v>23</v>
      </c>
      <c r="X6" s="69">
        <v>24</v>
      </c>
    </row>
    <row r="7" ht="19.5" customHeight="1" spans="1:24">
      <c r="A7" s="18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</row>
    <row r="8" ht="19.5" customHeight="1" spans="1:24">
      <c r="A8" s="9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</row>
  </sheetData>
  <mergeCells count="5">
    <mergeCell ref="A2:X2"/>
    <mergeCell ref="A3:I3"/>
    <mergeCell ref="B4:D4"/>
    <mergeCell ref="E4:X4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7"/>
  <sheetViews>
    <sheetView showZeros="0" workbookViewId="0">
      <selection activeCell="A1" sqref="A1"/>
    </sheetView>
  </sheetViews>
  <sheetFormatPr defaultColWidth="9.13636363636364" defaultRowHeight="12" customHeight="1" outlineLevelRow="6"/>
  <cols>
    <col min="1" max="1" width="34.2818181818182" customWidth="1"/>
    <col min="2" max="2" width="29" customWidth="1"/>
    <col min="3" max="5" width="23.5727272727273" customWidth="1"/>
    <col min="6" max="6" width="11.2818181818182" customWidth="1"/>
    <col min="7" max="7" width="25.1363636363636" customWidth="1"/>
    <col min="8" max="8" width="15.5727272727273" customWidth="1"/>
    <col min="9" max="9" width="13.4181818181818" customWidth="1"/>
    <col min="10" max="10" width="18.8545454545455" customWidth="1"/>
  </cols>
  <sheetData>
    <row r="1" ht="16.5" customHeight="1" spans="10:10">
      <c r="J1" s="41" t="s">
        <v>453</v>
      </c>
    </row>
    <row r="2" ht="41.25" customHeight="1" spans="1:10">
      <c r="A2" s="94" t="str">
        <f>"2025"&amp;"年对下转移支付绩效目标表"</f>
        <v>2025年对下转移支付绩效目标表</v>
      </c>
      <c r="B2" s="42"/>
      <c r="C2" s="42"/>
      <c r="D2" s="42"/>
      <c r="E2" s="42"/>
      <c r="F2" s="95"/>
      <c r="G2" s="42"/>
      <c r="H2" s="95"/>
      <c r="I2" s="95"/>
      <c r="J2" s="42"/>
    </row>
    <row r="3" ht="17.25" customHeight="1" spans="1:1">
      <c r="A3" s="43" t="str">
        <f>"单位名称："&amp;"石林彝族自治县自然资源局"</f>
        <v>单位名称：石林彝族自治县自然资源局</v>
      </c>
    </row>
    <row r="4" ht="44.25" customHeight="1" spans="1:10">
      <c r="A4" s="17" t="s">
        <v>431</v>
      </c>
      <c r="B4" s="17" t="s">
        <v>310</v>
      </c>
      <c r="C4" s="17" t="s">
        <v>311</v>
      </c>
      <c r="D4" s="17" t="s">
        <v>312</v>
      </c>
      <c r="E4" s="17" t="s">
        <v>313</v>
      </c>
      <c r="F4" s="96" t="s">
        <v>314</v>
      </c>
      <c r="G4" s="17" t="s">
        <v>315</v>
      </c>
      <c r="H4" s="96" t="s">
        <v>316</v>
      </c>
      <c r="I4" s="96" t="s">
        <v>317</v>
      </c>
      <c r="J4" s="17" t="s">
        <v>318</v>
      </c>
    </row>
    <row r="5" ht="14.25" customHeight="1" spans="1:10">
      <c r="A5" s="17">
        <v>1</v>
      </c>
      <c r="B5" s="17">
        <v>2</v>
      </c>
      <c r="C5" s="17">
        <v>3</v>
      </c>
      <c r="D5" s="17">
        <v>4</v>
      </c>
      <c r="E5" s="17">
        <v>5</v>
      </c>
      <c r="F5" s="96">
        <v>6</v>
      </c>
      <c r="G5" s="17">
        <v>7</v>
      </c>
      <c r="H5" s="96">
        <v>8</v>
      </c>
      <c r="I5" s="96">
        <v>9</v>
      </c>
      <c r="J5" s="17">
        <v>10</v>
      </c>
    </row>
    <row r="6" ht="42" customHeight="1" spans="1:10">
      <c r="A6" s="18"/>
      <c r="B6" s="97"/>
      <c r="C6" s="97"/>
      <c r="D6" s="97"/>
      <c r="E6" s="33"/>
      <c r="F6" s="98"/>
      <c r="G6" s="33"/>
      <c r="H6" s="98"/>
      <c r="I6" s="98"/>
      <c r="J6" s="33"/>
    </row>
    <row r="7" ht="42" customHeight="1" spans="1:10">
      <c r="A7" s="18"/>
      <c r="B7" s="32"/>
      <c r="C7" s="32"/>
      <c r="D7" s="32"/>
      <c r="E7" s="18"/>
      <c r="F7" s="32"/>
      <c r="G7" s="18"/>
      <c r="H7" s="32"/>
      <c r="I7" s="32"/>
      <c r="J7" s="18"/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8"/>
  <sheetViews>
    <sheetView showZeros="0" topLeftCell="E1" workbookViewId="0">
      <selection activeCell="A1" sqref="A1:I1"/>
    </sheetView>
  </sheetViews>
  <sheetFormatPr defaultColWidth="10.4181818181818" defaultRowHeight="14.25" customHeight="1" outlineLevelRow="7"/>
  <cols>
    <col min="1" max="3" width="33.7090909090909" customWidth="1"/>
    <col min="4" max="4" width="45.5727272727273" customWidth="1"/>
    <col min="5" max="5" width="27.5727272727273" customWidth="1"/>
    <col min="6" max="6" width="21.7090909090909" customWidth="1"/>
    <col min="7" max="9" width="26.2818181818182" customWidth="1"/>
  </cols>
  <sheetData>
    <row r="1" customHeight="1" spans="1:9">
      <c r="A1" s="71" t="s">
        <v>454</v>
      </c>
      <c r="B1" s="72"/>
      <c r="C1" s="72"/>
      <c r="D1" s="73"/>
      <c r="E1" s="73"/>
      <c r="F1" s="73"/>
      <c r="G1" s="72"/>
      <c r="H1" s="72"/>
      <c r="I1" s="73"/>
    </row>
    <row r="2" ht="41.25" customHeight="1" spans="1:9">
      <c r="A2" s="74" t="str">
        <f>"2025"&amp;"年新增资产配置预算表"</f>
        <v>2025年新增资产配置预算表</v>
      </c>
      <c r="B2" s="75"/>
      <c r="C2" s="75"/>
      <c r="D2" s="76"/>
      <c r="E2" s="76"/>
      <c r="F2" s="76"/>
      <c r="G2" s="75"/>
      <c r="H2" s="75"/>
      <c r="I2" s="76"/>
    </row>
    <row r="3" customHeight="1" spans="1:9">
      <c r="A3" s="77" t="str">
        <f>"单位名称："&amp;"石林彝族自治县自然资源局"</f>
        <v>单位名称：石林彝族自治县自然资源局</v>
      </c>
      <c r="B3" s="78"/>
      <c r="C3" s="78"/>
      <c r="D3" s="79"/>
      <c r="F3" s="76"/>
      <c r="G3" s="75"/>
      <c r="H3" s="75"/>
      <c r="I3" s="93" t="s">
        <v>1</v>
      </c>
    </row>
    <row r="4" ht="28.5" customHeight="1" spans="1:9">
      <c r="A4" s="80" t="s">
        <v>199</v>
      </c>
      <c r="B4" s="81" t="s">
        <v>200</v>
      </c>
      <c r="C4" s="82" t="s">
        <v>455</v>
      </c>
      <c r="D4" s="80" t="s">
        <v>456</v>
      </c>
      <c r="E4" s="80" t="s">
        <v>457</v>
      </c>
      <c r="F4" s="80" t="s">
        <v>458</v>
      </c>
      <c r="G4" s="81" t="s">
        <v>459</v>
      </c>
      <c r="H4" s="69"/>
      <c r="I4" s="80"/>
    </row>
    <row r="5" ht="21" customHeight="1" spans="1:9">
      <c r="A5" s="82"/>
      <c r="B5" s="83"/>
      <c r="C5" s="83"/>
      <c r="D5" s="84"/>
      <c r="E5" s="83"/>
      <c r="F5" s="83"/>
      <c r="G5" s="81" t="s">
        <v>410</v>
      </c>
      <c r="H5" s="81" t="s">
        <v>460</v>
      </c>
      <c r="I5" s="81" t="s">
        <v>461</v>
      </c>
    </row>
    <row r="6" ht="17.25" customHeight="1" spans="1:9">
      <c r="A6" s="85" t="s">
        <v>87</v>
      </c>
      <c r="B6" s="31" t="s">
        <v>88</v>
      </c>
      <c r="C6" s="85" t="s">
        <v>89</v>
      </c>
      <c r="D6" s="33" t="s">
        <v>90</v>
      </c>
      <c r="E6" s="85" t="s">
        <v>91</v>
      </c>
      <c r="F6" s="31" t="s">
        <v>92</v>
      </c>
      <c r="G6" s="86" t="s">
        <v>93</v>
      </c>
      <c r="H6" s="33" t="s">
        <v>94</v>
      </c>
      <c r="I6" s="33">
        <v>9</v>
      </c>
    </row>
    <row r="7" ht="19.5" customHeight="1" spans="1:9">
      <c r="A7" s="87"/>
      <c r="B7" s="65"/>
      <c r="C7" s="65"/>
      <c r="D7" s="18"/>
      <c r="E7" s="32"/>
      <c r="F7" s="86"/>
      <c r="G7" s="88"/>
      <c r="H7" s="89"/>
      <c r="I7" s="89"/>
    </row>
    <row r="8" ht="19.5" customHeight="1" spans="1:9">
      <c r="A8" s="20" t="s">
        <v>55</v>
      </c>
      <c r="B8" s="90"/>
      <c r="C8" s="90"/>
      <c r="D8" s="91"/>
      <c r="E8" s="92"/>
      <c r="F8" s="92"/>
      <c r="G8" s="88"/>
      <c r="H8" s="89"/>
      <c r="I8" s="89"/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0"/>
  <sheetViews>
    <sheetView showZeros="0" workbookViewId="0">
      <selection activeCell="A1" sqref="A1"/>
    </sheetView>
  </sheetViews>
  <sheetFormatPr defaultColWidth="9.13636363636364" defaultRowHeight="14.25" customHeight="1"/>
  <cols>
    <col min="1" max="1" width="19.2818181818182" customWidth="1"/>
    <col min="2" max="2" width="33.8545454545455" customWidth="1"/>
    <col min="3" max="3" width="23.8545454545455" customWidth="1"/>
    <col min="4" max="4" width="11.1363636363636" customWidth="1"/>
    <col min="5" max="5" width="17.7090909090909" customWidth="1"/>
    <col min="6" max="6" width="9.85454545454546" customWidth="1"/>
    <col min="7" max="7" width="17.7090909090909" customWidth="1"/>
    <col min="8" max="11" width="23.1363636363636" customWidth="1"/>
  </cols>
  <sheetData>
    <row r="1" customHeight="1" spans="4:11">
      <c r="D1" s="40"/>
      <c r="E1" s="40"/>
      <c r="F1" s="40"/>
      <c r="G1" s="40"/>
      <c r="K1" s="41" t="s">
        <v>462</v>
      </c>
    </row>
    <row r="2" ht="41.25" customHeight="1" spans="1:11">
      <c r="A2" s="42" t="str">
        <f>"2025"&amp;"年上级转移支付补助项目支出预算表"</f>
        <v>2025年上级转移支付补助项目支出预算表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ht="13.5" customHeight="1" spans="1:11">
      <c r="A3" s="43" t="str">
        <f>"单位名称："&amp;"石林彝族自治县自然资源局"</f>
        <v>单位名称：石林彝族自治县自然资源局</v>
      </c>
      <c r="B3" s="44"/>
      <c r="C3" s="44"/>
      <c r="D3" s="44"/>
      <c r="E3" s="44"/>
      <c r="F3" s="44"/>
      <c r="G3" s="44"/>
      <c r="H3" s="45"/>
      <c r="I3" s="45"/>
      <c r="J3" s="45"/>
      <c r="K3" s="46" t="s">
        <v>1</v>
      </c>
    </row>
    <row r="4" ht="21.75" customHeight="1" spans="1:11">
      <c r="A4" s="47" t="s">
        <v>287</v>
      </c>
      <c r="B4" s="47" t="s">
        <v>202</v>
      </c>
      <c r="C4" s="47" t="s">
        <v>288</v>
      </c>
      <c r="D4" s="48" t="s">
        <v>203</v>
      </c>
      <c r="E4" s="48" t="s">
        <v>204</v>
      </c>
      <c r="F4" s="48" t="s">
        <v>289</v>
      </c>
      <c r="G4" s="48" t="s">
        <v>290</v>
      </c>
      <c r="H4" s="62" t="s">
        <v>55</v>
      </c>
      <c r="I4" s="12" t="s">
        <v>463</v>
      </c>
      <c r="J4" s="13"/>
      <c r="K4" s="35"/>
    </row>
    <row r="5" ht="21.75" customHeight="1" spans="1:11">
      <c r="A5" s="49"/>
      <c r="B5" s="49"/>
      <c r="C5" s="49"/>
      <c r="D5" s="50"/>
      <c r="E5" s="50"/>
      <c r="F5" s="50"/>
      <c r="G5" s="50"/>
      <c r="H5" s="63"/>
      <c r="I5" s="48" t="s">
        <v>58</v>
      </c>
      <c r="J5" s="48" t="s">
        <v>59</v>
      </c>
      <c r="K5" s="48" t="s">
        <v>60</v>
      </c>
    </row>
    <row r="6" ht="40.5" customHeight="1" spans="1:11">
      <c r="A6" s="52"/>
      <c r="B6" s="52"/>
      <c r="C6" s="52"/>
      <c r="D6" s="53"/>
      <c r="E6" s="53"/>
      <c r="F6" s="53"/>
      <c r="G6" s="53"/>
      <c r="H6" s="54"/>
      <c r="I6" s="53" t="s">
        <v>57</v>
      </c>
      <c r="J6" s="53"/>
      <c r="K6" s="53"/>
    </row>
    <row r="7" ht="15" customHeight="1" spans="1:11">
      <c r="A7" s="55">
        <v>1</v>
      </c>
      <c r="B7" s="55">
        <v>2</v>
      </c>
      <c r="C7" s="55">
        <v>3</v>
      </c>
      <c r="D7" s="55">
        <v>4</v>
      </c>
      <c r="E7" s="55">
        <v>5</v>
      </c>
      <c r="F7" s="55">
        <v>6</v>
      </c>
      <c r="G7" s="55">
        <v>7</v>
      </c>
      <c r="H7" s="55">
        <v>8</v>
      </c>
      <c r="I7" s="55">
        <v>9</v>
      </c>
      <c r="J7" s="69">
        <v>10</v>
      </c>
      <c r="K7" s="69">
        <v>11</v>
      </c>
    </row>
    <row r="8" ht="18.75" customHeight="1" spans="1:11">
      <c r="A8" s="18"/>
      <c r="B8" s="32"/>
      <c r="C8" s="18"/>
      <c r="D8" s="18"/>
      <c r="E8" s="18"/>
      <c r="F8" s="18"/>
      <c r="G8" s="18"/>
      <c r="H8" s="64"/>
      <c r="I8" s="70"/>
      <c r="J8" s="70"/>
      <c r="K8" s="64"/>
    </row>
    <row r="9" ht="18.75" customHeight="1" spans="1:11">
      <c r="A9" s="65"/>
      <c r="B9" s="32"/>
      <c r="C9" s="32"/>
      <c r="D9" s="32"/>
      <c r="E9" s="32"/>
      <c r="F9" s="32"/>
      <c r="G9" s="32"/>
      <c r="H9" s="57"/>
      <c r="I9" s="57"/>
      <c r="J9" s="57"/>
      <c r="K9" s="64"/>
    </row>
    <row r="10" ht="18.75" customHeight="1" spans="1:11">
      <c r="A10" s="66" t="s">
        <v>190</v>
      </c>
      <c r="B10" s="67"/>
      <c r="C10" s="67"/>
      <c r="D10" s="67"/>
      <c r="E10" s="67"/>
      <c r="F10" s="67"/>
      <c r="G10" s="68"/>
      <c r="H10" s="57"/>
      <c r="I10" s="57"/>
      <c r="J10" s="57"/>
      <c r="K10" s="64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5"/>
  <sheetViews>
    <sheetView showZeros="0" topLeftCell="D1" workbookViewId="0">
      <selection activeCell="A1" sqref="A1"/>
    </sheetView>
  </sheetViews>
  <sheetFormatPr defaultColWidth="9.13636363636364" defaultRowHeight="14.25" customHeight="1" outlineLevelCol="6"/>
  <cols>
    <col min="1" max="1" width="35.2818181818182" customWidth="1"/>
    <col min="2" max="4" width="28" customWidth="1"/>
    <col min="5" max="7" width="23.8545454545455" customWidth="1"/>
  </cols>
  <sheetData>
    <row r="1" ht="13.5" customHeight="1" spans="4:7">
      <c r="D1" s="40"/>
      <c r="G1" s="41" t="s">
        <v>464</v>
      </c>
    </row>
    <row r="2" ht="41.25" customHeight="1" spans="1:7">
      <c r="A2" s="42" t="str">
        <f>"2025"&amp;"年部门项目中期规划预算表"</f>
        <v>2025年部门项目中期规划预算表</v>
      </c>
      <c r="B2" s="42"/>
      <c r="C2" s="42"/>
      <c r="D2" s="42"/>
      <c r="E2" s="42"/>
      <c r="F2" s="42"/>
      <c r="G2" s="42"/>
    </row>
    <row r="3" ht="13.5" customHeight="1" spans="1:7">
      <c r="A3" s="43" t="str">
        <f>"单位名称："&amp;"石林彝族自治县自然资源局"</f>
        <v>单位名称：石林彝族自治县自然资源局</v>
      </c>
      <c r="B3" s="44"/>
      <c r="C3" s="44"/>
      <c r="D3" s="44"/>
      <c r="E3" s="45"/>
      <c r="F3" s="45"/>
      <c r="G3" s="46" t="s">
        <v>1</v>
      </c>
    </row>
    <row r="4" ht="21.75" customHeight="1" spans="1:7">
      <c r="A4" s="47" t="s">
        <v>288</v>
      </c>
      <c r="B4" s="47" t="s">
        <v>287</v>
      </c>
      <c r="C4" s="47" t="s">
        <v>202</v>
      </c>
      <c r="D4" s="48" t="s">
        <v>465</v>
      </c>
      <c r="E4" s="12" t="s">
        <v>58</v>
      </c>
      <c r="F4" s="13"/>
      <c r="G4" s="35"/>
    </row>
    <row r="5" ht="21.75" customHeight="1" spans="1:7">
      <c r="A5" s="49"/>
      <c r="B5" s="49"/>
      <c r="C5" s="49"/>
      <c r="D5" s="50"/>
      <c r="E5" s="51" t="str">
        <f>"2025"&amp;"年"</f>
        <v>2025年</v>
      </c>
      <c r="F5" s="48" t="str">
        <f>("2025"+1)&amp;"年"</f>
        <v>2026年</v>
      </c>
      <c r="G5" s="48" t="str">
        <f>("2025"+2)&amp;"年"</f>
        <v>2027年</v>
      </c>
    </row>
    <row r="6" ht="40.5" customHeight="1" spans="1:7">
      <c r="A6" s="52"/>
      <c r="B6" s="52"/>
      <c r="C6" s="52"/>
      <c r="D6" s="53"/>
      <c r="E6" s="54"/>
      <c r="F6" s="53" t="s">
        <v>57</v>
      </c>
      <c r="G6" s="53"/>
    </row>
    <row r="7" ht="15" customHeight="1" spans="1:7">
      <c r="A7" s="55">
        <v>1</v>
      </c>
      <c r="B7" s="55">
        <v>2</v>
      </c>
      <c r="C7" s="55">
        <v>3</v>
      </c>
      <c r="D7" s="55">
        <v>4</v>
      </c>
      <c r="E7" s="55">
        <v>5</v>
      </c>
      <c r="F7" s="55">
        <v>6</v>
      </c>
      <c r="G7" s="55">
        <v>7</v>
      </c>
    </row>
    <row r="8" ht="17.25" customHeight="1" spans="1:7">
      <c r="A8" s="32" t="s">
        <v>70</v>
      </c>
      <c r="B8" s="56"/>
      <c r="C8" s="56"/>
      <c r="D8" s="32"/>
      <c r="E8" s="57">
        <v>7600000</v>
      </c>
      <c r="F8" s="57"/>
      <c r="G8" s="57"/>
    </row>
    <row r="9" ht="18.75" customHeight="1" spans="1:7">
      <c r="A9" s="32"/>
      <c r="B9" s="32" t="s">
        <v>466</v>
      </c>
      <c r="C9" s="32" t="s">
        <v>295</v>
      </c>
      <c r="D9" s="32" t="s">
        <v>467</v>
      </c>
      <c r="E9" s="57">
        <v>100000</v>
      </c>
      <c r="F9" s="57"/>
      <c r="G9" s="57"/>
    </row>
    <row r="10" ht="18.75" customHeight="1" spans="1:7">
      <c r="A10" s="58"/>
      <c r="B10" s="32" t="s">
        <v>466</v>
      </c>
      <c r="C10" s="32" t="s">
        <v>299</v>
      </c>
      <c r="D10" s="32" t="s">
        <v>467</v>
      </c>
      <c r="E10" s="57">
        <v>3000000</v>
      </c>
      <c r="F10" s="57"/>
      <c r="G10" s="57"/>
    </row>
    <row r="11" ht="18.75" customHeight="1" spans="1:7">
      <c r="A11" s="58"/>
      <c r="B11" s="32" t="s">
        <v>466</v>
      </c>
      <c r="C11" s="32" t="s">
        <v>301</v>
      </c>
      <c r="D11" s="32" t="s">
        <v>467</v>
      </c>
      <c r="E11" s="57">
        <v>1500000</v>
      </c>
      <c r="F11" s="57"/>
      <c r="G11" s="57"/>
    </row>
    <row r="12" ht="18.75" customHeight="1" spans="1:7">
      <c r="A12" s="58"/>
      <c r="B12" s="32" t="s">
        <v>466</v>
      </c>
      <c r="C12" s="32" t="s">
        <v>303</v>
      </c>
      <c r="D12" s="32" t="s">
        <v>467</v>
      </c>
      <c r="E12" s="57">
        <v>3000000</v>
      </c>
      <c r="F12" s="57"/>
      <c r="G12" s="57"/>
    </row>
    <row r="13" ht="18.75" customHeight="1" spans="1:7">
      <c r="A13" s="32" t="s">
        <v>73</v>
      </c>
      <c r="B13" s="58"/>
      <c r="C13" s="58"/>
      <c r="D13" s="58"/>
      <c r="E13" s="57">
        <v>3000000</v>
      </c>
      <c r="F13" s="57"/>
      <c r="G13" s="57"/>
    </row>
    <row r="14" ht="18.75" customHeight="1" spans="1:7">
      <c r="A14" s="58"/>
      <c r="B14" s="32" t="s">
        <v>468</v>
      </c>
      <c r="C14" s="32" t="s">
        <v>306</v>
      </c>
      <c r="D14" s="32" t="s">
        <v>467</v>
      </c>
      <c r="E14" s="57">
        <v>3000000</v>
      </c>
      <c r="F14" s="57"/>
      <c r="G14" s="57"/>
    </row>
    <row r="15" ht="18.75" customHeight="1" spans="1:7">
      <c r="A15" s="59" t="s">
        <v>55</v>
      </c>
      <c r="B15" s="60" t="s">
        <v>469</v>
      </c>
      <c r="C15" s="60"/>
      <c r="D15" s="61"/>
      <c r="E15" s="57">
        <v>10600000</v>
      </c>
      <c r="F15" s="57"/>
      <c r="G15" s="57"/>
    </row>
  </sheetData>
  <mergeCells count="11">
    <mergeCell ref="A2:G2"/>
    <mergeCell ref="A3:D3"/>
    <mergeCell ref="E4:G4"/>
    <mergeCell ref="A15:D15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40"/>
  <sheetViews>
    <sheetView showZeros="0" topLeftCell="C1" workbookViewId="0">
      <selection activeCell="A1" sqref="A1"/>
    </sheetView>
  </sheetViews>
  <sheetFormatPr defaultColWidth="8.57272727272727" defaultRowHeight="14.25" customHeight="1"/>
  <cols>
    <col min="1" max="1" width="18.1363636363636" customWidth="1"/>
    <col min="2" max="2" width="23.4181818181818" customWidth="1"/>
    <col min="3" max="3" width="21.8545454545455" customWidth="1"/>
    <col min="4" max="4" width="15.5727272727273" customWidth="1"/>
    <col min="5" max="5" width="31.5727272727273" customWidth="1"/>
    <col min="6" max="6" width="15.4181818181818" customWidth="1"/>
    <col min="7" max="7" width="16.4181818181818" customWidth="1"/>
    <col min="8" max="8" width="29.5727272727273" customWidth="1"/>
    <col min="9" max="9" width="30.5727272727273" customWidth="1"/>
    <col min="10" max="10" width="23.854545454545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34" t="s">
        <v>470</v>
      </c>
    </row>
    <row r="2" ht="41.25" customHeight="1" spans="1:10">
      <c r="A2" s="1" t="str">
        <f>"2025"&amp;"年部门整体支出绩效目标表"</f>
        <v>2025年部门整体支出绩效目标表</v>
      </c>
      <c r="B2" s="2"/>
      <c r="C2" s="2"/>
      <c r="D2" s="2"/>
      <c r="E2" s="2"/>
      <c r="F2" s="2"/>
      <c r="G2" s="2"/>
      <c r="H2" s="2"/>
      <c r="I2" s="2"/>
      <c r="J2" s="2"/>
    </row>
    <row r="3" ht="17.25" customHeight="1" spans="1:10">
      <c r="A3" s="3" t="str">
        <f>"单位名称："&amp;"石林彝族自治县自然资源局"</f>
        <v>单位名称：石林彝族自治县自然资源局</v>
      </c>
      <c r="B3" s="3"/>
      <c r="C3" s="4"/>
      <c r="D3" s="5"/>
      <c r="E3" s="5"/>
      <c r="F3" s="5"/>
      <c r="G3" s="5"/>
      <c r="H3" s="5"/>
      <c r="I3" s="5"/>
      <c r="J3" s="224" t="s">
        <v>1</v>
      </c>
    </row>
    <row r="4" ht="30" customHeight="1" spans="1:10">
      <c r="A4" s="6" t="s">
        <v>471</v>
      </c>
      <c r="B4" s="7" t="s">
        <v>71</v>
      </c>
      <c r="C4" s="8"/>
      <c r="D4" s="8"/>
      <c r="E4" s="9"/>
      <c r="F4" s="10" t="s">
        <v>472</v>
      </c>
      <c r="G4" s="9"/>
      <c r="H4" s="11" t="s">
        <v>70</v>
      </c>
      <c r="I4" s="8"/>
      <c r="J4" s="9"/>
    </row>
    <row r="5" ht="32.25" customHeight="1" spans="1:10">
      <c r="A5" s="12" t="s">
        <v>473</v>
      </c>
      <c r="B5" s="13"/>
      <c r="C5" s="13"/>
      <c r="D5" s="13"/>
      <c r="E5" s="13"/>
      <c r="F5" s="13"/>
      <c r="G5" s="13"/>
      <c r="H5" s="13"/>
      <c r="I5" s="35"/>
      <c r="J5" s="36" t="s">
        <v>474</v>
      </c>
    </row>
    <row r="6" ht="99.75" customHeight="1" spans="1:10">
      <c r="A6" s="14" t="s">
        <v>475</v>
      </c>
      <c r="B6" s="15" t="s">
        <v>476</v>
      </c>
      <c r="C6" s="16" t="s">
        <v>477</v>
      </c>
      <c r="D6" s="16"/>
      <c r="E6" s="16"/>
      <c r="F6" s="16"/>
      <c r="G6" s="16"/>
      <c r="H6" s="16"/>
      <c r="I6" s="16"/>
      <c r="J6" s="37" t="s">
        <v>478</v>
      </c>
    </row>
    <row r="7" ht="99.75" customHeight="1" spans="1:10">
      <c r="A7" s="14"/>
      <c r="B7" s="15" t="str">
        <f>"总体绩效目标（"&amp;"2025"&amp;"-"&amp;("2025"+2)&amp;"年期间）"</f>
        <v>总体绩效目标（2025-2027年期间）</v>
      </c>
      <c r="C7" s="16" t="s">
        <v>477</v>
      </c>
      <c r="D7" s="16"/>
      <c r="E7" s="16"/>
      <c r="F7" s="16"/>
      <c r="G7" s="16"/>
      <c r="H7" s="16"/>
      <c r="I7" s="16"/>
      <c r="J7" s="37" t="s">
        <v>479</v>
      </c>
    </row>
    <row r="8" ht="75" customHeight="1" spans="1:10">
      <c r="A8" s="15" t="s">
        <v>480</v>
      </c>
      <c r="B8" s="17" t="str">
        <f>"预算年度（"&amp;"2025"&amp;"年）绩效目标"</f>
        <v>预算年度（2025年）绩效目标</v>
      </c>
      <c r="C8" s="18" t="s">
        <v>477</v>
      </c>
      <c r="D8" s="18"/>
      <c r="E8" s="18"/>
      <c r="F8" s="18"/>
      <c r="G8" s="18"/>
      <c r="H8" s="18"/>
      <c r="I8" s="18"/>
      <c r="J8" s="38" t="s">
        <v>481</v>
      </c>
    </row>
    <row r="9" ht="32.25" customHeight="1" spans="1:10">
      <c r="A9" s="19" t="s">
        <v>482</v>
      </c>
      <c r="B9" s="19"/>
      <c r="C9" s="19"/>
      <c r="D9" s="19"/>
      <c r="E9" s="19"/>
      <c r="F9" s="19"/>
      <c r="G9" s="19"/>
      <c r="H9" s="19"/>
      <c r="I9" s="19"/>
      <c r="J9" s="19"/>
    </row>
    <row r="10" ht="32.25" customHeight="1" spans="1:10">
      <c r="A10" s="15" t="s">
        <v>483</v>
      </c>
      <c r="B10" s="15"/>
      <c r="C10" s="14" t="s">
        <v>484</v>
      </c>
      <c r="D10" s="14"/>
      <c r="E10" s="14"/>
      <c r="F10" s="14" t="s">
        <v>485</v>
      </c>
      <c r="G10" s="14"/>
      <c r="H10" s="14" t="s">
        <v>486</v>
      </c>
      <c r="I10" s="14"/>
      <c r="J10" s="14"/>
    </row>
    <row r="11" ht="32.25" customHeight="1" spans="1:10">
      <c r="A11" s="15"/>
      <c r="B11" s="15"/>
      <c r="C11" s="14"/>
      <c r="D11" s="14"/>
      <c r="E11" s="14"/>
      <c r="F11" s="14"/>
      <c r="G11" s="14"/>
      <c r="H11" s="15" t="s">
        <v>487</v>
      </c>
      <c r="I11" s="15" t="s">
        <v>488</v>
      </c>
      <c r="J11" s="15" t="s">
        <v>489</v>
      </c>
    </row>
    <row r="12" ht="24" customHeight="1" spans="1:10">
      <c r="A12" s="20" t="s">
        <v>55</v>
      </c>
      <c r="B12" s="21"/>
      <c r="C12" s="21"/>
      <c r="D12" s="21"/>
      <c r="E12" s="21"/>
      <c r="F12" s="21"/>
      <c r="G12" s="22"/>
      <c r="H12" s="23">
        <v>67723270.39</v>
      </c>
      <c r="I12" s="23">
        <v>26200350.1</v>
      </c>
      <c r="J12" s="23">
        <v>41522920.29</v>
      </c>
    </row>
    <row r="13" ht="34.5" customHeight="1" spans="1:10">
      <c r="A13" s="16" t="s">
        <v>490</v>
      </c>
      <c r="B13" s="24"/>
      <c r="C13" s="16" t="s">
        <v>477</v>
      </c>
      <c r="D13" s="24"/>
      <c r="E13" s="24"/>
      <c r="F13" s="24"/>
      <c r="G13" s="24"/>
      <c r="H13" s="25">
        <v>67723270.39</v>
      </c>
      <c r="I13" s="25">
        <v>26200350.1</v>
      </c>
      <c r="J13" s="25">
        <v>41522920.29</v>
      </c>
    </row>
    <row r="14" ht="32.25" customHeight="1" spans="1:10">
      <c r="A14" s="19" t="s">
        <v>491</v>
      </c>
      <c r="B14" s="19"/>
      <c r="C14" s="19"/>
      <c r="D14" s="19"/>
      <c r="E14" s="19"/>
      <c r="F14" s="19"/>
      <c r="G14" s="19"/>
      <c r="H14" s="19"/>
      <c r="I14" s="19"/>
      <c r="J14" s="19"/>
    </row>
    <row r="15" ht="32.25" customHeight="1" spans="1:10">
      <c r="A15" s="26" t="s">
        <v>492</v>
      </c>
      <c r="B15" s="26"/>
      <c r="C15" s="26"/>
      <c r="D15" s="26"/>
      <c r="E15" s="26"/>
      <c r="F15" s="26"/>
      <c r="G15" s="26"/>
      <c r="H15" s="27" t="s">
        <v>493</v>
      </c>
      <c r="I15" s="39" t="s">
        <v>318</v>
      </c>
      <c r="J15" s="27" t="s">
        <v>494</v>
      </c>
    </row>
    <row r="16" ht="36" customHeight="1" spans="1:10">
      <c r="A16" s="28" t="s">
        <v>311</v>
      </c>
      <c r="B16" s="28" t="s">
        <v>495</v>
      </c>
      <c r="C16" s="29" t="s">
        <v>313</v>
      </c>
      <c r="D16" s="29" t="s">
        <v>314</v>
      </c>
      <c r="E16" s="29" t="s">
        <v>315</v>
      </c>
      <c r="F16" s="29" t="s">
        <v>316</v>
      </c>
      <c r="G16" s="29" t="s">
        <v>317</v>
      </c>
      <c r="H16" s="30"/>
      <c r="I16" s="30"/>
      <c r="J16" s="30"/>
    </row>
    <row r="17" ht="32.25" customHeight="1" spans="1:10">
      <c r="A17" s="31" t="s">
        <v>320</v>
      </c>
      <c r="B17" s="31"/>
      <c r="C17" s="32"/>
      <c r="D17" s="31"/>
      <c r="E17" s="31"/>
      <c r="F17" s="31"/>
      <c r="G17" s="31"/>
      <c r="H17" s="33"/>
      <c r="I17" s="18"/>
      <c r="J17" s="33"/>
    </row>
    <row r="18" ht="32.25" customHeight="1" spans="1:10">
      <c r="A18" s="31"/>
      <c r="B18" s="31" t="s">
        <v>321</v>
      </c>
      <c r="C18" s="32"/>
      <c r="D18" s="31"/>
      <c r="E18" s="31"/>
      <c r="F18" s="31"/>
      <c r="G18" s="31"/>
      <c r="H18" s="33"/>
      <c r="I18" s="18"/>
      <c r="J18" s="33"/>
    </row>
    <row r="19" ht="32.25" customHeight="1" spans="1:10">
      <c r="A19" s="31"/>
      <c r="B19" s="31"/>
      <c r="C19" s="32" t="s">
        <v>496</v>
      </c>
      <c r="D19" s="31" t="s">
        <v>323</v>
      </c>
      <c r="E19" s="31" t="s">
        <v>342</v>
      </c>
      <c r="F19" s="31" t="s">
        <v>343</v>
      </c>
      <c r="G19" s="31" t="s">
        <v>331</v>
      </c>
      <c r="H19" s="33" t="s">
        <v>497</v>
      </c>
      <c r="I19" s="18" t="s">
        <v>498</v>
      </c>
      <c r="J19" s="33" t="s">
        <v>499</v>
      </c>
    </row>
    <row r="20" ht="32.25" customHeight="1" spans="1:10">
      <c r="A20" s="31"/>
      <c r="B20" s="31"/>
      <c r="C20" s="32" t="s">
        <v>500</v>
      </c>
      <c r="D20" s="31" t="s">
        <v>323</v>
      </c>
      <c r="E20" s="31" t="s">
        <v>342</v>
      </c>
      <c r="F20" s="31" t="s">
        <v>343</v>
      </c>
      <c r="G20" s="31" t="s">
        <v>331</v>
      </c>
      <c r="H20" s="33" t="s">
        <v>497</v>
      </c>
      <c r="I20" s="18" t="s">
        <v>501</v>
      </c>
      <c r="J20" s="33" t="s">
        <v>499</v>
      </c>
    </row>
    <row r="21" ht="32.25" customHeight="1" spans="1:10">
      <c r="A21" s="31"/>
      <c r="B21" s="31"/>
      <c r="C21" s="32" t="s">
        <v>502</v>
      </c>
      <c r="D21" s="31" t="s">
        <v>323</v>
      </c>
      <c r="E21" s="31" t="s">
        <v>342</v>
      </c>
      <c r="F21" s="31" t="s">
        <v>343</v>
      </c>
      <c r="G21" s="31" t="s">
        <v>331</v>
      </c>
      <c r="H21" s="33" t="s">
        <v>497</v>
      </c>
      <c r="I21" s="18" t="s">
        <v>503</v>
      </c>
      <c r="J21" s="33" t="s">
        <v>499</v>
      </c>
    </row>
    <row r="22" ht="32.25" customHeight="1" spans="1:10">
      <c r="A22" s="31"/>
      <c r="B22" s="31"/>
      <c r="C22" s="32" t="s">
        <v>504</v>
      </c>
      <c r="D22" s="31" t="s">
        <v>323</v>
      </c>
      <c r="E22" s="31" t="s">
        <v>342</v>
      </c>
      <c r="F22" s="31" t="s">
        <v>343</v>
      </c>
      <c r="G22" s="31" t="s">
        <v>331</v>
      </c>
      <c r="H22" s="33" t="s">
        <v>497</v>
      </c>
      <c r="I22" s="18" t="s">
        <v>505</v>
      </c>
      <c r="J22" s="33" t="s">
        <v>499</v>
      </c>
    </row>
    <row r="23" ht="32.25" customHeight="1" spans="1:10">
      <c r="A23" s="31"/>
      <c r="B23" s="31"/>
      <c r="C23" s="32" t="s">
        <v>506</v>
      </c>
      <c r="D23" s="31" t="s">
        <v>323</v>
      </c>
      <c r="E23" s="31" t="s">
        <v>342</v>
      </c>
      <c r="F23" s="31" t="s">
        <v>343</v>
      </c>
      <c r="G23" s="31" t="s">
        <v>331</v>
      </c>
      <c r="H23" s="33" t="s">
        <v>497</v>
      </c>
      <c r="I23" s="18" t="s">
        <v>507</v>
      </c>
      <c r="J23" s="33" t="s">
        <v>499</v>
      </c>
    </row>
    <row r="24" ht="32.25" customHeight="1" spans="1:10">
      <c r="A24" s="31"/>
      <c r="B24" s="31"/>
      <c r="C24" s="32" t="s">
        <v>508</v>
      </c>
      <c r="D24" s="31" t="s">
        <v>323</v>
      </c>
      <c r="E24" s="31" t="s">
        <v>342</v>
      </c>
      <c r="F24" s="31" t="s">
        <v>343</v>
      </c>
      <c r="G24" s="31" t="s">
        <v>331</v>
      </c>
      <c r="H24" s="33" t="s">
        <v>497</v>
      </c>
      <c r="I24" s="18" t="s">
        <v>509</v>
      </c>
      <c r="J24" s="33" t="s">
        <v>499</v>
      </c>
    </row>
    <row r="25" ht="32.25" customHeight="1" spans="1:10">
      <c r="A25" s="31"/>
      <c r="B25" s="31" t="s">
        <v>354</v>
      </c>
      <c r="C25" s="32"/>
      <c r="D25" s="31"/>
      <c r="E25" s="31"/>
      <c r="F25" s="31"/>
      <c r="G25" s="31"/>
      <c r="H25" s="33"/>
      <c r="I25" s="18"/>
      <c r="J25" s="33"/>
    </row>
    <row r="26" ht="32.25" customHeight="1" spans="1:10">
      <c r="A26" s="31"/>
      <c r="B26" s="31"/>
      <c r="C26" s="32" t="s">
        <v>510</v>
      </c>
      <c r="D26" s="31" t="s">
        <v>323</v>
      </c>
      <c r="E26" s="31" t="s">
        <v>342</v>
      </c>
      <c r="F26" s="31" t="s">
        <v>343</v>
      </c>
      <c r="G26" s="31" t="s">
        <v>331</v>
      </c>
      <c r="H26" s="33" t="s">
        <v>497</v>
      </c>
      <c r="I26" s="18" t="s">
        <v>511</v>
      </c>
      <c r="J26" s="33" t="s">
        <v>499</v>
      </c>
    </row>
    <row r="27" ht="32.25" customHeight="1" spans="1:10">
      <c r="A27" s="31"/>
      <c r="B27" s="31" t="s">
        <v>328</v>
      </c>
      <c r="C27" s="32"/>
      <c r="D27" s="31"/>
      <c r="E27" s="31"/>
      <c r="F27" s="31"/>
      <c r="G27" s="31"/>
      <c r="H27" s="33"/>
      <c r="I27" s="18"/>
      <c r="J27" s="33"/>
    </row>
    <row r="28" ht="32.25" customHeight="1" spans="1:10">
      <c r="A28" s="31"/>
      <c r="B28" s="31"/>
      <c r="C28" s="32" t="s">
        <v>512</v>
      </c>
      <c r="D28" s="31" t="s">
        <v>323</v>
      </c>
      <c r="E28" s="31" t="s">
        <v>513</v>
      </c>
      <c r="F28" s="31" t="s">
        <v>330</v>
      </c>
      <c r="G28" s="31" t="s">
        <v>326</v>
      </c>
      <c r="H28" s="33" t="s">
        <v>514</v>
      </c>
      <c r="I28" s="18" t="s">
        <v>514</v>
      </c>
      <c r="J28" s="33" t="s">
        <v>499</v>
      </c>
    </row>
    <row r="29" ht="32.25" customHeight="1" spans="1:10">
      <c r="A29" s="31" t="s">
        <v>333</v>
      </c>
      <c r="B29" s="31"/>
      <c r="C29" s="32"/>
      <c r="D29" s="31"/>
      <c r="E29" s="31"/>
      <c r="F29" s="31"/>
      <c r="G29" s="31"/>
      <c r="H29" s="33"/>
      <c r="I29" s="18"/>
      <c r="J29" s="33"/>
    </row>
    <row r="30" ht="32.25" customHeight="1" spans="1:10">
      <c r="A30" s="31"/>
      <c r="B30" s="31" t="s">
        <v>358</v>
      </c>
      <c r="C30" s="32"/>
      <c r="D30" s="31"/>
      <c r="E30" s="31"/>
      <c r="F30" s="31"/>
      <c r="G30" s="31"/>
      <c r="H30" s="33"/>
      <c r="I30" s="18"/>
      <c r="J30" s="33"/>
    </row>
    <row r="31" ht="32.25" customHeight="1" spans="1:10">
      <c r="A31" s="31"/>
      <c r="B31" s="31"/>
      <c r="C31" s="32" t="s">
        <v>515</v>
      </c>
      <c r="D31" s="31" t="s">
        <v>323</v>
      </c>
      <c r="E31" s="31" t="s">
        <v>516</v>
      </c>
      <c r="F31" s="31" t="s">
        <v>360</v>
      </c>
      <c r="G31" s="31" t="s">
        <v>331</v>
      </c>
      <c r="H31" s="33" t="s">
        <v>517</v>
      </c>
      <c r="I31" s="18" t="s">
        <v>515</v>
      </c>
      <c r="J31" s="33" t="s">
        <v>499</v>
      </c>
    </row>
    <row r="32" ht="32.25" customHeight="1" spans="1:10">
      <c r="A32" s="31"/>
      <c r="B32" s="31" t="s">
        <v>334</v>
      </c>
      <c r="C32" s="32"/>
      <c r="D32" s="31"/>
      <c r="E32" s="31"/>
      <c r="F32" s="31"/>
      <c r="G32" s="31"/>
      <c r="H32" s="33"/>
      <c r="I32" s="18"/>
      <c r="J32" s="33"/>
    </row>
    <row r="33" ht="32.25" customHeight="1" spans="1:10">
      <c r="A33" s="31"/>
      <c r="B33" s="31"/>
      <c r="C33" s="32" t="s">
        <v>518</v>
      </c>
      <c r="D33" s="31" t="s">
        <v>368</v>
      </c>
      <c r="E33" s="31" t="s">
        <v>518</v>
      </c>
      <c r="F33" s="31" t="s">
        <v>360</v>
      </c>
      <c r="G33" s="31" t="s">
        <v>331</v>
      </c>
      <c r="H33" s="33" t="s">
        <v>517</v>
      </c>
      <c r="I33" s="18" t="s">
        <v>519</v>
      </c>
      <c r="J33" s="33" t="s">
        <v>499</v>
      </c>
    </row>
    <row r="34" ht="32.25" customHeight="1" spans="1:10">
      <c r="A34" s="31"/>
      <c r="B34" s="31" t="s">
        <v>383</v>
      </c>
      <c r="C34" s="32"/>
      <c r="D34" s="31"/>
      <c r="E34" s="31"/>
      <c r="F34" s="31"/>
      <c r="G34" s="31"/>
      <c r="H34" s="33"/>
      <c r="I34" s="18"/>
      <c r="J34" s="33"/>
    </row>
    <row r="35" ht="32.25" customHeight="1" spans="1:10">
      <c r="A35" s="31"/>
      <c r="B35" s="31"/>
      <c r="C35" s="32" t="s">
        <v>520</v>
      </c>
      <c r="D35" s="31" t="s">
        <v>368</v>
      </c>
      <c r="E35" s="31" t="s">
        <v>516</v>
      </c>
      <c r="F35" s="31" t="s">
        <v>360</v>
      </c>
      <c r="G35" s="31" t="s">
        <v>331</v>
      </c>
      <c r="H35" s="33" t="s">
        <v>517</v>
      </c>
      <c r="I35" s="18" t="s">
        <v>521</v>
      </c>
      <c r="J35" s="33" t="s">
        <v>499</v>
      </c>
    </row>
    <row r="36" ht="32.25" customHeight="1" spans="1:10">
      <c r="A36" s="31"/>
      <c r="B36" s="31" t="s">
        <v>364</v>
      </c>
      <c r="C36" s="32"/>
      <c r="D36" s="31"/>
      <c r="E36" s="31"/>
      <c r="F36" s="31"/>
      <c r="G36" s="31"/>
      <c r="H36" s="33"/>
      <c r="I36" s="18"/>
      <c r="J36" s="33"/>
    </row>
    <row r="37" ht="32.25" customHeight="1" spans="1:10">
      <c r="A37" s="31"/>
      <c r="B37" s="31"/>
      <c r="C37" s="32" t="s">
        <v>522</v>
      </c>
      <c r="D37" s="31" t="s">
        <v>368</v>
      </c>
      <c r="E37" s="31" t="s">
        <v>523</v>
      </c>
      <c r="F37" s="31" t="s">
        <v>360</v>
      </c>
      <c r="G37" s="31" t="s">
        <v>331</v>
      </c>
      <c r="H37" s="33" t="s">
        <v>517</v>
      </c>
      <c r="I37" s="18" t="s">
        <v>524</v>
      </c>
      <c r="J37" s="33" t="s">
        <v>499</v>
      </c>
    </row>
    <row r="38" ht="32.25" customHeight="1" spans="1:10">
      <c r="A38" s="31" t="s">
        <v>340</v>
      </c>
      <c r="B38" s="31"/>
      <c r="C38" s="32"/>
      <c r="D38" s="31"/>
      <c r="E38" s="31"/>
      <c r="F38" s="31"/>
      <c r="G38" s="31"/>
      <c r="H38" s="33"/>
      <c r="I38" s="18"/>
      <c r="J38" s="33"/>
    </row>
    <row r="39" ht="32.25" customHeight="1" spans="1:10">
      <c r="A39" s="31"/>
      <c r="B39" s="31" t="s">
        <v>341</v>
      </c>
      <c r="C39" s="32"/>
      <c r="D39" s="31"/>
      <c r="E39" s="31"/>
      <c r="F39" s="31"/>
      <c r="G39" s="31"/>
      <c r="H39" s="33"/>
      <c r="I39" s="18"/>
      <c r="J39" s="33"/>
    </row>
    <row r="40" ht="32.25" customHeight="1" spans="1:10">
      <c r="A40" s="31"/>
      <c r="B40" s="31"/>
      <c r="C40" s="32" t="s">
        <v>525</v>
      </c>
      <c r="D40" s="31" t="s">
        <v>368</v>
      </c>
      <c r="E40" s="31" t="s">
        <v>371</v>
      </c>
      <c r="F40" s="31" t="s">
        <v>343</v>
      </c>
      <c r="G40" s="31" t="s">
        <v>326</v>
      </c>
      <c r="H40" s="33" t="s">
        <v>526</v>
      </c>
      <c r="I40" s="18" t="s">
        <v>527</v>
      </c>
      <c r="J40" s="33" t="s">
        <v>499</v>
      </c>
    </row>
  </sheetData>
  <mergeCells count="29">
    <mergeCell ref="A2:J2"/>
    <mergeCell ref="A3:C3"/>
    <mergeCell ref="B4:E4"/>
    <mergeCell ref="B4:E4"/>
    <mergeCell ref="F4:G4"/>
    <mergeCell ref="H4:J4"/>
    <mergeCell ref="H4:J4"/>
    <mergeCell ref="A5:I5"/>
    <mergeCell ref="C6:I6"/>
    <mergeCell ref="C6:I6"/>
    <mergeCell ref="C7:I7"/>
    <mergeCell ref="C7:I7"/>
    <mergeCell ref="C8:I8"/>
    <mergeCell ref="C8:I8"/>
    <mergeCell ref="A9:J9"/>
    <mergeCell ref="H10:J10"/>
    <mergeCell ref="A12:G12"/>
    <mergeCell ref="A13:B13"/>
    <mergeCell ref="A13:B13"/>
    <mergeCell ref="C13:G13"/>
    <mergeCell ref="C13:G13"/>
    <mergeCell ref="A14:J14"/>
    <mergeCell ref="A15:G15"/>
    <mergeCell ref="A6:A7"/>
    <mergeCell ref="H15:H16"/>
    <mergeCell ref="I15:I16"/>
    <mergeCell ref="J15:J16"/>
    <mergeCell ref="A10:B11"/>
    <mergeCell ref="C10:G11"/>
  </mergeCells>
  <pageMargins left="0.84" right="0.84" top="0.9" bottom="0.9" header="0.36" footer="0.36"/>
  <pageSetup paperSize="9" scale="5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GridLines="0" showZeros="0" workbookViewId="0">
      <selection activeCell="A1" sqref="A1:S1"/>
    </sheetView>
  </sheetViews>
  <sheetFormatPr defaultColWidth="8.57272727272727" defaultRowHeight="12.75" customHeight="1"/>
  <cols>
    <col min="1" max="1" width="15.8909090909091" customWidth="1"/>
    <col min="2" max="2" width="35" customWidth="1"/>
    <col min="3" max="19" width="22" customWidth="1"/>
  </cols>
  <sheetData>
    <row r="1" ht="17.25" customHeight="1" spans="1:1">
      <c r="A1" s="93" t="s">
        <v>52</v>
      </c>
    </row>
    <row r="2" ht="41.25" customHeight="1" spans="1:1">
      <c r="A2" s="74" t="str">
        <f>"2025"&amp;"年部门收入预算表"</f>
        <v>2025年部门收入预算表</v>
      </c>
    </row>
    <row r="3" ht="17.25" customHeight="1" spans="1:19">
      <c r="A3" s="77" t="str">
        <f>"单位名称："&amp;"石林彝族自治县自然资源局"</f>
        <v>单位名称：石林彝族自治县自然资源局</v>
      </c>
      <c r="S3" s="79" t="s">
        <v>1</v>
      </c>
    </row>
    <row r="4" ht="21.75" customHeight="1" spans="1:19">
      <c r="A4" s="209" t="s">
        <v>53</v>
      </c>
      <c r="B4" s="210" t="s">
        <v>54</v>
      </c>
      <c r="C4" s="210" t="s">
        <v>55</v>
      </c>
      <c r="D4" s="211" t="s">
        <v>56</v>
      </c>
      <c r="E4" s="211"/>
      <c r="F4" s="211"/>
      <c r="G4" s="211"/>
      <c r="H4" s="211"/>
      <c r="I4" s="159"/>
      <c r="J4" s="211"/>
      <c r="K4" s="211"/>
      <c r="L4" s="211"/>
      <c r="M4" s="211"/>
      <c r="N4" s="218"/>
      <c r="O4" s="211" t="s">
        <v>45</v>
      </c>
      <c r="P4" s="211"/>
      <c r="Q4" s="211"/>
      <c r="R4" s="211"/>
      <c r="S4" s="218"/>
    </row>
    <row r="5" ht="27" customHeight="1" spans="1:19">
      <c r="A5" s="212"/>
      <c r="B5" s="213"/>
      <c r="C5" s="213"/>
      <c r="D5" s="213" t="s">
        <v>57</v>
      </c>
      <c r="E5" s="213" t="s">
        <v>58</v>
      </c>
      <c r="F5" s="213" t="s">
        <v>59</v>
      </c>
      <c r="G5" s="213" t="s">
        <v>60</v>
      </c>
      <c r="H5" s="213" t="s">
        <v>61</v>
      </c>
      <c r="I5" s="219" t="s">
        <v>62</v>
      </c>
      <c r="J5" s="220"/>
      <c r="K5" s="220"/>
      <c r="L5" s="220"/>
      <c r="M5" s="220"/>
      <c r="N5" s="221"/>
      <c r="O5" s="213" t="s">
        <v>57</v>
      </c>
      <c r="P5" s="213" t="s">
        <v>58</v>
      </c>
      <c r="Q5" s="213" t="s">
        <v>59</v>
      </c>
      <c r="R5" s="213" t="s">
        <v>60</v>
      </c>
      <c r="S5" s="213" t="s">
        <v>63</v>
      </c>
    </row>
    <row r="6" ht="30" customHeight="1" spans="1:19">
      <c r="A6" s="214"/>
      <c r="B6" s="133"/>
      <c r="C6" s="142"/>
      <c r="D6" s="142"/>
      <c r="E6" s="142"/>
      <c r="F6" s="142"/>
      <c r="G6" s="142"/>
      <c r="H6" s="142"/>
      <c r="I6" s="98" t="s">
        <v>57</v>
      </c>
      <c r="J6" s="221" t="s">
        <v>64</v>
      </c>
      <c r="K6" s="221" t="s">
        <v>65</v>
      </c>
      <c r="L6" s="221" t="s">
        <v>66</v>
      </c>
      <c r="M6" s="221" t="s">
        <v>67</v>
      </c>
      <c r="N6" s="221" t="s">
        <v>68</v>
      </c>
      <c r="O6" s="222"/>
      <c r="P6" s="222"/>
      <c r="Q6" s="222"/>
      <c r="R6" s="222"/>
      <c r="S6" s="142"/>
    </row>
    <row r="7" ht="15" customHeight="1" spans="1:19">
      <c r="A7" s="215">
        <v>1</v>
      </c>
      <c r="B7" s="215">
        <v>2</v>
      </c>
      <c r="C7" s="215">
        <v>3</v>
      </c>
      <c r="D7" s="215">
        <v>4</v>
      </c>
      <c r="E7" s="215">
        <v>5</v>
      </c>
      <c r="F7" s="215">
        <v>6</v>
      </c>
      <c r="G7" s="215">
        <v>7</v>
      </c>
      <c r="H7" s="215">
        <v>8</v>
      </c>
      <c r="I7" s="98">
        <v>9</v>
      </c>
      <c r="J7" s="215">
        <v>10</v>
      </c>
      <c r="K7" s="215">
        <v>11</v>
      </c>
      <c r="L7" s="215">
        <v>12</v>
      </c>
      <c r="M7" s="215">
        <v>13</v>
      </c>
      <c r="N7" s="215">
        <v>14</v>
      </c>
      <c r="O7" s="215">
        <v>15</v>
      </c>
      <c r="P7" s="215">
        <v>16</v>
      </c>
      <c r="Q7" s="215">
        <v>17</v>
      </c>
      <c r="R7" s="215">
        <v>18</v>
      </c>
      <c r="S7" s="215">
        <v>19</v>
      </c>
    </row>
    <row r="8" ht="18" customHeight="1" spans="1:19">
      <c r="A8" s="32" t="s">
        <v>69</v>
      </c>
      <c r="B8" s="32" t="s">
        <v>70</v>
      </c>
      <c r="C8" s="107">
        <v>24120185</v>
      </c>
      <c r="D8" s="107">
        <v>24120185</v>
      </c>
      <c r="E8" s="107">
        <v>24120185</v>
      </c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</row>
    <row r="9" ht="18" customHeight="1" spans="1:19">
      <c r="A9" s="216" t="s">
        <v>71</v>
      </c>
      <c r="B9" s="216" t="s">
        <v>70</v>
      </c>
      <c r="C9" s="107">
        <v>19483605</v>
      </c>
      <c r="D9" s="107">
        <v>19483605</v>
      </c>
      <c r="E9" s="107">
        <v>19483605</v>
      </c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</row>
    <row r="10" ht="18" customHeight="1" spans="1:19">
      <c r="A10" s="216" t="s">
        <v>72</v>
      </c>
      <c r="B10" s="216" t="s">
        <v>73</v>
      </c>
      <c r="C10" s="107">
        <v>3702764</v>
      </c>
      <c r="D10" s="107">
        <v>3702764</v>
      </c>
      <c r="E10" s="107">
        <v>3702764</v>
      </c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</row>
    <row r="11" ht="18" customHeight="1" spans="1:19">
      <c r="A11" s="216" t="s">
        <v>74</v>
      </c>
      <c r="B11" s="216" t="s">
        <v>75</v>
      </c>
      <c r="C11" s="107">
        <v>933816</v>
      </c>
      <c r="D11" s="107">
        <v>933816</v>
      </c>
      <c r="E11" s="107">
        <v>933816</v>
      </c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</row>
    <row r="12" ht="18" customHeight="1" spans="1:19">
      <c r="A12" s="82" t="s">
        <v>55</v>
      </c>
      <c r="B12" s="217"/>
      <c r="C12" s="107">
        <v>24120185</v>
      </c>
      <c r="D12" s="107">
        <v>24120185</v>
      </c>
      <c r="E12" s="107">
        <v>24120185</v>
      </c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</row>
  </sheetData>
  <mergeCells count="20">
    <mergeCell ref="A1:S1"/>
    <mergeCell ref="A2:S2"/>
    <mergeCell ref="A3:B3"/>
    <mergeCell ref="D4:N4"/>
    <mergeCell ref="O4:S4"/>
    <mergeCell ref="I5:N5"/>
    <mergeCell ref="A12:B12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32"/>
  <sheetViews>
    <sheetView showGridLines="0" showZeros="0" workbookViewId="0">
      <selection activeCell="A1" sqref="A1:O1"/>
    </sheetView>
  </sheetViews>
  <sheetFormatPr defaultColWidth="8.57272727272727" defaultRowHeight="12.75" customHeight="1"/>
  <cols>
    <col min="1" max="1" width="14.2818181818182" customWidth="1"/>
    <col min="2" max="2" width="37.5727272727273" customWidth="1"/>
    <col min="3" max="8" width="24.5727272727273" customWidth="1"/>
    <col min="9" max="9" width="26.7090909090909" customWidth="1"/>
    <col min="10" max="11" width="24.4181818181818" customWidth="1"/>
    <col min="12" max="15" width="24.5727272727273" customWidth="1"/>
  </cols>
  <sheetData>
    <row r="1" ht="17.25" customHeight="1" spans="1:1">
      <c r="A1" s="79" t="s">
        <v>76</v>
      </c>
    </row>
    <row r="2" ht="41.25" customHeight="1" spans="1:1">
      <c r="A2" s="74" t="str">
        <f>"2025"&amp;"年部门支出预算表"</f>
        <v>2025年部门支出预算表</v>
      </c>
    </row>
    <row r="3" ht="17.25" customHeight="1" spans="1:15">
      <c r="A3" s="77" t="str">
        <f>"单位名称："&amp;"石林彝族自治县自然资源局"</f>
        <v>单位名称：石林彝族自治县自然资源局</v>
      </c>
      <c r="O3" s="79" t="s">
        <v>1</v>
      </c>
    </row>
    <row r="4" ht="27" customHeight="1" spans="1:15">
      <c r="A4" s="195" t="s">
        <v>77</v>
      </c>
      <c r="B4" s="195" t="s">
        <v>78</v>
      </c>
      <c r="C4" s="195" t="s">
        <v>55</v>
      </c>
      <c r="D4" s="196" t="s">
        <v>58</v>
      </c>
      <c r="E4" s="197"/>
      <c r="F4" s="198"/>
      <c r="G4" s="199" t="s">
        <v>59</v>
      </c>
      <c r="H4" s="199" t="s">
        <v>60</v>
      </c>
      <c r="I4" s="199" t="s">
        <v>79</v>
      </c>
      <c r="J4" s="196" t="s">
        <v>62</v>
      </c>
      <c r="K4" s="197"/>
      <c r="L4" s="197"/>
      <c r="M4" s="197"/>
      <c r="N4" s="206"/>
      <c r="O4" s="207"/>
    </row>
    <row r="5" ht="42" customHeight="1" spans="1:15">
      <c r="A5" s="200"/>
      <c r="B5" s="200"/>
      <c r="C5" s="201"/>
      <c r="D5" s="202" t="s">
        <v>57</v>
      </c>
      <c r="E5" s="202" t="s">
        <v>80</v>
      </c>
      <c r="F5" s="202" t="s">
        <v>81</v>
      </c>
      <c r="G5" s="201"/>
      <c r="H5" s="201"/>
      <c r="I5" s="208"/>
      <c r="J5" s="202" t="s">
        <v>57</v>
      </c>
      <c r="K5" s="189" t="s">
        <v>82</v>
      </c>
      <c r="L5" s="189" t="s">
        <v>83</v>
      </c>
      <c r="M5" s="189" t="s">
        <v>84</v>
      </c>
      <c r="N5" s="189" t="s">
        <v>85</v>
      </c>
      <c r="O5" s="189" t="s">
        <v>86</v>
      </c>
    </row>
    <row r="6" ht="18" customHeight="1" spans="1:15">
      <c r="A6" s="85" t="s">
        <v>87</v>
      </c>
      <c r="B6" s="85" t="s">
        <v>88</v>
      </c>
      <c r="C6" s="85" t="s">
        <v>89</v>
      </c>
      <c r="D6" s="86" t="s">
        <v>90</v>
      </c>
      <c r="E6" s="86" t="s">
        <v>91</v>
      </c>
      <c r="F6" s="86" t="s">
        <v>92</v>
      </c>
      <c r="G6" s="86" t="s">
        <v>93</v>
      </c>
      <c r="H6" s="86" t="s">
        <v>94</v>
      </c>
      <c r="I6" s="86" t="s">
        <v>95</v>
      </c>
      <c r="J6" s="86" t="s">
        <v>96</v>
      </c>
      <c r="K6" s="86" t="s">
        <v>97</v>
      </c>
      <c r="L6" s="86" t="s">
        <v>98</v>
      </c>
      <c r="M6" s="86" t="s">
        <v>99</v>
      </c>
      <c r="N6" s="85" t="s">
        <v>100</v>
      </c>
      <c r="O6" s="86" t="s">
        <v>101</v>
      </c>
    </row>
    <row r="7" ht="21" customHeight="1" spans="1:15">
      <c r="A7" s="87" t="s">
        <v>102</v>
      </c>
      <c r="B7" s="87" t="s">
        <v>103</v>
      </c>
      <c r="C7" s="107">
        <v>1738029</v>
      </c>
      <c r="D7" s="107">
        <v>1738029</v>
      </c>
      <c r="E7" s="107">
        <v>1738029</v>
      </c>
      <c r="F7" s="107"/>
      <c r="G7" s="107"/>
      <c r="H7" s="107"/>
      <c r="I7" s="107"/>
      <c r="J7" s="107"/>
      <c r="K7" s="107"/>
      <c r="L7" s="107"/>
      <c r="M7" s="107"/>
      <c r="N7" s="107"/>
      <c r="O7" s="107"/>
    </row>
    <row r="8" ht="21" customHeight="1" spans="1:15">
      <c r="A8" s="203" t="s">
        <v>104</v>
      </c>
      <c r="B8" s="203" t="s">
        <v>105</v>
      </c>
      <c r="C8" s="107">
        <v>1729713</v>
      </c>
      <c r="D8" s="107">
        <v>1729713</v>
      </c>
      <c r="E8" s="107">
        <v>1729713</v>
      </c>
      <c r="F8" s="107"/>
      <c r="G8" s="107"/>
      <c r="H8" s="107"/>
      <c r="I8" s="107"/>
      <c r="J8" s="107"/>
      <c r="K8" s="107"/>
      <c r="L8" s="107"/>
      <c r="M8" s="107"/>
      <c r="N8" s="107"/>
      <c r="O8" s="107"/>
    </row>
    <row r="9" ht="21" customHeight="1" spans="1:15">
      <c r="A9" s="204" t="s">
        <v>106</v>
      </c>
      <c r="B9" s="204" t="s">
        <v>107</v>
      </c>
      <c r="C9" s="107">
        <v>302400</v>
      </c>
      <c r="D9" s="107">
        <v>302400</v>
      </c>
      <c r="E9" s="107">
        <v>302400</v>
      </c>
      <c r="F9" s="107"/>
      <c r="G9" s="107"/>
      <c r="H9" s="107"/>
      <c r="I9" s="107"/>
      <c r="J9" s="107"/>
      <c r="K9" s="107"/>
      <c r="L9" s="107"/>
      <c r="M9" s="107"/>
      <c r="N9" s="107"/>
      <c r="O9" s="107"/>
    </row>
    <row r="10" ht="21" customHeight="1" spans="1:15">
      <c r="A10" s="204" t="s">
        <v>108</v>
      </c>
      <c r="B10" s="204" t="s">
        <v>109</v>
      </c>
      <c r="C10" s="107">
        <v>1427313</v>
      </c>
      <c r="D10" s="107">
        <v>1427313</v>
      </c>
      <c r="E10" s="107">
        <v>1427313</v>
      </c>
      <c r="F10" s="107"/>
      <c r="G10" s="107"/>
      <c r="H10" s="107"/>
      <c r="I10" s="107"/>
      <c r="J10" s="107"/>
      <c r="K10" s="107"/>
      <c r="L10" s="107"/>
      <c r="M10" s="107"/>
      <c r="N10" s="107"/>
      <c r="O10" s="107"/>
    </row>
    <row r="11" ht="21" customHeight="1" spans="1:15">
      <c r="A11" s="203" t="s">
        <v>110</v>
      </c>
      <c r="B11" s="203" t="s">
        <v>111</v>
      </c>
      <c r="C11" s="107">
        <v>8316</v>
      </c>
      <c r="D11" s="107">
        <v>8316</v>
      </c>
      <c r="E11" s="107">
        <v>8316</v>
      </c>
      <c r="F11" s="107"/>
      <c r="G11" s="107"/>
      <c r="H11" s="107"/>
      <c r="I11" s="107"/>
      <c r="J11" s="107"/>
      <c r="K11" s="107"/>
      <c r="L11" s="107"/>
      <c r="M11" s="107"/>
      <c r="N11" s="107"/>
      <c r="O11" s="107"/>
    </row>
    <row r="12" ht="21" customHeight="1" spans="1:15">
      <c r="A12" s="204" t="s">
        <v>112</v>
      </c>
      <c r="B12" s="204" t="s">
        <v>113</v>
      </c>
      <c r="C12" s="107">
        <v>8316</v>
      </c>
      <c r="D12" s="107">
        <v>8316</v>
      </c>
      <c r="E12" s="107">
        <v>8316</v>
      </c>
      <c r="F12" s="107"/>
      <c r="G12" s="107"/>
      <c r="H12" s="107"/>
      <c r="I12" s="107"/>
      <c r="J12" s="107"/>
      <c r="K12" s="107"/>
      <c r="L12" s="107"/>
      <c r="M12" s="107"/>
      <c r="N12" s="107"/>
      <c r="O12" s="107"/>
    </row>
    <row r="13" ht="21" customHeight="1" spans="1:15">
      <c r="A13" s="87" t="s">
        <v>114</v>
      </c>
      <c r="B13" s="87" t="s">
        <v>115</v>
      </c>
      <c r="C13" s="107">
        <v>1131543</v>
      </c>
      <c r="D13" s="107">
        <v>1131543</v>
      </c>
      <c r="E13" s="107">
        <v>1131543</v>
      </c>
      <c r="F13" s="107"/>
      <c r="G13" s="107"/>
      <c r="H13" s="107"/>
      <c r="I13" s="107"/>
      <c r="J13" s="107"/>
      <c r="K13" s="107"/>
      <c r="L13" s="107"/>
      <c r="M13" s="107"/>
      <c r="N13" s="107"/>
      <c r="O13" s="107"/>
    </row>
    <row r="14" ht="21" customHeight="1" spans="1:15">
      <c r="A14" s="203" t="s">
        <v>116</v>
      </c>
      <c r="B14" s="203" t="s">
        <v>117</v>
      </c>
      <c r="C14" s="107">
        <v>1131543</v>
      </c>
      <c r="D14" s="107">
        <v>1131543</v>
      </c>
      <c r="E14" s="107">
        <v>1131543</v>
      </c>
      <c r="F14" s="107"/>
      <c r="G14" s="107"/>
      <c r="H14" s="107"/>
      <c r="I14" s="107"/>
      <c r="J14" s="107"/>
      <c r="K14" s="107"/>
      <c r="L14" s="107"/>
      <c r="M14" s="107"/>
      <c r="N14" s="107"/>
      <c r="O14" s="107"/>
    </row>
    <row r="15" ht="21" customHeight="1" spans="1:15">
      <c r="A15" s="204" t="s">
        <v>118</v>
      </c>
      <c r="B15" s="204" t="s">
        <v>119</v>
      </c>
      <c r="C15" s="107">
        <v>328731</v>
      </c>
      <c r="D15" s="107">
        <v>328731</v>
      </c>
      <c r="E15" s="107">
        <v>328731</v>
      </c>
      <c r="F15" s="107"/>
      <c r="G15" s="107"/>
      <c r="H15" s="107"/>
      <c r="I15" s="107"/>
      <c r="J15" s="107"/>
      <c r="K15" s="107"/>
      <c r="L15" s="107"/>
      <c r="M15" s="107"/>
      <c r="N15" s="107"/>
      <c r="O15" s="107"/>
    </row>
    <row r="16" ht="21" customHeight="1" spans="1:15">
      <c r="A16" s="204" t="s">
        <v>120</v>
      </c>
      <c r="B16" s="204" t="s">
        <v>121</v>
      </c>
      <c r="C16" s="107">
        <v>269728</v>
      </c>
      <c r="D16" s="107">
        <v>269728</v>
      </c>
      <c r="E16" s="107">
        <v>269728</v>
      </c>
      <c r="F16" s="107"/>
      <c r="G16" s="107"/>
      <c r="H16" s="107"/>
      <c r="I16" s="107"/>
      <c r="J16" s="107"/>
      <c r="K16" s="107"/>
      <c r="L16" s="107"/>
      <c r="M16" s="107"/>
      <c r="N16" s="107"/>
      <c r="O16" s="107"/>
    </row>
    <row r="17" ht="21" customHeight="1" spans="1:15">
      <c r="A17" s="204" t="s">
        <v>122</v>
      </c>
      <c r="B17" s="204" t="s">
        <v>123</v>
      </c>
      <c r="C17" s="107">
        <v>467699</v>
      </c>
      <c r="D17" s="107">
        <v>467699</v>
      </c>
      <c r="E17" s="107">
        <v>467699</v>
      </c>
      <c r="F17" s="107"/>
      <c r="G17" s="107"/>
      <c r="H17" s="107"/>
      <c r="I17" s="107"/>
      <c r="J17" s="107"/>
      <c r="K17" s="107"/>
      <c r="L17" s="107"/>
      <c r="M17" s="107"/>
      <c r="N17" s="107"/>
      <c r="O17" s="107"/>
    </row>
    <row r="18" ht="21" customHeight="1" spans="1:15">
      <c r="A18" s="204" t="s">
        <v>124</v>
      </c>
      <c r="B18" s="204" t="s">
        <v>125</v>
      </c>
      <c r="C18" s="107">
        <v>65385</v>
      </c>
      <c r="D18" s="107">
        <v>65385</v>
      </c>
      <c r="E18" s="107">
        <v>65385</v>
      </c>
      <c r="F18" s="107"/>
      <c r="G18" s="107"/>
      <c r="H18" s="107"/>
      <c r="I18" s="107"/>
      <c r="J18" s="107"/>
      <c r="K18" s="107"/>
      <c r="L18" s="107"/>
      <c r="M18" s="107"/>
      <c r="N18" s="107"/>
      <c r="O18" s="107"/>
    </row>
    <row r="19" ht="21" customHeight="1" spans="1:15">
      <c r="A19" s="87" t="s">
        <v>126</v>
      </c>
      <c r="B19" s="87" t="s">
        <v>127</v>
      </c>
      <c r="C19" s="107">
        <v>20021500</v>
      </c>
      <c r="D19" s="107">
        <v>20021500</v>
      </c>
      <c r="E19" s="107">
        <v>9521500</v>
      </c>
      <c r="F19" s="107">
        <v>10500000</v>
      </c>
      <c r="G19" s="107"/>
      <c r="H19" s="107"/>
      <c r="I19" s="107"/>
      <c r="J19" s="107"/>
      <c r="K19" s="107"/>
      <c r="L19" s="107"/>
      <c r="M19" s="107"/>
      <c r="N19" s="107"/>
      <c r="O19" s="107"/>
    </row>
    <row r="20" ht="21" customHeight="1" spans="1:15">
      <c r="A20" s="203" t="s">
        <v>128</v>
      </c>
      <c r="B20" s="203" t="s">
        <v>129</v>
      </c>
      <c r="C20" s="107">
        <v>20021500</v>
      </c>
      <c r="D20" s="107">
        <v>20021500</v>
      </c>
      <c r="E20" s="107">
        <v>9521500</v>
      </c>
      <c r="F20" s="107">
        <v>10500000</v>
      </c>
      <c r="G20" s="107"/>
      <c r="H20" s="107"/>
      <c r="I20" s="107"/>
      <c r="J20" s="107"/>
      <c r="K20" s="107"/>
      <c r="L20" s="107"/>
      <c r="M20" s="107"/>
      <c r="N20" s="107"/>
      <c r="O20" s="107"/>
    </row>
    <row r="21" ht="21" customHeight="1" spans="1:15">
      <c r="A21" s="204" t="s">
        <v>130</v>
      </c>
      <c r="B21" s="204" t="s">
        <v>131</v>
      </c>
      <c r="C21" s="107">
        <v>5632697</v>
      </c>
      <c r="D21" s="107">
        <v>5632697</v>
      </c>
      <c r="E21" s="107">
        <v>5632697</v>
      </c>
      <c r="F21" s="107"/>
      <c r="G21" s="107"/>
      <c r="H21" s="107"/>
      <c r="I21" s="107"/>
      <c r="J21" s="107"/>
      <c r="K21" s="107"/>
      <c r="L21" s="107"/>
      <c r="M21" s="107"/>
      <c r="N21" s="107"/>
      <c r="O21" s="107"/>
    </row>
    <row r="22" ht="21" customHeight="1" spans="1:15">
      <c r="A22" s="204" t="s">
        <v>132</v>
      </c>
      <c r="B22" s="204" t="s">
        <v>133</v>
      </c>
      <c r="C22" s="107">
        <v>3000000</v>
      </c>
      <c r="D22" s="107">
        <v>3000000</v>
      </c>
      <c r="E22" s="107"/>
      <c r="F22" s="107">
        <v>3000000</v>
      </c>
      <c r="G22" s="107"/>
      <c r="H22" s="107"/>
      <c r="I22" s="107"/>
      <c r="J22" s="107"/>
      <c r="K22" s="107"/>
      <c r="L22" s="107"/>
      <c r="M22" s="107"/>
      <c r="N22" s="107"/>
      <c r="O22" s="107"/>
    </row>
    <row r="23" ht="21" customHeight="1" spans="1:15">
      <c r="A23" s="204" t="s">
        <v>134</v>
      </c>
      <c r="B23" s="204" t="s">
        <v>135</v>
      </c>
      <c r="C23" s="107">
        <v>4500000</v>
      </c>
      <c r="D23" s="107">
        <v>4500000</v>
      </c>
      <c r="E23" s="107"/>
      <c r="F23" s="107">
        <v>4500000</v>
      </c>
      <c r="G23" s="107"/>
      <c r="H23" s="107"/>
      <c r="I23" s="107"/>
      <c r="J23" s="107"/>
      <c r="K23" s="107"/>
      <c r="L23" s="107"/>
      <c r="M23" s="107"/>
      <c r="N23" s="107"/>
      <c r="O23" s="107"/>
    </row>
    <row r="24" ht="21" customHeight="1" spans="1:15">
      <c r="A24" s="204" t="s">
        <v>136</v>
      </c>
      <c r="B24" s="204" t="s">
        <v>137</v>
      </c>
      <c r="C24" s="107">
        <v>3888803</v>
      </c>
      <c r="D24" s="107">
        <v>3888803</v>
      </c>
      <c r="E24" s="107">
        <v>3888803</v>
      </c>
      <c r="F24" s="107"/>
      <c r="G24" s="107"/>
      <c r="H24" s="107"/>
      <c r="I24" s="107"/>
      <c r="J24" s="107"/>
      <c r="K24" s="107"/>
      <c r="L24" s="107"/>
      <c r="M24" s="107"/>
      <c r="N24" s="107"/>
      <c r="O24" s="107"/>
    </row>
    <row r="25" ht="21" customHeight="1" spans="1:15">
      <c r="A25" s="204" t="s">
        <v>138</v>
      </c>
      <c r="B25" s="204" t="s">
        <v>139</v>
      </c>
      <c r="C25" s="107">
        <v>3000000</v>
      </c>
      <c r="D25" s="107">
        <v>3000000</v>
      </c>
      <c r="E25" s="107"/>
      <c r="F25" s="107">
        <v>3000000</v>
      </c>
      <c r="G25" s="107"/>
      <c r="H25" s="107"/>
      <c r="I25" s="107"/>
      <c r="J25" s="107"/>
      <c r="K25" s="107"/>
      <c r="L25" s="107"/>
      <c r="M25" s="107"/>
      <c r="N25" s="107"/>
      <c r="O25" s="107"/>
    </row>
    <row r="26" ht="21" customHeight="1" spans="1:15">
      <c r="A26" s="87" t="s">
        <v>140</v>
      </c>
      <c r="B26" s="87" t="s">
        <v>141</v>
      </c>
      <c r="C26" s="107">
        <v>1129113</v>
      </c>
      <c r="D26" s="107">
        <v>1129113</v>
      </c>
      <c r="E26" s="107">
        <v>1129113</v>
      </c>
      <c r="F26" s="107"/>
      <c r="G26" s="107"/>
      <c r="H26" s="107"/>
      <c r="I26" s="107"/>
      <c r="J26" s="107"/>
      <c r="K26" s="107"/>
      <c r="L26" s="107"/>
      <c r="M26" s="107"/>
      <c r="N26" s="107"/>
      <c r="O26" s="107"/>
    </row>
    <row r="27" ht="21" customHeight="1" spans="1:15">
      <c r="A27" s="203" t="s">
        <v>142</v>
      </c>
      <c r="B27" s="203" t="s">
        <v>143</v>
      </c>
      <c r="C27" s="107">
        <v>1129113</v>
      </c>
      <c r="D27" s="107">
        <v>1129113</v>
      </c>
      <c r="E27" s="107">
        <v>1129113</v>
      </c>
      <c r="F27" s="107"/>
      <c r="G27" s="107"/>
      <c r="H27" s="107"/>
      <c r="I27" s="107"/>
      <c r="J27" s="107"/>
      <c r="K27" s="107"/>
      <c r="L27" s="107"/>
      <c r="M27" s="107"/>
      <c r="N27" s="107"/>
      <c r="O27" s="107"/>
    </row>
    <row r="28" ht="21" customHeight="1" spans="1:15">
      <c r="A28" s="204" t="s">
        <v>144</v>
      </c>
      <c r="B28" s="204" t="s">
        <v>145</v>
      </c>
      <c r="C28" s="107">
        <v>1129113</v>
      </c>
      <c r="D28" s="107">
        <v>1129113</v>
      </c>
      <c r="E28" s="107">
        <v>1129113</v>
      </c>
      <c r="F28" s="107"/>
      <c r="G28" s="107"/>
      <c r="H28" s="107"/>
      <c r="I28" s="107"/>
      <c r="J28" s="107"/>
      <c r="K28" s="107"/>
      <c r="L28" s="107"/>
      <c r="M28" s="107"/>
      <c r="N28" s="107"/>
      <c r="O28" s="107"/>
    </row>
    <row r="29" ht="21" customHeight="1" spans="1:15">
      <c r="A29" s="87" t="s">
        <v>146</v>
      </c>
      <c r="B29" s="87" t="s">
        <v>147</v>
      </c>
      <c r="C29" s="107">
        <v>100000</v>
      </c>
      <c r="D29" s="107">
        <v>100000</v>
      </c>
      <c r="E29" s="107"/>
      <c r="F29" s="107">
        <v>100000</v>
      </c>
      <c r="G29" s="107"/>
      <c r="H29" s="107"/>
      <c r="I29" s="107"/>
      <c r="J29" s="107"/>
      <c r="K29" s="107"/>
      <c r="L29" s="107"/>
      <c r="M29" s="107"/>
      <c r="N29" s="107"/>
      <c r="O29" s="107"/>
    </row>
    <row r="30" ht="21" customHeight="1" spans="1:15">
      <c r="A30" s="203" t="s">
        <v>148</v>
      </c>
      <c r="B30" s="203" t="s">
        <v>149</v>
      </c>
      <c r="C30" s="107">
        <v>100000</v>
      </c>
      <c r="D30" s="107">
        <v>100000</v>
      </c>
      <c r="E30" s="107"/>
      <c r="F30" s="107">
        <v>100000</v>
      </c>
      <c r="G30" s="107"/>
      <c r="H30" s="107"/>
      <c r="I30" s="107"/>
      <c r="J30" s="107"/>
      <c r="K30" s="107"/>
      <c r="L30" s="107"/>
      <c r="M30" s="107"/>
      <c r="N30" s="107"/>
      <c r="O30" s="107"/>
    </row>
    <row r="31" ht="21" customHeight="1" spans="1:15">
      <c r="A31" s="204" t="s">
        <v>150</v>
      </c>
      <c r="B31" s="204" t="s">
        <v>151</v>
      </c>
      <c r="C31" s="107">
        <v>100000</v>
      </c>
      <c r="D31" s="107">
        <v>100000</v>
      </c>
      <c r="E31" s="107"/>
      <c r="F31" s="107">
        <v>100000</v>
      </c>
      <c r="G31" s="107"/>
      <c r="H31" s="107"/>
      <c r="I31" s="107"/>
      <c r="J31" s="107"/>
      <c r="K31" s="107"/>
      <c r="L31" s="107"/>
      <c r="M31" s="107"/>
      <c r="N31" s="107"/>
      <c r="O31" s="107"/>
    </row>
    <row r="32" ht="21" customHeight="1" spans="1:15">
      <c r="A32" s="205" t="s">
        <v>55</v>
      </c>
      <c r="B32" s="68"/>
      <c r="C32" s="107">
        <v>24120185</v>
      </c>
      <c r="D32" s="107">
        <v>24120185</v>
      </c>
      <c r="E32" s="107">
        <v>13520185</v>
      </c>
      <c r="F32" s="107">
        <v>10600000</v>
      </c>
      <c r="G32" s="107"/>
      <c r="H32" s="107"/>
      <c r="I32" s="107"/>
      <c r="J32" s="107"/>
      <c r="K32" s="107"/>
      <c r="L32" s="107"/>
      <c r="M32" s="107"/>
      <c r="N32" s="107"/>
      <c r="O32" s="107"/>
    </row>
  </sheetData>
  <mergeCells count="12">
    <mergeCell ref="A1:O1"/>
    <mergeCell ref="A2:O2"/>
    <mergeCell ref="A3:B3"/>
    <mergeCell ref="D4:F4"/>
    <mergeCell ref="J4:O4"/>
    <mergeCell ref="A32:B32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workbookViewId="0">
      <selection activeCell="A1" sqref="A1"/>
    </sheetView>
  </sheetViews>
  <sheetFormatPr defaultColWidth="8.57272727272727" defaultRowHeight="12.75" customHeight="1" outlineLevelCol="3"/>
  <cols>
    <col min="1" max="4" width="35.5727272727273" customWidth="1"/>
  </cols>
  <sheetData>
    <row r="1" ht="15" customHeight="1" spans="1:4">
      <c r="A1" s="75"/>
      <c r="B1" s="79"/>
      <c r="C1" s="79"/>
      <c r="D1" s="79" t="s">
        <v>152</v>
      </c>
    </row>
    <row r="2" ht="41.25" customHeight="1" spans="1:1">
      <c r="A2" s="74" t="str">
        <f>"2025"&amp;"年部门财政拨款收支预算总表"</f>
        <v>2025年部门财政拨款收支预算总表</v>
      </c>
    </row>
    <row r="3" ht="17.25" customHeight="1" spans="1:4">
      <c r="A3" s="77" t="str">
        <f>"单位名称："&amp;"石林彝族自治县自然资源局"</f>
        <v>单位名称：石林彝族自治县自然资源局</v>
      </c>
      <c r="B3" s="188"/>
      <c r="D3" s="79" t="s">
        <v>1</v>
      </c>
    </row>
    <row r="4" ht="17.25" customHeight="1" spans="1:4">
      <c r="A4" s="189" t="s">
        <v>2</v>
      </c>
      <c r="B4" s="190"/>
      <c r="C4" s="189" t="s">
        <v>3</v>
      </c>
      <c r="D4" s="190"/>
    </row>
    <row r="5" ht="18.75" customHeight="1" spans="1:4">
      <c r="A5" s="189" t="s">
        <v>4</v>
      </c>
      <c r="B5" s="189" t="s">
        <v>5</v>
      </c>
      <c r="C5" s="189" t="s">
        <v>6</v>
      </c>
      <c r="D5" s="189" t="s">
        <v>5</v>
      </c>
    </row>
    <row r="6" ht="16.5" customHeight="1" spans="1:4">
      <c r="A6" s="191" t="s">
        <v>153</v>
      </c>
      <c r="B6" s="107">
        <v>24120185</v>
      </c>
      <c r="C6" s="191" t="s">
        <v>154</v>
      </c>
      <c r="D6" s="107">
        <v>24120185</v>
      </c>
    </row>
    <row r="7" ht="16.5" customHeight="1" spans="1:4">
      <c r="A7" s="191" t="s">
        <v>155</v>
      </c>
      <c r="B7" s="107">
        <v>24120185</v>
      </c>
      <c r="C7" s="191" t="s">
        <v>156</v>
      </c>
      <c r="D7" s="107"/>
    </row>
    <row r="8" ht="16.5" customHeight="1" spans="1:4">
      <c r="A8" s="191" t="s">
        <v>157</v>
      </c>
      <c r="B8" s="107"/>
      <c r="C8" s="191" t="s">
        <v>158</v>
      </c>
      <c r="D8" s="107"/>
    </row>
    <row r="9" ht="16.5" customHeight="1" spans="1:4">
      <c r="A9" s="191" t="s">
        <v>159</v>
      </c>
      <c r="B9" s="107"/>
      <c r="C9" s="191" t="s">
        <v>160</v>
      </c>
      <c r="D9" s="107"/>
    </row>
    <row r="10" ht="16.5" customHeight="1" spans="1:4">
      <c r="A10" s="191" t="s">
        <v>161</v>
      </c>
      <c r="B10" s="107"/>
      <c r="C10" s="191" t="s">
        <v>162</v>
      </c>
      <c r="D10" s="107"/>
    </row>
    <row r="11" ht="16.5" customHeight="1" spans="1:4">
      <c r="A11" s="191" t="s">
        <v>155</v>
      </c>
      <c r="B11" s="107"/>
      <c r="C11" s="191" t="s">
        <v>163</v>
      </c>
      <c r="D11" s="107"/>
    </row>
    <row r="12" ht="16.5" customHeight="1" spans="1:4">
      <c r="A12" s="21" t="s">
        <v>157</v>
      </c>
      <c r="B12" s="107"/>
      <c r="C12" s="97" t="s">
        <v>164</v>
      </c>
      <c r="D12" s="107"/>
    </row>
    <row r="13" ht="16.5" customHeight="1" spans="1:4">
      <c r="A13" s="21" t="s">
        <v>159</v>
      </c>
      <c r="B13" s="107"/>
      <c r="C13" s="97" t="s">
        <v>165</v>
      </c>
      <c r="D13" s="107"/>
    </row>
    <row r="14" ht="16.5" customHeight="1" spans="1:4">
      <c r="A14" s="192"/>
      <c r="B14" s="107"/>
      <c r="C14" s="97" t="s">
        <v>166</v>
      </c>
      <c r="D14" s="107">
        <v>1738029</v>
      </c>
    </row>
    <row r="15" ht="16.5" customHeight="1" spans="1:4">
      <c r="A15" s="192"/>
      <c r="B15" s="107"/>
      <c r="C15" s="97" t="s">
        <v>167</v>
      </c>
      <c r="D15" s="107">
        <v>1131543</v>
      </c>
    </row>
    <row r="16" ht="16.5" customHeight="1" spans="1:4">
      <c r="A16" s="192"/>
      <c r="B16" s="107"/>
      <c r="C16" s="97" t="s">
        <v>168</v>
      </c>
      <c r="D16" s="107"/>
    </row>
    <row r="17" ht="16.5" customHeight="1" spans="1:4">
      <c r="A17" s="192"/>
      <c r="B17" s="107"/>
      <c r="C17" s="97" t="s">
        <v>169</v>
      </c>
      <c r="D17" s="107"/>
    </row>
    <row r="18" ht="16.5" customHeight="1" spans="1:4">
      <c r="A18" s="192"/>
      <c r="B18" s="107"/>
      <c r="C18" s="97" t="s">
        <v>170</v>
      </c>
      <c r="D18" s="107"/>
    </row>
    <row r="19" ht="16.5" customHeight="1" spans="1:4">
      <c r="A19" s="192"/>
      <c r="B19" s="107"/>
      <c r="C19" s="97" t="s">
        <v>171</v>
      </c>
      <c r="D19" s="107"/>
    </row>
    <row r="20" ht="16.5" customHeight="1" spans="1:4">
      <c r="A20" s="192"/>
      <c r="B20" s="107"/>
      <c r="C20" s="97" t="s">
        <v>172</v>
      </c>
      <c r="D20" s="107"/>
    </row>
    <row r="21" ht="16.5" customHeight="1" spans="1:4">
      <c r="A21" s="192"/>
      <c r="B21" s="107"/>
      <c r="C21" s="97" t="s">
        <v>173</v>
      </c>
      <c r="D21" s="107"/>
    </row>
    <row r="22" ht="16.5" customHeight="1" spans="1:4">
      <c r="A22" s="192"/>
      <c r="B22" s="107"/>
      <c r="C22" s="97" t="s">
        <v>174</v>
      </c>
      <c r="D22" s="107"/>
    </row>
    <row r="23" ht="16.5" customHeight="1" spans="1:4">
      <c r="A23" s="192"/>
      <c r="B23" s="107"/>
      <c r="C23" s="97" t="s">
        <v>175</v>
      </c>
      <c r="D23" s="107"/>
    </row>
    <row r="24" ht="16.5" customHeight="1" spans="1:4">
      <c r="A24" s="192"/>
      <c r="B24" s="107"/>
      <c r="C24" s="97" t="s">
        <v>176</v>
      </c>
      <c r="D24" s="107">
        <v>20021500</v>
      </c>
    </row>
    <row r="25" ht="16.5" customHeight="1" spans="1:4">
      <c r="A25" s="192"/>
      <c r="B25" s="107"/>
      <c r="C25" s="97" t="s">
        <v>177</v>
      </c>
      <c r="D25" s="107">
        <v>1129113</v>
      </c>
    </row>
    <row r="26" ht="16.5" customHeight="1" spans="1:4">
      <c r="A26" s="192"/>
      <c r="B26" s="107"/>
      <c r="C26" s="97" t="s">
        <v>178</v>
      </c>
      <c r="D26" s="107"/>
    </row>
    <row r="27" ht="16.5" customHeight="1" spans="1:4">
      <c r="A27" s="192"/>
      <c r="B27" s="107"/>
      <c r="C27" s="97" t="s">
        <v>179</v>
      </c>
      <c r="D27" s="107"/>
    </row>
    <row r="28" ht="16.5" customHeight="1" spans="1:4">
      <c r="A28" s="192"/>
      <c r="B28" s="107"/>
      <c r="C28" s="97" t="s">
        <v>180</v>
      </c>
      <c r="D28" s="107">
        <v>100000</v>
      </c>
    </row>
    <row r="29" ht="16.5" customHeight="1" spans="1:4">
      <c r="A29" s="192"/>
      <c r="B29" s="107"/>
      <c r="C29" s="97" t="s">
        <v>181</v>
      </c>
      <c r="D29" s="107"/>
    </row>
    <row r="30" ht="16.5" customHeight="1" spans="1:4">
      <c r="A30" s="192"/>
      <c r="B30" s="107"/>
      <c r="C30" s="97" t="s">
        <v>182</v>
      </c>
      <c r="D30" s="107"/>
    </row>
    <row r="31" ht="16.5" customHeight="1" spans="1:4">
      <c r="A31" s="192"/>
      <c r="B31" s="107"/>
      <c r="C31" s="21" t="s">
        <v>183</v>
      </c>
      <c r="D31" s="107"/>
    </row>
    <row r="32" ht="16.5" customHeight="1" spans="1:4">
      <c r="A32" s="192"/>
      <c r="B32" s="107"/>
      <c r="C32" s="21" t="s">
        <v>184</v>
      </c>
      <c r="D32" s="107"/>
    </row>
    <row r="33" ht="16.5" customHeight="1" spans="1:4">
      <c r="A33" s="192"/>
      <c r="B33" s="107"/>
      <c r="C33" s="18" t="s">
        <v>185</v>
      </c>
      <c r="D33" s="107"/>
    </row>
    <row r="34" ht="15" customHeight="1" spans="1:4">
      <c r="A34" s="193" t="s">
        <v>50</v>
      </c>
      <c r="B34" s="194">
        <v>24120185</v>
      </c>
      <c r="C34" s="193" t="s">
        <v>51</v>
      </c>
      <c r="D34" s="194">
        <v>24120185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32"/>
  <sheetViews>
    <sheetView showZeros="0" workbookViewId="0">
      <selection activeCell="A1" sqref="A1"/>
    </sheetView>
  </sheetViews>
  <sheetFormatPr defaultColWidth="9.13636363636364" defaultRowHeight="14.25" customHeight="1" outlineLevelCol="6"/>
  <cols>
    <col min="1" max="1" width="20.1363636363636" customWidth="1"/>
    <col min="2" max="2" width="44" customWidth="1"/>
    <col min="3" max="7" width="24.1363636363636" customWidth="1"/>
  </cols>
  <sheetData>
    <row r="1" customHeight="1" spans="4:7">
      <c r="D1" s="164"/>
      <c r="F1" s="99"/>
      <c r="G1" s="169" t="s">
        <v>186</v>
      </c>
    </row>
    <row r="2" ht="41.25" customHeight="1" spans="1:7">
      <c r="A2" s="153" t="str">
        <f>"2025"&amp;"年一般公共预算支出预算表（按功能科目分类）"</f>
        <v>2025年一般公共预算支出预算表（按功能科目分类）</v>
      </c>
      <c r="B2" s="153"/>
      <c r="C2" s="153"/>
      <c r="D2" s="153"/>
      <c r="E2" s="153"/>
      <c r="F2" s="153"/>
      <c r="G2" s="153"/>
    </row>
    <row r="3" ht="18" customHeight="1" spans="1:7">
      <c r="A3" s="43" t="str">
        <f>"单位名称："&amp;"石林彝族自治县自然资源局"</f>
        <v>单位名称：石林彝族自治县自然资源局</v>
      </c>
      <c r="F3" s="150"/>
      <c r="G3" s="169" t="s">
        <v>1</v>
      </c>
    </row>
    <row r="4" ht="20.25" customHeight="1" spans="1:7">
      <c r="A4" s="184" t="s">
        <v>187</v>
      </c>
      <c r="B4" s="185"/>
      <c r="C4" s="154" t="s">
        <v>55</v>
      </c>
      <c r="D4" s="174" t="s">
        <v>80</v>
      </c>
      <c r="E4" s="13"/>
      <c r="F4" s="35"/>
      <c r="G4" s="166" t="s">
        <v>81</v>
      </c>
    </row>
    <row r="5" ht="20.25" customHeight="1" spans="1:7">
      <c r="A5" s="186" t="s">
        <v>77</v>
      </c>
      <c r="B5" s="186" t="s">
        <v>78</v>
      </c>
      <c r="C5" s="54"/>
      <c r="D5" s="14" t="s">
        <v>57</v>
      </c>
      <c r="E5" s="14" t="s">
        <v>188</v>
      </c>
      <c r="F5" s="14" t="s">
        <v>189</v>
      </c>
      <c r="G5" s="168"/>
    </row>
    <row r="6" ht="15" customHeight="1" spans="1:7">
      <c r="A6" s="20" t="s">
        <v>87</v>
      </c>
      <c r="B6" s="20" t="s">
        <v>88</v>
      </c>
      <c r="C6" s="20" t="s">
        <v>89</v>
      </c>
      <c r="D6" s="20" t="s">
        <v>90</v>
      </c>
      <c r="E6" s="20" t="s">
        <v>91</v>
      </c>
      <c r="F6" s="20" t="s">
        <v>92</v>
      </c>
      <c r="G6" s="20" t="s">
        <v>93</v>
      </c>
    </row>
    <row r="7" ht="18" customHeight="1" spans="1:7">
      <c r="A7" s="18" t="s">
        <v>102</v>
      </c>
      <c r="B7" s="18" t="s">
        <v>103</v>
      </c>
      <c r="C7" s="107">
        <v>1738029</v>
      </c>
      <c r="D7" s="107">
        <v>1738029</v>
      </c>
      <c r="E7" s="107">
        <v>1738029</v>
      </c>
      <c r="F7" s="107"/>
      <c r="G7" s="107"/>
    </row>
    <row r="8" ht="18" customHeight="1" spans="1:7">
      <c r="A8" s="162" t="s">
        <v>104</v>
      </c>
      <c r="B8" s="162" t="s">
        <v>105</v>
      </c>
      <c r="C8" s="107">
        <v>1729713</v>
      </c>
      <c r="D8" s="107">
        <v>1729713</v>
      </c>
      <c r="E8" s="107">
        <v>1729713</v>
      </c>
      <c r="F8" s="107"/>
      <c r="G8" s="107"/>
    </row>
    <row r="9" ht="18" customHeight="1" spans="1:7">
      <c r="A9" s="163" t="s">
        <v>106</v>
      </c>
      <c r="B9" s="163" t="s">
        <v>107</v>
      </c>
      <c r="C9" s="107">
        <v>302400</v>
      </c>
      <c r="D9" s="107">
        <v>302400</v>
      </c>
      <c r="E9" s="107">
        <v>302400</v>
      </c>
      <c r="F9" s="107"/>
      <c r="G9" s="107"/>
    </row>
    <row r="10" ht="18" customHeight="1" spans="1:7">
      <c r="A10" s="163" t="s">
        <v>108</v>
      </c>
      <c r="B10" s="163" t="s">
        <v>109</v>
      </c>
      <c r="C10" s="107">
        <v>1427313</v>
      </c>
      <c r="D10" s="107">
        <v>1427313</v>
      </c>
      <c r="E10" s="107">
        <v>1427313</v>
      </c>
      <c r="F10" s="107"/>
      <c r="G10" s="107"/>
    </row>
    <row r="11" ht="18" customHeight="1" spans="1:7">
      <c r="A11" s="162" t="s">
        <v>110</v>
      </c>
      <c r="B11" s="162" t="s">
        <v>111</v>
      </c>
      <c r="C11" s="107">
        <v>8316</v>
      </c>
      <c r="D11" s="107">
        <v>8316</v>
      </c>
      <c r="E11" s="107">
        <v>8316</v>
      </c>
      <c r="F11" s="107"/>
      <c r="G11" s="107"/>
    </row>
    <row r="12" ht="18" customHeight="1" spans="1:7">
      <c r="A12" s="163" t="s">
        <v>112</v>
      </c>
      <c r="B12" s="163" t="s">
        <v>113</v>
      </c>
      <c r="C12" s="107">
        <v>8316</v>
      </c>
      <c r="D12" s="107">
        <v>8316</v>
      </c>
      <c r="E12" s="107">
        <v>8316</v>
      </c>
      <c r="F12" s="107"/>
      <c r="G12" s="107"/>
    </row>
    <row r="13" ht="18" customHeight="1" spans="1:7">
      <c r="A13" s="18" t="s">
        <v>114</v>
      </c>
      <c r="B13" s="18" t="s">
        <v>115</v>
      </c>
      <c r="C13" s="107">
        <v>1131543</v>
      </c>
      <c r="D13" s="107">
        <v>1131543</v>
      </c>
      <c r="E13" s="107">
        <v>1131543</v>
      </c>
      <c r="F13" s="107"/>
      <c r="G13" s="107"/>
    </row>
    <row r="14" ht="18" customHeight="1" spans="1:7">
      <c r="A14" s="162" t="s">
        <v>116</v>
      </c>
      <c r="B14" s="162" t="s">
        <v>117</v>
      </c>
      <c r="C14" s="107">
        <v>1131543</v>
      </c>
      <c r="D14" s="107">
        <v>1131543</v>
      </c>
      <c r="E14" s="107">
        <v>1131543</v>
      </c>
      <c r="F14" s="107"/>
      <c r="G14" s="107"/>
    </row>
    <row r="15" ht="18" customHeight="1" spans="1:7">
      <c r="A15" s="163" t="s">
        <v>118</v>
      </c>
      <c r="B15" s="163" t="s">
        <v>119</v>
      </c>
      <c r="C15" s="107">
        <v>328731</v>
      </c>
      <c r="D15" s="107">
        <v>328731</v>
      </c>
      <c r="E15" s="107">
        <v>328731</v>
      </c>
      <c r="F15" s="107"/>
      <c r="G15" s="107"/>
    </row>
    <row r="16" ht="18" customHeight="1" spans="1:7">
      <c r="A16" s="163" t="s">
        <v>120</v>
      </c>
      <c r="B16" s="163" t="s">
        <v>121</v>
      </c>
      <c r="C16" s="107">
        <v>269728</v>
      </c>
      <c r="D16" s="107">
        <v>269728</v>
      </c>
      <c r="E16" s="107">
        <v>269728</v>
      </c>
      <c r="F16" s="107"/>
      <c r="G16" s="107"/>
    </row>
    <row r="17" ht="18" customHeight="1" spans="1:7">
      <c r="A17" s="163" t="s">
        <v>122</v>
      </c>
      <c r="B17" s="163" t="s">
        <v>123</v>
      </c>
      <c r="C17" s="107">
        <v>467699</v>
      </c>
      <c r="D17" s="107">
        <v>467699</v>
      </c>
      <c r="E17" s="107">
        <v>467699</v>
      </c>
      <c r="F17" s="107"/>
      <c r="G17" s="107"/>
    </row>
    <row r="18" ht="18" customHeight="1" spans="1:7">
      <c r="A18" s="163" t="s">
        <v>124</v>
      </c>
      <c r="B18" s="163" t="s">
        <v>125</v>
      </c>
      <c r="C18" s="107">
        <v>65385</v>
      </c>
      <c r="D18" s="107">
        <v>65385</v>
      </c>
      <c r="E18" s="107">
        <v>65385</v>
      </c>
      <c r="F18" s="107"/>
      <c r="G18" s="107"/>
    </row>
    <row r="19" ht="18" customHeight="1" spans="1:7">
      <c r="A19" s="18" t="s">
        <v>126</v>
      </c>
      <c r="B19" s="18" t="s">
        <v>127</v>
      </c>
      <c r="C19" s="107">
        <v>20021500</v>
      </c>
      <c r="D19" s="107">
        <v>9521500</v>
      </c>
      <c r="E19" s="107">
        <v>8569200</v>
      </c>
      <c r="F19" s="107">
        <v>952300</v>
      </c>
      <c r="G19" s="107">
        <v>10500000</v>
      </c>
    </row>
    <row r="20" ht="18" customHeight="1" spans="1:7">
      <c r="A20" s="162" t="s">
        <v>128</v>
      </c>
      <c r="B20" s="162" t="s">
        <v>129</v>
      </c>
      <c r="C20" s="107">
        <v>20021500</v>
      </c>
      <c r="D20" s="107">
        <v>9521500</v>
      </c>
      <c r="E20" s="107">
        <v>8569200</v>
      </c>
      <c r="F20" s="107">
        <v>952300</v>
      </c>
      <c r="G20" s="107">
        <v>10500000</v>
      </c>
    </row>
    <row r="21" ht="18" customHeight="1" spans="1:7">
      <c r="A21" s="163" t="s">
        <v>130</v>
      </c>
      <c r="B21" s="163" t="s">
        <v>131</v>
      </c>
      <c r="C21" s="107">
        <v>5632697</v>
      </c>
      <c r="D21" s="107">
        <v>5632697</v>
      </c>
      <c r="E21" s="107">
        <v>4919117</v>
      </c>
      <c r="F21" s="107">
        <v>713580</v>
      </c>
      <c r="G21" s="107"/>
    </row>
    <row r="22" ht="18" customHeight="1" spans="1:7">
      <c r="A22" s="163" t="s">
        <v>132</v>
      </c>
      <c r="B22" s="163" t="s">
        <v>133</v>
      </c>
      <c r="C22" s="107">
        <v>3000000</v>
      </c>
      <c r="D22" s="107"/>
      <c r="E22" s="107"/>
      <c r="F22" s="107"/>
      <c r="G22" s="107">
        <v>3000000</v>
      </c>
    </row>
    <row r="23" ht="18" customHeight="1" spans="1:7">
      <c r="A23" s="163" t="s">
        <v>134</v>
      </c>
      <c r="B23" s="163" t="s">
        <v>135</v>
      </c>
      <c r="C23" s="107">
        <v>4500000</v>
      </c>
      <c r="D23" s="107"/>
      <c r="E23" s="107"/>
      <c r="F23" s="107"/>
      <c r="G23" s="107">
        <v>4500000</v>
      </c>
    </row>
    <row r="24" ht="18" customHeight="1" spans="1:7">
      <c r="A24" s="163" t="s">
        <v>136</v>
      </c>
      <c r="B24" s="163" t="s">
        <v>137</v>
      </c>
      <c r="C24" s="107">
        <v>3888803</v>
      </c>
      <c r="D24" s="107">
        <v>3888803</v>
      </c>
      <c r="E24" s="107">
        <v>3650083</v>
      </c>
      <c r="F24" s="107">
        <v>238720</v>
      </c>
      <c r="G24" s="107"/>
    </row>
    <row r="25" ht="18" customHeight="1" spans="1:7">
      <c r="A25" s="163" t="s">
        <v>138</v>
      </c>
      <c r="B25" s="163" t="s">
        <v>139</v>
      </c>
      <c r="C25" s="107">
        <v>3000000</v>
      </c>
      <c r="D25" s="107"/>
      <c r="E25" s="107"/>
      <c r="F25" s="107"/>
      <c r="G25" s="107">
        <v>3000000</v>
      </c>
    </row>
    <row r="26" ht="18" customHeight="1" spans="1:7">
      <c r="A26" s="18" t="s">
        <v>140</v>
      </c>
      <c r="B26" s="18" t="s">
        <v>141</v>
      </c>
      <c r="C26" s="107">
        <v>1129113</v>
      </c>
      <c r="D26" s="107">
        <v>1129113</v>
      </c>
      <c r="E26" s="107">
        <v>1129113</v>
      </c>
      <c r="F26" s="107"/>
      <c r="G26" s="107"/>
    </row>
    <row r="27" ht="18" customHeight="1" spans="1:7">
      <c r="A27" s="162" t="s">
        <v>142</v>
      </c>
      <c r="B27" s="162" t="s">
        <v>143</v>
      </c>
      <c r="C27" s="107">
        <v>1129113</v>
      </c>
      <c r="D27" s="107">
        <v>1129113</v>
      </c>
      <c r="E27" s="107">
        <v>1129113</v>
      </c>
      <c r="F27" s="107"/>
      <c r="G27" s="107"/>
    </row>
    <row r="28" ht="18" customHeight="1" spans="1:7">
      <c r="A28" s="163" t="s">
        <v>144</v>
      </c>
      <c r="B28" s="163" t="s">
        <v>145</v>
      </c>
      <c r="C28" s="107">
        <v>1129113</v>
      </c>
      <c r="D28" s="107">
        <v>1129113</v>
      </c>
      <c r="E28" s="107">
        <v>1129113</v>
      </c>
      <c r="F28" s="107"/>
      <c r="G28" s="107"/>
    </row>
    <row r="29" ht="18" customHeight="1" spans="1:7">
      <c r="A29" s="18" t="s">
        <v>146</v>
      </c>
      <c r="B29" s="18" t="s">
        <v>147</v>
      </c>
      <c r="C29" s="107">
        <v>100000</v>
      </c>
      <c r="D29" s="107"/>
      <c r="E29" s="107"/>
      <c r="F29" s="107"/>
      <c r="G29" s="107">
        <v>100000</v>
      </c>
    </row>
    <row r="30" ht="18" customHeight="1" spans="1:7">
      <c r="A30" s="162" t="s">
        <v>148</v>
      </c>
      <c r="B30" s="162" t="s">
        <v>149</v>
      </c>
      <c r="C30" s="107">
        <v>100000</v>
      </c>
      <c r="D30" s="107"/>
      <c r="E30" s="107"/>
      <c r="F30" s="107"/>
      <c r="G30" s="107">
        <v>100000</v>
      </c>
    </row>
    <row r="31" ht="18" customHeight="1" spans="1:7">
      <c r="A31" s="163" t="s">
        <v>150</v>
      </c>
      <c r="B31" s="163" t="s">
        <v>151</v>
      </c>
      <c r="C31" s="107">
        <v>100000</v>
      </c>
      <c r="D31" s="107"/>
      <c r="E31" s="107"/>
      <c r="F31" s="107"/>
      <c r="G31" s="107">
        <v>100000</v>
      </c>
    </row>
    <row r="32" ht="18" customHeight="1" spans="1:7">
      <c r="A32" s="106" t="s">
        <v>190</v>
      </c>
      <c r="B32" s="187" t="s">
        <v>190</v>
      </c>
      <c r="C32" s="107">
        <v>24120185</v>
      </c>
      <c r="D32" s="107">
        <v>13520185</v>
      </c>
      <c r="E32" s="107">
        <v>12567885</v>
      </c>
      <c r="F32" s="107">
        <v>952300</v>
      </c>
      <c r="G32" s="107">
        <v>10600000</v>
      </c>
    </row>
  </sheetData>
  <mergeCells count="6">
    <mergeCell ref="A2:G2"/>
    <mergeCell ref="A4:B4"/>
    <mergeCell ref="D4:F4"/>
    <mergeCell ref="A32:B32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topLeftCell="B1" workbookViewId="0">
      <selection activeCell="A1" sqref="A1"/>
    </sheetView>
  </sheetViews>
  <sheetFormatPr defaultColWidth="10.4181818181818" defaultRowHeight="14.25" customHeight="1" outlineLevelRow="6" outlineLevelCol="5"/>
  <cols>
    <col min="1" max="6" width="28.1363636363636" customWidth="1"/>
  </cols>
  <sheetData>
    <row r="1" customHeight="1" spans="1:6">
      <c r="A1" s="76"/>
      <c r="B1" s="76"/>
      <c r="C1" s="76"/>
      <c r="D1" s="76"/>
      <c r="E1" s="75"/>
      <c r="F1" s="180" t="s">
        <v>191</v>
      </c>
    </row>
    <row r="2" ht="41.25" customHeight="1" spans="1:6">
      <c r="A2" s="181" t="str">
        <f>"2025"&amp;"年一般公共预算“三公”经费支出预算表"</f>
        <v>2025年一般公共预算“三公”经费支出预算表</v>
      </c>
      <c r="B2" s="76"/>
      <c r="C2" s="76"/>
      <c r="D2" s="76"/>
      <c r="E2" s="75"/>
      <c r="F2" s="76"/>
    </row>
    <row r="3" customHeight="1" spans="1:6">
      <c r="A3" s="138" t="str">
        <f>"单位名称："&amp;"石林彝族自治县自然资源局"</f>
        <v>单位名称：石林彝族自治县自然资源局</v>
      </c>
      <c r="B3" s="182"/>
      <c r="D3" s="76"/>
      <c r="E3" s="75"/>
      <c r="F3" s="93" t="s">
        <v>1</v>
      </c>
    </row>
    <row r="4" ht="27" customHeight="1" spans="1:6">
      <c r="A4" s="80" t="s">
        <v>192</v>
      </c>
      <c r="B4" s="80" t="s">
        <v>193</v>
      </c>
      <c r="C4" s="82" t="s">
        <v>194</v>
      </c>
      <c r="D4" s="80"/>
      <c r="E4" s="81"/>
      <c r="F4" s="80" t="s">
        <v>195</v>
      </c>
    </row>
    <row r="5" ht="28.5" customHeight="1" spans="1:6">
      <c r="A5" s="183"/>
      <c r="B5" s="84"/>
      <c r="C5" s="81" t="s">
        <v>57</v>
      </c>
      <c r="D5" s="81" t="s">
        <v>196</v>
      </c>
      <c r="E5" s="81" t="s">
        <v>197</v>
      </c>
      <c r="F5" s="83"/>
    </row>
    <row r="6" ht="17.25" customHeight="1" spans="1:6">
      <c r="A6" s="86" t="s">
        <v>87</v>
      </c>
      <c r="B6" s="86" t="s">
        <v>88</v>
      </c>
      <c r="C6" s="86" t="s">
        <v>89</v>
      </c>
      <c r="D6" s="86" t="s">
        <v>90</v>
      </c>
      <c r="E6" s="86" t="s">
        <v>91</v>
      </c>
      <c r="F6" s="86" t="s">
        <v>92</v>
      </c>
    </row>
    <row r="7" ht="17.25" customHeight="1" spans="1:6">
      <c r="A7" s="107">
        <v>28400</v>
      </c>
      <c r="B7" s="107"/>
      <c r="C7" s="107"/>
      <c r="D7" s="107"/>
      <c r="E7" s="107"/>
      <c r="F7" s="107">
        <v>28400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3"/>
  <sheetViews>
    <sheetView showZeros="0" topLeftCell="G1" workbookViewId="0">
      <selection activeCell="A1" sqref="A1"/>
    </sheetView>
  </sheetViews>
  <sheetFormatPr defaultColWidth="9.13636363636364" defaultRowHeight="14.25" customHeight="1"/>
  <cols>
    <col min="1" max="2" width="32.8545454545455" customWidth="1"/>
    <col min="3" max="3" width="20.7090909090909" customWidth="1"/>
    <col min="4" max="4" width="31.2818181818182" customWidth="1"/>
    <col min="5" max="5" width="10.1363636363636" customWidth="1"/>
    <col min="6" max="6" width="17.5727272727273" customWidth="1"/>
    <col min="7" max="7" width="10.2818181818182" customWidth="1"/>
    <col min="8" max="8" width="23" customWidth="1"/>
    <col min="9" max="24" width="18.7090909090909" customWidth="1"/>
  </cols>
  <sheetData>
    <row r="1" ht="13.5" customHeight="1" spans="2:24">
      <c r="B1" s="164"/>
      <c r="C1" s="170"/>
      <c r="E1" s="171"/>
      <c r="F1" s="171"/>
      <c r="G1" s="171"/>
      <c r="H1" s="171"/>
      <c r="I1" s="111"/>
      <c r="J1" s="111"/>
      <c r="K1" s="111"/>
      <c r="L1" s="111"/>
      <c r="M1" s="111"/>
      <c r="N1" s="111"/>
      <c r="R1" s="111"/>
      <c r="V1" s="170"/>
      <c r="X1" s="41" t="s">
        <v>198</v>
      </c>
    </row>
    <row r="2" ht="45.75" customHeight="1" spans="1:24">
      <c r="A2" s="95" t="str">
        <f>"2025"&amp;"年部门基本支出预算表"</f>
        <v>2025年部门基本支出预算表</v>
      </c>
      <c r="B2" s="42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42"/>
      <c r="P2" s="42"/>
      <c r="Q2" s="42"/>
      <c r="R2" s="95"/>
      <c r="S2" s="95"/>
      <c r="T2" s="95"/>
      <c r="U2" s="95"/>
      <c r="V2" s="95"/>
      <c r="W2" s="95"/>
      <c r="X2" s="95"/>
    </row>
    <row r="3" ht="18.75" customHeight="1" spans="1:24">
      <c r="A3" s="43" t="str">
        <f>"单位名称："&amp;"石林彝族自治县自然资源局"</f>
        <v>单位名称：石林彝族自治县自然资源局</v>
      </c>
      <c r="B3" s="44"/>
      <c r="C3" s="172"/>
      <c r="D3" s="172"/>
      <c r="E3" s="172"/>
      <c r="F3" s="172"/>
      <c r="G3" s="172"/>
      <c r="H3" s="172"/>
      <c r="I3" s="113"/>
      <c r="J3" s="113"/>
      <c r="K3" s="113"/>
      <c r="L3" s="113"/>
      <c r="M3" s="113"/>
      <c r="N3" s="113"/>
      <c r="O3" s="45"/>
      <c r="P3" s="45"/>
      <c r="Q3" s="45"/>
      <c r="R3" s="113"/>
      <c r="V3" s="170"/>
      <c r="X3" s="41" t="s">
        <v>1</v>
      </c>
    </row>
    <row r="4" ht="18" customHeight="1" spans="1:24">
      <c r="A4" s="47" t="s">
        <v>199</v>
      </c>
      <c r="B4" s="47" t="s">
        <v>200</v>
      </c>
      <c r="C4" s="47" t="s">
        <v>201</v>
      </c>
      <c r="D4" s="47" t="s">
        <v>202</v>
      </c>
      <c r="E4" s="47" t="s">
        <v>203</v>
      </c>
      <c r="F4" s="47" t="s">
        <v>204</v>
      </c>
      <c r="G4" s="47" t="s">
        <v>205</v>
      </c>
      <c r="H4" s="47" t="s">
        <v>206</v>
      </c>
      <c r="I4" s="174" t="s">
        <v>207</v>
      </c>
      <c r="J4" s="108" t="s">
        <v>207</v>
      </c>
      <c r="K4" s="108"/>
      <c r="L4" s="108"/>
      <c r="M4" s="108"/>
      <c r="N4" s="108"/>
      <c r="O4" s="13"/>
      <c r="P4" s="13"/>
      <c r="Q4" s="13"/>
      <c r="R4" s="129" t="s">
        <v>61</v>
      </c>
      <c r="S4" s="108" t="s">
        <v>62</v>
      </c>
      <c r="T4" s="108"/>
      <c r="U4" s="108"/>
      <c r="V4" s="108"/>
      <c r="W4" s="108"/>
      <c r="X4" s="109"/>
    </row>
    <row r="5" ht="18" customHeight="1" spans="1:24">
      <c r="A5" s="49"/>
      <c r="B5" s="63"/>
      <c r="C5" s="156"/>
      <c r="D5" s="49"/>
      <c r="E5" s="49"/>
      <c r="F5" s="49"/>
      <c r="G5" s="49"/>
      <c r="H5" s="49"/>
      <c r="I5" s="154" t="s">
        <v>208</v>
      </c>
      <c r="J5" s="174" t="s">
        <v>58</v>
      </c>
      <c r="K5" s="108"/>
      <c r="L5" s="108"/>
      <c r="M5" s="108"/>
      <c r="N5" s="109"/>
      <c r="O5" s="12" t="s">
        <v>209</v>
      </c>
      <c r="P5" s="13"/>
      <c r="Q5" s="35"/>
      <c r="R5" s="47" t="s">
        <v>61</v>
      </c>
      <c r="S5" s="174" t="s">
        <v>62</v>
      </c>
      <c r="T5" s="129" t="s">
        <v>64</v>
      </c>
      <c r="U5" s="108" t="s">
        <v>62</v>
      </c>
      <c r="V5" s="129" t="s">
        <v>66</v>
      </c>
      <c r="W5" s="129" t="s">
        <v>67</v>
      </c>
      <c r="X5" s="177" t="s">
        <v>68</v>
      </c>
    </row>
    <row r="6" ht="19.5" customHeight="1" spans="1:24">
      <c r="A6" s="63"/>
      <c r="B6" s="63"/>
      <c r="C6" s="63"/>
      <c r="D6" s="63"/>
      <c r="E6" s="63"/>
      <c r="F6" s="63"/>
      <c r="G6" s="63"/>
      <c r="H6" s="63"/>
      <c r="I6" s="63"/>
      <c r="J6" s="175" t="s">
        <v>210</v>
      </c>
      <c r="K6" s="47" t="s">
        <v>211</v>
      </c>
      <c r="L6" s="47" t="s">
        <v>212</v>
      </c>
      <c r="M6" s="47" t="s">
        <v>213</v>
      </c>
      <c r="N6" s="47" t="s">
        <v>214</v>
      </c>
      <c r="O6" s="47" t="s">
        <v>58</v>
      </c>
      <c r="P6" s="47" t="s">
        <v>59</v>
      </c>
      <c r="Q6" s="47" t="s">
        <v>60</v>
      </c>
      <c r="R6" s="63"/>
      <c r="S6" s="47" t="s">
        <v>57</v>
      </c>
      <c r="T6" s="47" t="s">
        <v>64</v>
      </c>
      <c r="U6" s="47" t="s">
        <v>215</v>
      </c>
      <c r="V6" s="47" t="s">
        <v>66</v>
      </c>
      <c r="W6" s="47" t="s">
        <v>67</v>
      </c>
      <c r="X6" s="47" t="s">
        <v>68</v>
      </c>
    </row>
    <row r="7" ht="37.5" customHeight="1" spans="1:24">
      <c r="A7" s="173"/>
      <c r="B7" s="54"/>
      <c r="C7" s="173"/>
      <c r="D7" s="173"/>
      <c r="E7" s="173"/>
      <c r="F7" s="173"/>
      <c r="G7" s="173"/>
      <c r="H7" s="173"/>
      <c r="I7" s="173"/>
      <c r="J7" s="176" t="s">
        <v>57</v>
      </c>
      <c r="K7" s="52" t="s">
        <v>216</v>
      </c>
      <c r="L7" s="52" t="s">
        <v>212</v>
      </c>
      <c r="M7" s="52" t="s">
        <v>213</v>
      </c>
      <c r="N7" s="52" t="s">
        <v>214</v>
      </c>
      <c r="O7" s="52" t="s">
        <v>212</v>
      </c>
      <c r="P7" s="52" t="s">
        <v>213</v>
      </c>
      <c r="Q7" s="52" t="s">
        <v>214</v>
      </c>
      <c r="R7" s="52" t="s">
        <v>61</v>
      </c>
      <c r="S7" s="52" t="s">
        <v>57</v>
      </c>
      <c r="T7" s="52" t="s">
        <v>64</v>
      </c>
      <c r="U7" s="52" t="s">
        <v>215</v>
      </c>
      <c r="V7" s="52" t="s">
        <v>66</v>
      </c>
      <c r="W7" s="52" t="s">
        <v>67</v>
      </c>
      <c r="X7" s="52" t="s">
        <v>68</v>
      </c>
    </row>
    <row r="8" customHeight="1" spans="1:24">
      <c r="A8" s="69">
        <v>1</v>
      </c>
      <c r="B8" s="69">
        <v>2</v>
      </c>
      <c r="C8" s="69">
        <v>3</v>
      </c>
      <c r="D8" s="69">
        <v>4</v>
      </c>
      <c r="E8" s="69">
        <v>5</v>
      </c>
      <c r="F8" s="69">
        <v>6</v>
      </c>
      <c r="G8" s="69">
        <v>7</v>
      </c>
      <c r="H8" s="69">
        <v>8</v>
      </c>
      <c r="I8" s="69">
        <v>9</v>
      </c>
      <c r="J8" s="69">
        <v>10</v>
      </c>
      <c r="K8" s="69">
        <v>11</v>
      </c>
      <c r="L8" s="69">
        <v>12</v>
      </c>
      <c r="M8" s="69">
        <v>13</v>
      </c>
      <c r="N8" s="69">
        <v>14</v>
      </c>
      <c r="O8" s="69">
        <v>15</v>
      </c>
      <c r="P8" s="69">
        <v>16</v>
      </c>
      <c r="Q8" s="69">
        <v>17</v>
      </c>
      <c r="R8" s="69">
        <v>18</v>
      </c>
      <c r="S8" s="69">
        <v>19</v>
      </c>
      <c r="T8" s="69">
        <v>20</v>
      </c>
      <c r="U8" s="69">
        <v>21</v>
      </c>
      <c r="V8" s="69">
        <v>22</v>
      </c>
      <c r="W8" s="69">
        <v>23</v>
      </c>
      <c r="X8" s="69">
        <v>24</v>
      </c>
    </row>
    <row r="9" ht="20.25" customHeight="1" spans="1:24">
      <c r="A9" s="21" t="s">
        <v>70</v>
      </c>
      <c r="B9" s="21" t="s">
        <v>70</v>
      </c>
      <c r="C9" s="21" t="s">
        <v>217</v>
      </c>
      <c r="D9" s="21" t="s">
        <v>218</v>
      </c>
      <c r="E9" s="21" t="s">
        <v>130</v>
      </c>
      <c r="F9" s="21" t="s">
        <v>131</v>
      </c>
      <c r="G9" s="21" t="s">
        <v>219</v>
      </c>
      <c r="H9" s="21" t="s">
        <v>220</v>
      </c>
      <c r="I9" s="107">
        <v>1571496</v>
      </c>
      <c r="J9" s="107">
        <v>1571496</v>
      </c>
      <c r="K9" s="107"/>
      <c r="L9" s="107"/>
      <c r="M9" s="107">
        <v>1571496</v>
      </c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</row>
    <row r="10" ht="20.25" customHeight="1" spans="1:24">
      <c r="A10" s="21" t="s">
        <v>70</v>
      </c>
      <c r="B10" s="21" t="s">
        <v>70</v>
      </c>
      <c r="C10" s="21" t="s">
        <v>217</v>
      </c>
      <c r="D10" s="21" t="s">
        <v>218</v>
      </c>
      <c r="E10" s="21" t="s">
        <v>130</v>
      </c>
      <c r="F10" s="21" t="s">
        <v>131</v>
      </c>
      <c r="G10" s="21" t="s">
        <v>221</v>
      </c>
      <c r="H10" s="21" t="s">
        <v>222</v>
      </c>
      <c r="I10" s="107">
        <v>2456160</v>
      </c>
      <c r="J10" s="107">
        <v>2456160</v>
      </c>
      <c r="K10" s="58"/>
      <c r="L10" s="58"/>
      <c r="M10" s="107">
        <v>2456160</v>
      </c>
      <c r="N10" s="58"/>
      <c r="O10" s="107"/>
      <c r="P10" s="107"/>
      <c r="Q10" s="107"/>
      <c r="R10" s="107"/>
      <c r="S10" s="107"/>
      <c r="T10" s="107"/>
      <c r="U10" s="107"/>
      <c r="V10" s="107"/>
      <c r="W10" s="107"/>
      <c r="X10" s="107"/>
    </row>
    <row r="11" ht="20.25" customHeight="1" spans="1:24">
      <c r="A11" s="21" t="s">
        <v>70</v>
      </c>
      <c r="B11" s="21" t="s">
        <v>70</v>
      </c>
      <c r="C11" s="21" t="s">
        <v>217</v>
      </c>
      <c r="D11" s="21" t="s">
        <v>218</v>
      </c>
      <c r="E11" s="21" t="s">
        <v>130</v>
      </c>
      <c r="F11" s="21" t="s">
        <v>131</v>
      </c>
      <c r="G11" s="21" t="s">
        <v>221</v>
      </c>
      <c r="H11" s="21" t="s">
        <v>222</v>
      </c>
      <c r="I11" s="107">
        <v>126000</v>
      </c>
      <c r="J11" s="107">
        <v>126000</v>
      </c>
      <c r="K11" s="58"/>
      <c r="L11" s="58"/>
      <c r="M11" s="107">
        <v>126000</v>
      </c>
      <c r="N11" s="58"/>
      <c r="O11" s="107"/>
      <c r="P11" s="107"/>
      <c r="Q11" s="107"/>
      <c r="R11" s="107"/>
      <c r="S11" s="107"/>
      <c r="T11" s="107"/>
      <c r="U11" s="107"/>
      <c r="V11" s="107"/>
      <c r="W11" s="107"/>
      <c r="X11" s="107"/>
    </row>
    <row r="12" ht="20.25" customHeight="1" spans="1:24">
      <c r="A12" s="21" t="s">
        <v>70</v>
      </c>
      <c r="B12" s="21" t="s">
        <v>70</v>
      </c>
      <c r="C12" s="21" t="s">
        <v>217</v>
      </c>
      <c r="D12" s="21" t="s">
        <v>218</v>
      </c>
      <c r="E12" s="21" t="s">
        <v>130</v>
      </c>
      <c r="F12" s="21" t="s">
        <v>131</v>
      </c>
      <c r="G12" s="21" t="s">
        <v>223</v>
      </c>
      <c r="H12" s="21" t="s">
        <v>224</v>
      </c>
      <c r="I12" s="107">
        <v>130958</v>
      </c>
      <c r="J12" s="107">
        <v>130958</v>
      </c>
      <c r="K12" s="58"/>
      <c r="L12" s="58"/>
      <c r="M12" s="107">
        <v>130958</v>
      </c>
      <c r="N12" s="58"/>
      <c r="O12" s="107"/>
      <c r="P12" s="107"/>
      <c r="Q12" s="107"/>
      <c r="R12" s="107"/>
      <c r="S12" s="107"/>
      <c r="T12" s="107"/>
      <c r="U12" s="107"/>
      <c r="V12" s="107"/>
      <c r="W12" s="107"/>
      <c r="X12" s="107"/>
    </row>
    <row r="13" ht="20.25" customHeight="1" spans="1:24">
      <c r="A13" s="21" t="s">
        <v>70</v>
      </c>
      <c r="B13" s="21" t="s">
        <v>70</v>
      </c>
      <c r="C13" s="21" t="s">
        <v>217</v>
      </c>
      <c r="D13" s="21" t="s">
        <v>218</v>
      </c>
      <c r="E13" s="21" t="s">
        <v>130</v>
      </c>
      <c r="F13" s="21" t="s">
        <v>131</v>
      </c>
      <c r="G13" s="21" t="s">
        <v>223</v>
      </c>
      <c r="H13" s="21" t="s">
        <v>224</v>
      </c>
      <c r="I13" s="107">
        <v>15000</v>
      </c>
      <c r="J13" s="107">
        <v>15000</v>
      </c>
      <c r="K13" s="58"/>
      <c r="L13" s="58"/>
      <c r="M13" s="107">
        <v>15000</v>
      </c>
      <c r="N13" s="58"/>
      <c r="O13" s="107"/>
      <c r="P13" s="107"/>
      <c r="Q13" s="107"/>
      <c r="R13" s="107"/>
      <c r="S13" s="107"/>
      <c r="T13" s="107"/>
      <c r="U13" s="107"/>
      <c r="V13" s="107"/>
      <c r="W13" s="107"/>
      <c r="X13" s="107"/>
    </row>
    <row r="14" ht="20.25" customHeight="1" spans="1:24">
      <c r="A14" s="21" t="s">
        <v>70</v>
      </c>
      <c r="B14" s="21" t="s">
        <v>70</v>
      </c>
      <c r="C14" s="21" t="s">
        <v>225</v>
      </c>
      <c r="D14" s="21" t="s">
        <v>226</v>
      </c>
      <c r="E14" s="21" t="s">
        <v>136</v>
      </c>
      <c r="F14" s="21" t="s">
        <v>137</v>
      </c>
      <c r="G14" s="21" t="s">
        <v>219</v>
      </c>
      <c r="H14" s="21" t="s">
        <v>220</v>
      </c>
      <c r="I14" s="107">
        <v>1008000</v>
      </c>
      <c r="J14" s="107">
        <v>1008000</v>
      </c>
      <c r="K14" s="58"/>
      <c r="L14" s="58"/>
      <c r="M14" s="107">
        <v>1008000</v>
      </c>
      <c r="N14" s="58"/>
      <c r="O14" s="107"/>
      <c r="P14" s="107"/>
      <c r="Q14" s="107"/>
      <c r="R14" s="107"/>
      <c r="S14" s="107"/>
      <c r="T14" s="107"/>
      <c r="U14" s="107"/>
      <c r="V14" s="107"/>
      <c r="W14" s="107"/>
      <c r="X14" s="107"/>
    </row>
    <row r="15" ht="20.25" customHeight="1" spans="1:24">
      <c r="A15" s="21" t="s">
        <v>70</v>
      </c>
      <c r="B15" s="21" t="s">
        <v>70</v>
      </c>
      <c r="C15" s="21" t="s">
        <v>225</v>
      </c>
      <c r="D15" s="21" t="s">
        <v>226</v>
      </c>
      <c r="E15" s="21" t="s">
        <v>136</v>
      </c>
      <c r="F15" s="21" t="s">
        <v>137</v>
      </c>
      <c r="G15" s="21" t="s">
        <v>221</v>
      </c>
      <c r="H15" s="21" t="s">
        <v>222</v>
      </c>
      <c r="I15" s="107">
        <v>553464</v>
      </c>
      <c r="J15" s="107">
        <v>553464</v>
      </c>
      <c r="K15" s="58"/>
      <c r="L15" s="58"/>
      <c r="M15" s="107">
        <v>553464</v>
      </c>
      <c r="N15" s="58"/>
      <c r="O15" s="107"/>
      <c r="P15" s="107"/>
      <c r="Q15" s="107"/>
      <c r="R15" s="107"/>
      <c r="S15" s="107"/>
      <c r="T15" s="107"/>
      <c r="U15" s="107"/>
      <c r="V15" s="107"/>
      <c r="W15" s="107"/>
      <c r="X15" s="107"/>
    </row>
    <row r="16" ht="20.25" customHeight="1" spans="1:24">
      <c r="A16" s="21" t="s">
        <v>70</v>
      </c>
      <c r="B16" s="21" t="s">
        <v>70</v>
      </c>
      <c r="C16" s="21" t="s">
        <v>225</v>
      </c>
      <c r="D16" s="21" t="s">
        <v>226</v>
      </c>
      <c r="E16" s="21" t="s">
        <v>136</v>
      </c>
      <c r="F16" s="21" t="s">
        <v>137</v>
      </c>
      <c r="G16" s="21" t="s">
        <v>223</v>
      </c>
      <c r="H16" s="21" t="s">
        <v>224</v>
      </c>
      <c r="I16" s="107">
        <v>84000</v>
      </c>
      <c r="J16" s="107">
        <v>84000</v>
      </c>
      <c r="K16" s="58"/>
      <c r="L16" s="58"/>
      <c r="M16" s="107">
        <v>84000</v>
      </c>
      <c r="N16" s="58"/>
      <c r="O16" s="107"/>
      <c r="P16" s="107"/>
      <c r="Q16" s="107"/>
      <c r="R16" s="107"/>
      <c r="S16" s="107"/>
      <c r="T16" s="107"/>
      <c r="U16" s="107"/>
      <c r="V16" s="107"/>
      <c r="W16" s="107"/>
      <c r="X16" s="107"/>
    </row>
    <row r="17" ht="20.25" customHeight="1" spans="1:24">
      <c r="A17" s="21" t="s">
        <v>70</v>
      </c>
      <c r="B17" s="21" t="s">
        <v>70</v>
      </c>
      <c r="C17" s="21" t="s">
        <v>225</v>
      </c>
      <c r="D17" s="21" t="s">
        <v>226</v>
      </c>
      <c r="E17" s="21" t="s">
        <v>136</v>
      </c>
      <c r="F17" s="21" t="s">
        <v>137</v>
      </c>
      <c r="G17" s="21" t="s">
        <v>223</v>
      </c>
      <c r="H17" s="21" t="s">
        <v>224</v>
      </c>
      <c r="I17" s="107">
        <v>9000</v>
      </c>
      <c r="J17" s="107">
        <v>9000</v>
      </c>
      <c r="K17" s="58"/>
      <c r="L17" s="58"/>
      <c r="M17" s="107">
        <v>9000</v>
      </c>
      <c r="N17" s="58"/>
      <c r="O17" s="107"/>
      <c r="P17" s="107"/>
      <c r="Q17" s="107"/>
      <c r="R17" s="107"/>
      <c r="S17" s="107"/>
      <c r="T17" s="107"/>
      <c r="U17" s="107"/>
      <c r="V17" s="107"/>
      <c r="W17" s="107"/>
      <c r="X17" s="107"/>
    </row>
    <row r="18" ht="20.25" customHeight="1" spans="1:24">
      <c r="A18" s="21" t="s">
        <v>70</v>
      </c>
      <c r="B18" s="21" t="s">
        <v>70</v>
      </c>
      <c r="C18" s="21" t="s">
        <v>225</v>
      </c>
      <c r="D18" s="21" t="s">
        <v>226</v>
      </c>
      <c r="E18" s="21" t="s">
        <v>136</v>
      </c>
      <c r="F18" s="21" t="s">
        <v>137</v>
      </c>
      <c r="G18" s="21" t="s">
        <v>227</v>
      </c>
      <c r="H18" s="21" t="s">
        <v>228</v>
      </c>
      <c r="I18" s="107">
        <v>236640</v>
      </c>
      <c r="J18" s="107">
        <v>236640</v>
      </c>
      <c r="K18" s="58"/>
      <c r="L18" s="58"/>
      <c r="M18" s="107">
        <v>236640</v>
      </c>
      <c r="N18" s="58"/>
      <c r="O18" s="107"/>
      <c r="P18" s="107"/>
      <c r="Q18" s="107"/>
      <c r="R18" s="107"/>
      <c r="S18" s="107"/>
      <c r="T18" s="107"/>
      <c r="U18" s="107"/>
      <c r="V18" s="107"/>
      <c r="W18" s="107"/>
      <c r="X18" s="107"/>
    </row>
    <row r="19" ht="20.25" customHeight="1" spans="1:24">
      <c r="A19" s="21" t="s">
        <v>70</v>
      </c>
      <c r="B19" s="21" t="s">
        <v>70</v>
      </c>
      <c r="C19" s="21" t="s">
        <v>225</v>
      </c>
      <c r="D19" s="21" t="s">
        <v>226</v>
      </c>
      <c r="E19" s="21" t="s">
        <v>136</v>
      </c>
      <c r="F19" s="21" t="s">
        <v>137</v>
      </c>
      <c r="G19" s="21" t="s">
        <v>227</v>
      </c>
      <c r="H19" s="21" t="s">
        <v>228</v>
      </c>
      <c r="I19" s="107">
        <v>193200</v>
      </c>
      <c r="J19" s="107">
        <v>193200</v>
      </c>
      <c r="K19" s="58"/>
      <c r="L19" s="58"/>
      <c r="M19" s="107">
        <v>193200</v>
      </c>
      <c r="N19" s="58"/>
      <c r="O19" s="107"/>
      <c r="P19" s="107"/>
      <c r="Q19" s="107"/>
      <c r="R19" s="107"/>
      <c r="S19" s="107"/>
      <c r="T19" s="107"/>
      <c r="U19" s="107"/>
      <c r="V19" s="107"/>
      <c r="W19" s="107"/>
      <c r="X19" s="107"/>
    </row>
    <row r="20" ht="20.25" customHeight="1" spans="1:24">
      <c r="A20" s="21" t="s">
        <v>70</v>
      </c>
      <c r="B20" s="21" t="s">
        <v>70</v>
      </c>
      <c r="C20" s="21" t="s">
        <v>225</v>
      </c>
      <c r="D20" s="21" t="s">
        <v>226</v>
      </c>
      <c r="E20" s="21" t="s">
        <v>136</v>
      </c>
      <c r="F20" s="21" t="s">
        <v>137</v>
      </c>
      <c r="G20" s="21" t="s">
        <v>227</v>
      </c>
      <c r="H20" s="21" t="s">
        <v>228</v>
      </c>
      <c r="I20" s="107">
        <v>434460</v>
      </c>
      <c r="J20" s="107">
        <v>434460</v>
      </c>
      <c r="K20" s="58"/>
      <c r="L20" s="58"/>
      <c r="M20" s="107">
        <v>434460</v>
      </c>
      <c r="N20" s="58"/>
      <c r="O20" s="107"/>
      <c r="P20" s="107"/>
      <c r="Q20" s="107"/>
      <c r="R20" s="107"/>
      <c r="S20" s="107"/>
      <c r="T20" s="107"/>
      <c r="U20" s="107"/>
      <c r="V20" s="107"/>
      <c r="W20" s="107"/>
      <c r="X20" s="107"/>
    </row>
    <row r="21" ht="20.25" customHeight="1" spans="1:24">
      <c r="A21" s="21" t="s">
        <v>70</v>
      </c>
      <c r="B21" s="21" t="s">
        <v>70</v>
      </c>
      <c r="C21" s="21" t="s">
        <v>229</v>
      </c>
      <c r="D21" s="21" t="s">
        <v>230</v>
      </c>
      <c r="E21" s="21" t="s">
        <v>108</v>
      </c>
      <c r="F21" s="21" t="s">
        <v>109</v>
      </c>
      <c r="G21" s="21" t="s">
        <v>231</v>
      </c>
      <c r="H21" s="21" t="s">
        <v>232</v>
      </c>
      <c r="I21" s="107">
        <v>784017</v>
      </c>
      <c r="J21" s="107">
        <v>784017</v>
      </c>
      <c r="K21" s="58"/>
      <c r="L21" s="58"/>
      <c r="M21" s="107">
        <v>784017</v>
      </c>
      <c r="N21" s="58"/>
      <c r="O21" s="107"/>
      <c r="P21" s="107"/>
      <c r="Q21" s="107"/>
      <c r="R21" s="107"/>
      <c r="S21" s="107"/>
      <c r="T21" s="107"/>
      <c r="U21" s="107"/>
      <c r="V21" s="107"/>
      <c r="W21" s="107"/>
      <c r="X21" s="107"/>
    </row>
    <row r="22" ht="20.25" customHeight="1" spans="1:24">
      <c r="A22" s="21" t="s">
        <v>70</v>
      </c>
      <c r="B22" s="21" t="s">
        <v>70</v>
      </c>
      <c r="C22" s="21" t="s">
        <v>229</v>
      </c>
      <c r="D22" s="21" t="s">
        <v>230</v>
      </c>
      <c r="E22" s="21" t="s">
        <v>108</v>
      </c>
      <c r="F22" s="21" t="s">
        <v>109</v>
      </c>
      <c r="G22" s="21" t="s">
        <v>231</v>
      </c>
      <c r="H22" s="21" t="s">
        <v>232</v>
      </c>
      <c r="I22" s="107">
        <v>462369</v>
      </c>
      <c r="J22" s="107">
        <v>462369</v>
      </c>
      <c r="K22" s="58"/>
      <c r="L22" s="58"/>
      <c r="M22" s="107">
        <v>462369</v>
      </c>
      <c r="N22" s="58"/>
      <c r="O22" s="107"/>
      <c r="P22" s="107"/>
      <c r="Q22" s="107"/>
      <c r="R22" s="107"/>
      <c r="S22" s="107"/>
      <c r="T22" s="107"/>
      <c r="U22" s="107"/>
      <c r="V22" s="107"/>
      <c r="W22" s="107"/>
      <c r="X22" s="107"/>
    </row>
    <row r="23" ht="20.25" customHeight="1" spans="1:24">
      <c r="A23" s="21" t="s">
        <v>70</v>
      </c>
      <c r="B23" s="21" t="s">
        <v>70</v>
      </c>
      <c r="C23" s="21" t="s">
        <v>229</v>
      </c>
      <c r="D23" s="21" t="s">
        <v>230</v>
      </c>
      <c r="E23" s="21" t="s">
        <v>118</v>
      </c>
      <c r="F23" s="21" t="s">
        <v>119</v>
      </c>
      <c r="G23" s="21" t="s">
        <v>233</v>
      </c>
      <c r="H23" s="21" t="s">
        <v>234</v>
      </c>
      <c r="I23" s="107">
        <v>328731</v>
      </c>
      <c r="J23" s="107">
        <v>328731</v>
      </c>
      <c r="K23" s="58"/>
      <c r="L23" s="58"/>
      <c r="M23" s="107">
        <v>328731</v>
      </c>
      <c r="N23" s="58"/>
      <c r="O23" s="107"/>
      <c r="P23" s="107"/>
      <c r="Q23" s="107"/>
      <c r="R23" s="107"/>
      <c r="S23" s="107"/>
      <c r="T23" s="107"/>
      <c r="U23" s="107"/>
      <c r="V23" s="107"/>
      <c r="W23" s="107"/>
      <c r="X23" s="107"/>
    </row>
    <row r="24" ht="20.25" customHeight="1" spans="1:24">
      <c r="A24" s="21" t="s">
        <v>70</v>
      </c>
      <c r="B24" s="21" t="s">
        <v>70</v>
      </c>
      <c r="C24" s="21" t="s">
        <v>229</v>
      </c>
      <c r="D24" s="21" t="s">
        <v>230</v>
      </c>
      <c r="E24" s="21" t="s">
        <v>120</v>
      </c>
      <c r="F24" s="21" t="s">
        <v>121</v>
      </c>
      <c r="G24" s="21" t="s">
        <v>233</v>
      </c>
      <c r="H24" s="21" t="s">
        <v>234</v>
      </c>
      <c r="I24" s="107">
        <v>193867</v>
      </c>
      <c r="J24" s="107">
        <v>193867</v>
      </c>
      <c r="K24" s="58"/>
      <c r="L24" s="58"/>
      <c r="M24" s="107">
        <v>193867</v>
      </c>
      <c r="N24" s="58"/>
      <c r="O24" s="107"/>
      <c r="P24" s="107"/>
      <c r="Q24" s="107"/>
      <c r="R24" s="107"/>
      <c r="S24" s="107"/>
      <c r="T24" s="107"/>
      <c r="U24" s="107"/>
      <c r="V24" s="107"/>
      <c r="W24" s="107"/>
      <c r="X24" s="107"/>
    </row>
    <row r="25" ht="20.25" customHeight="1" spans="1:24">
      <c r="A25" s="21" t="s">
        <v>70</v>
      </c>
      <c r="B25" s="21" t="s">
        <v>70</v>
      </c>
      <c r="C25" s="21" t="s">
        <v>229</v>
      </c>
      <c r="D25" s="21" t="s">
        <v>230</v>
      </c>
      <c r="E25" s="21" t="s">
        <v>122</v>
      </c>
      <c r="F25" s="21" t="s">
        <v>123</v>
      </c>
      <c r="G25" s="21" t="s">
        <v>235</v>
      </c>
      <c r="H25" s="21" t="s">
        <v>236</v>
      </c>
      <c r="I25" s="107">
        <v>122705</v>
      </c>
      <c r="J25" s="107">
        <v>122705</v>
      </c>
      <c r="K25" s="58"/>
      <c r="L25" s="58"/>
      <c r="M25" s="107">
        <v>122705</v>
      </c>
      <c r="N25" s="58"/>
      <c r="O25" s="107"/>
      <c r="P25" s="107"/>
      <c r="Q25" s="107"/>
      <c r="R25" s="107"/>
      <c r="S25" s="107"/>
      <c r="T25" s="107"/>
      <c r="U25" s="107"/>
      <c r="V25" s="107"/>
      <c r="W25" s="107"/>
      <c r="X25" s="107"/>
    </row>
    <row r="26" ht="20.25" customHeight="1" spans="1:24">
      <c r="A26" s="21" t="s">
        <v>70</v>
      </c>
      <c r="B26" s="21" t="s">
        <v>70</v>
      </c>
      <c r="C26" s="21" t="s">
        <v>229</v>
      </c>
      <c r="D26" s="21" t="s">
        <v>230</v>
      </c>
      <c r="E26" s="21" t="s">
        <v>122</v>
      </c>
      <c r="F26" s="21" t="s">
        <v>123</v>
      </c>
      <c r="G26" s="21" t="s">
        <v>235</v>
      </c>
      <c r="H26" s="21" t="s">
        <v>236</v>
      </c>
      <c r="I26" s="107">
        <v>88914</v>
      </c>
      <c r="J26" s="107">
        <v>88914</v>
      </c>
      <c r="K26" s="58"/>
      <c r="L26" s="58"/>
      <c r="M26" s="107">
        <v>88914</v>
      </c>
      <c r="N26" s="58"/>
      <c r="O26" s="107"/>
      <c r="P26" s="107"/>
      <c r="Q26" s="107"/>
      <c r="R26" s="107"/>
      <c r="S26" s="107"/>
      <c r="T26" s="107"/>
      <c r="U26" s="107"/>
      <c r="V26" s="107"/>
      <c r="W26" s="107"/>
      <c r="X26" s="107"/>
    </row>
    <row r="27" ht="20.25" customHeight="1" spans="1:24">
      <c r="A27" s="21" t="s">
        <v>70</v>
      </c>
      <c r="B27" s="21" t="s">
        <v>70</v>
      </c>
      <c r="C27" s="21" t="s">
        <v>229</v>
      </c>
      <c r="D27" s="21" t="s">
        <v>230</v>
      </c>
      <c r="E27" s="21" t="s">
        <v>122</v>
      </c>
      <c r="F27" s="21" t="s">
        <v>123</v>
      </c>
      <c r="G27" s="21" t="s">
        <v>235</v>
      </c>
      <c r="H27" s="21" t="s">
        <v>236</v>
      </c>
      <c r="I27" s="107">
        <v>208065</v>
      </c>
      <c r="J27" s="107">
        <v>208065</v>
      </c>
      <c r="K27" s="58"/>
      <c r="L27" s="58"/>
      <c r="M27" s="107">
        <v>208065</v>
      </c>
      <c r="N27" s="58"/>
      <c r="O27" s="107"/>
      <c r="P27" s="107"/>
      <c r="Q27" s="107"/>
      <c r="R27" s="107"/>
      <c r="S27" s="107"/>
      <c r="T27" s="107"/>
      <c r="U27" s="107"/>
      <c r="V27" s="107"/>
      <c r="W27" s="107"/>
      <c r="X27" s="107"/>
    </row>
    <row r="28" ht="20.25" customHeight="1" spans="1:24">
      <c r="A28" s="21" t="s">
        <v>70</v>
      </c>
      <c r="B28" s="21" t="s">
        <v>70</v>
      </c>
      <c r="C28" s="21" t="s">
        <v>229</v>
      </c>
      <c r="D28" s="21" t="s">
        <v>230</v>
      </c>
      <c r="E28" s="21" t="s">
        <v>124</v>
      </c>
      <c r="F28" s="21" t="s">
        <v>125</v>
      </c>
      <c r="G28" s="21" t="s">
        <v>237</v>
      </c>
      <c r="H28" s="21" t="s">
        <v>238</v>
      </c>
      <c r="I28" s="107">
        <v>9789</v>
      </c>
      <c r="J28" s="107">
        <v>9789</v>
      </c>
      <c r="K28" s="58"/>
      <c r="L28" s="58"/>
      <c r="M28" s="107">
        <v>9789</v>
      </c>
      <c r="N28" s="58"/>
      <c r="O28" s="107"/>
      <c r="P28" s="107"/>
      <c r="Q28" s="107"/>
      <c r="R28" s="107"/>
      <c r="S28" s="107"/>
      <c r="T28" s="107"/>
      <c r="U28" s="107"/>
      <c r="V28" s="107"/>
      <c r="W28" s="107"/>
      <c r="X28" s="107"/>
    </row>
    <row r="29" ht="20.25" customHeight="1" spans="1:24">
      <c r="A29" s="21" t="s">
        <v>70</v>
      </c>
      <c r="B29" s="21" t="s">
        <v>70</v>
      </c>
      <c r="C29" s="21" t="s">
        <v>229</v>
      </c>
      <c r="D29" s="21" t="s">
        <v>230</v>
      </c>
      <c r="E29" s="21" t="s">
        <v>124</v>
      </c>
      <c r="F29" s="21" t="s">
        <v>125</v>
      </c>
      <c r="G29" s="21" t="s">
        <v>237</v>
      </c>
      <c r="H29" s="21" t="s">
        <v>238</v>
      </c>
      <c r="I29" s="107">
        <v>20163</v>
      </c>
      <c r="J29" s="107">
        <v>20163</v>
      </c>
      <c r="K29" s="58"/>
      <c r="L29" s="58"/>
      <c r="M29" s="107">
        <v>20163</v>
      </c>
      <c r="N29" s="58"/>
      <c r="O29" s="107"/>
      <c r="P29" s="107"/>
      <c r="Q29" s="107"/>
      <c r="R29" s="107"/>
      <c r="S29" s="107"/>
      <c r="T29" s="107"/>
      <c r="U29" s="107"/>
      <c r="V29" s="107"/>
      <c r="W29" s="107"/>
      <c r="X29" s="107"/>
    </row>
    <row r="30" ht="20.25" customHeight="1" spans="1:24">
      <c r="A30" s="21" t="s">
        <v>70</v>
      </c>
      <c r="B30" s="21" t="s">
        <v>70</v>
      </c>
      <c r="C30" s="21" t="s">
        <v>229</v>
      </c>
      <c r="D30" s="21" t="s">
        <v>230</v>
      </c>
      <c r="E30" s="21" t="s">
        <v>124</v>
      </c>
      <c r="F30" s="21" t="s">
        <v>125</v>
      </c>
      <c r="G30" s="21" t="s">
        <v>237</v>
      </c>
      <c r="H30" s="21" t="s">
        <v>238</v>
      </c>
      <c r="I30" s="107">
        <v>11891</v>
      </c>
      <c r="J30" s="107">
        <v>11891</v>
      </c>
      <c r="K30" s="58"/>
      <c r="L30" s="58"/>
      <c r="M30" s="107">
        <v>11891</v>
      </c>
      <c r="N30" s="58"/>
      <c r="O30" s="107"/>
      <c r="P30" s="107"/>
      <c r="Q30" s="107"/>
      <c r="R30" s="107"/>
      <c r="S30" s="107"/>
      <c r="T30" s="107"/>
      <c r="U30" s="107"/>
      <c r="V30" s="107"/>
      <c r="W30" s="107"/>
      <c r="X30" s="107"/>
    </row>
    <row r="31" ht="20.25" customHeight="1" spans="1:24">
      <c r="A31" s="21" t="s">
        <v>70</v>
      </c>
      <c r="B31" s="21" t="s">
        <v>70</v>
      </c>
      <c r="C31" s="21" t="s">
        <v>229</v>
      </c>
      <c r="D31" s="21" t="s">
        <v>230</v>
      </c>
      <c r="E31" s="21" t="s">
        <v>124</v>
      </c>
      <c r="F31" s="21" t="s">
        <v>125</v>
      </c>
      <c r="G31" s="21" t="s">
        <v>237</v>
      </c>
      <c r="H31" s="21" t="s">
        <v>238</v>
      </c>
      <c r="I31" s="107">
        <v>5773</v>
      </c>
      <c r="J31" s="107">
        <v>5773</v>
      </c>
      <c r="K31" s="58"/>
      <c r="L31" s="58"/>
      <c r="M31" s="107">
        <v>5773</v>
      </c>
      <c r="N31" s="58"/>
      <c r="O31" s="107"/>
      <c r="P31" s="107"/>
      <c r="Q31" s="107"/>
      <c r="R31" s="107"/>
      <c r="S31" s="107"/>
      <c r="T31" s="107"/>
      <c r="U31" s="107"/>
      <c r="V31" s="107"/>
      <c r="W31" s="107"/>
      <c r="X31" s="107"/>
    </row>
    <row r="32" ht="20.25" customHeight="1" spans="1:24">
      <c r="A32" s="21" t="s">
        <v>70</v>
      </c>
      <c r="B32" s="21" t="s">
        <v>70</v>
      </c>
      <c r="C32" s="21" t="s">
        <v>229</v>
      </c>
      <c r="D32" s="21" t="s">
        <v>230</v>
      </c>
      <c r="E32" s="21" t="s">
        <v>124</v>
      </c>
      <c r="F32" s="21" t="s">
        <v>125</v>
      </c>
      <c r="G32" s="21" t="s">
        <v>237</v>
      </c>
      <c r="H32" s="21" t="s">
        <v>238</v>
      </c>
      <c r="I32" s="107">
        <v>10857</v>
      </c>
      <c r="J32" s="107">
        <v>10857</v>
      </c>
      <c r="K32" s="58"/>
      <c r="L32" s="58"/>
      <c r="M32" s="107">
        <v>10857</v>
      </c>
      <c r="N32" s="58"/>
      <c r="O32" s="107"/>
      <c r="P32" s="107"/>
      <c r="Q32" s="107"/>
      <c r="R32" s="107"/>
      <c r="S32" s="107"/>
      <c r="T32" s="107"/>
      <c r="U32" s="107"/>
      <c r="V32" s="107"/>
      <c r="W32" s="107"/>
      <c r="X32" s="107"/>
    </row>
    <row r="33" ht="20.25" customHeight="1" spans="1:24">
      <c r="A33" s="21" t="s">
        <v>70</v>
      </c>
      <c r="B33" s="21" t="s">
        <v>70</v>
      </c>
      <c r="C33" s="21" t="s">
        <v>229</v>
      </c>
      <c r="D33" s="21" t="s">
        <v>230</v>
      </c>
      <c r="E33" s="21" t="s">
        <v>130</v>
      </c>
      <c r="F33" s="21" t="s">
        <v>131</v>
      </c>
      <c r="G33" s="21" t="s">
        <v>237</v>
      </c>
      <c r="H33" s="21" t="s">
        <v>238</v>
      </c>
      <c r="I33" s="107">
        <v>6543</v>
      </c>
      <c r="J33" s="107">
        <v>6543</v>
      </c>
      <c r="K33" s="58"/>
      <c r="L33" s="58"/>
      <c r="M33" s="107">
        <v>6543</v>
      </c>
      <c r="N33" s="58"/>
      <c r="O33" s="107"/>
      <c r="P33" s="107"/>
      <c r="Q33" s="107"/>
      <c r="R33" s="107"/>
      <c r="S33" s="107"/>
      <c r="T33" s="107"/>
      <c r="U33" s="107"/>
      <c r="V33" s="107"/>
      <c r="W33" s="107"/>
      <c r="X33" s="107"/>
    </row>
    <row r="34" ht="20.25" customHeight="1" spans="1:24">
      <c r="A34" s="21" t="s">
        <v>70</v>
      </c>
      <c r="B34" s="21" t="s">
        <v>70</v>
      </c>
      <c r="C34" s="21" t="s">
        <v>229</v>
      </c>
      <c r="D34" s="21" t="s">
        <v>230</v>
      </c>
      <c r="E34" s="21" t="s">
        <v>136</v>
      </c>
      <c r="F34" s="21" t="s">
        <v>137</v>
      </c>
      <c r="G34" s="21" t="s">
        <v>237</v>
      </c>
      <c r="H34" s="21" t="s">
        <v>238</v>
      </c>
      <c r="I34" s="107">
        <v>16721</v>
      </c>
      <c r="J34" s="107">
        <v>16721</v>
      </c>
      <c r="K34" s="58"/>
      <c r="L34" s="58"/>
      <c r="M34" s="107">
        <v>16721</v>
      </c>
      <c r="N34" s="58"/>
      <c r="O34" s="107"/>
      <c r="P34" s="107"/>
      <c r="Q34" s="107"/>
      <c r="R34" s="107"/>
      <c r="S34" s="107"/>
      <c r="T34" s="107"/>
      <c r="U34" s="107"/>
      <c r="V34" s="107"/>
      <c r="W34" s="107"/>
      <c r="X34" s="107"/>
    </row>
    <row r="35" ht="20.25" customHeight="1" spans="1:24">
      <c r="A35" s="21" t="s">
        <v>70</v>
      </c>
      <c r="B35" s="21" t="s">
        <v>70</v>
      </c>
      <c r="C35" s="21" t="s">
        <v>239</v>
      </c>
      <c r="D35" s="21" t="s">
        <v>145</v>
      </c>
      <c r="E35" s="21" t="s">
        <v>144</v>
      </c>
      <c r="F35" s="21" t="s">
        <v>145</v>
      </c>
      <c r="G35" s="21" t="s">
        <v>240</v>
      </c>
      <c r="H35" s="21" t="s">
        <v>145</v>
      </c>
      <c r="I35" s="107">
        <v>620217</v>
      </c>
      <c r="J35" s="107">
        <v>620217</v>
      </c>
      <c r="K35" s="58"/>
      <c r="L35" s="58"/>
      <c r="M35" s="107">
        <v>620217</v>
      </c>
      <c r="N35" s="58"/>
      <c r="O35" s="107"/>
      <c r="P35" s="107"/>
      <c r="Q35" s="107"/>
      <c r="R35" s="107"/>
      <c r="S35" s="107"/>
      <c r="T35" s="107"/>
      <c r="U35" s="107"/>
      <c r="V35" s="107"/>
      <c r="W35" s="107"/>
      <c r="X35" s="107"/>
    </row>
    <row r="36" ht="20.25" customHeight="1" spans="1:24">
      <c r="A36" s="21" t="s">
        <v>70</v>
      </c>
      <c r="B36" s="21" t="s">
        <v>70</v>
      </c>
      <c r="C36" s="21" t="s">
        <v>239</v>
      </c>
      <c r="D36" s="21" t="s">
        <v>145</v>
      </c>
      <c r="E36" s="21" t="s">
        <v>144</v>
      </c>
      <c r="F36" s="21" t="s">
        <v>145</v>
      </c>
      <c r="G36" s="21" t="s">
        <v>240</v>
      </c>
      <c r="H36" s="21" t="s">
        <v>145</v>
      </c>
      <c r="I36" s="107">
        <v>365769</v>
      </c>
      <c r="J36" s="107">
        <v>365769</v>
      </c>
      <c r="K36" s="58"/>
      <c r="L36" s="58"/>
      <c r="M36" s="107">
        <v>365769</v>
      </c>
      <c r="N36" s="58"/>
      <c r="O36" s="107"/>
      <c r="P36" s="107"/>
      <c r="Q36" s="107"/>
      <c r="R36" s="107"/>
      <c r="S36" s="107"/>
      <c r="T36" s="107"/>
      <c r="U36" s="107"/>
      <c r="V36" s="107"/>
      <c r="W36" s="107"/>
      <c r="X36" s="107"/>
    </row>
    <row r="37" ht="20.25" customHeight="1" spans="1:24">
      <c r="A37" s="21" t="s">
        <v>70</v>
      </c>
      <c r="B37" s="21" t="s">
        <v>70</v>
      </c>
      <c r="C37" s="21" t="s">
        <v>241</v>
      </c>
      <c r="D37" s="21" t="s">
        <v>195</v>
      </c>
      <c r="E37" s="21" t="s">
        <v>130</v>
      </c>
      <c r="F37" s="21" t="s">
        <v>131</v>
      </c>
      <c r="G37" s="21" t="s">
        <v>242</v>
      </c>
      <c r="H37" s="21" t="s">
        <v>195</v>
      </c>
      <c r="I37" s="107">
        <v>15600</v>
      </c>
      <c r="J37" s="107">
        <v>15600</v>
      </c>
      <c r="K37" s="58"/>
      <c r="L37" s="58"/>
      <c r="M37" s="107">
        <v>15600</v>
      </c>
      <c r="N37" s="58"/>
      <c r="O37" s="107"/>
      <c r="P37" s="107"/>
      <c r="Q37" s="107"/>
      <c r="R37" s="107"/>
      <c r="S37" s="107"/>
      <c r="T37" s="107"/>
      <c r="U37" s="107"/>
      <c r="V37" s="107"/>
      <c r="W37" s="107"/>
      <c r="X37" s="107"/>
    </row>
    <row r="38" ht="20.25" customHeight="1" spans="1:24">
      <c r="A38" s="21" t="s">
        <v>70</v>
      </c>
      <c r="B38" s="21" t="s">
        <v>70</v>
      </c>
      <c r="C38" s="21" t="s">
        <v>241</v>
      </c>
      <c r="D38" s="21" t="s">
        <v>195</v>
      </c>
      <c r="E38" s="21" t="s">
        <v>136</v>
      </c>
      <c r="F38" s="21" t="s">
        <v>137</v>
      </c>
      <c r="G38" s="21" t="s">
        <v>242</v>
      </c>
      <c r="H38" s="21" t="s">
        <v>195</v>
      </c>
      <c r="I38" s="107">
        <v>9200</v>
      </c>
      <c r="J38" s="107">
        <v>9200</v>
      </c>
      <c r="K38" s="58"/>
      <c r="L38" s="58"/>
      <c r="M38" s="107">
        <v>9200</v>
      </c>
      <c r="N38" s="58"/>
      <c r="O38" s="107"/>
      <c r="P38" s="107"/>
      <c r="Q38" s="107"/>
      <c r="R38" s="107"/>
      <c r="S38" s="107"/>
      <c r="T38" s="107"/>
      <c r="U38" s="107"/>
      <c r="V38" s="107"/>
      <c r="W38" s="107"/>
      <c r="X38" s="107"/>
    </row>
    <row r="39" ht="20.25" customHeight="1" spans="1:24">
      <c r="A39" s="21" t="s">
        <v>70</v>
      </c>
      <c r="B39" s="21" t="s">
        <v>70</v>
      </c>
      <c r="C39" s="21" t="s">
        <v>243</v>
      </c>
      <c r="D39" s="21" t="s">
        <v>244</v>
      </c>
      <c r="E39" s="21" t="s">
        <v>130</v>
      </c>
      <c r="F39" s="21" t="s">
        <v>131</v>
      </c>
      <c r="G39" s="21" t="s">
        <v>245</v>
      </c>
      <c r="H39" s="21" t="s">
        <v>246</v>
      </c>
      <c r="I39" s="107">
        <v>351000</v>
      </c>
      <c r="J39" s="107">
        <v>351000</v>
      </c>
      <c r="K39" s="58"/>
      <c r="L39" s="58"/>
      <c r="M39" s="107">
        <v>351000</v>
      </c>
      <c r="N39" s="58"/>
      <c r="O39" s="107"/>
      <c r="P39" s="107"/>
      <c r="Q39" s="107"/>
      <c r="R39" s="107"/>
      <c r="S39" s="107"/>
      <c r="T39" s="107"/>
      <c r="U39" s="107"/>
      <c r="V39" s="107"/>
      <c r="W39" s="107"/>
      <c r="X39" s="107"/>
    </row>
    <row r="40" ht="20.25" customHeight="1" spans="1:24">
      <c r="A40" s="21" t="s">
        <v>70</v>
      </c>
      <c r="B40" s="21" t="s">
        <v>70</v>
      </c>
      <c r="C40" s="21" t="s">
        <v>247</v>
      </c>
      <c r="D40" s="21" t="s">
        <v>248</v>
      </c>
      <c r="E40" s="21" t="s">
        <v>130</v>
      </c>
      <c r="F40" s="21" t="s">
        <v>131</v>
      </c>
      <c r="G40" s="21" t="s">
        <v>249</v>
      </c>
      <c r="H40" s="21" t="s">
        <v>248</v>
      </c>
      <c r="I40" s="107">
        <v>45240</v>
      </c>
      <c r="J40" s="107">
        <v>45240</v>
      </c>
      <c r="K40" s="58"/>
      <c r="L40" s="58"/>
      <c r="M40" s="107">
        <v>45240</v>
      </c>
      <c r="N40" s="58"/>
      <c r="O40" s="107"/>
      <c r="P40" s="107"/>
      <c r="Q40" s="107"/>
      <c r="R40" s="107"/>
      <c r="S40" s="107"/>
      <c r="T40" s="107"/>
      <c r="U40" s="107"/>
      <c r="V40" s="107"/>
      <c r="W40" s="107"/>
      <c r="X40" s="107"/>
    </row>
    <row r="41" ht="20.25" customHeight="1" spans="1:24">
      <c r="A41" s="21" t="s">
        <v>70</v>
      </c>
      <c r="B41" s="21" t="s">
        <v>70</v>
      </c>
      <c r="C41" s="21" t="s">
        <v>247</v>
      </c>
      <c r="D41" s="21" t="s">
        <v>248</v>
      </c>
      <c r="E41" s="21" t="s">
        <v>136</v>
      </c>
      <c r="F41" s="21" t="s">
        <v>137</v>
      </c>
      <c r="G41" s="21" t="s">
        <v>249</v>
      </c>
      <c r="H41" s="21" t="s">
        <v>248</v>
      </c>
      <c r="I41" s="107">
        <v>26680</v>
      </c>
      <c r="J41" s="107">
        <v>26680</v>
      </c>
      <c r="K41" s="58"/>
      <c r="L41" s="58"/>
      <c r="M41" s="107">
        <v>26680</v>
      </c>
      <c r="N41" s="58"/>
      <c r="O41" s="107"/>
      <c r="P41" s="107"/>
      <c r="Q41" s="107"/>
      <c r="R41" s="107"/>
      <c r="S41" s="107"/>
      <c r="T41" s="107"/>
      <c r="U41" s="107"/>
      <c r="V41" s="107"/>
      <c r="W41" s="107"/>
      <c r="X41" s="107"/>
    </row>
    <row r="42" ht="20.25" customHeight="1" spans="1:24">
      <c r="A42" s="21" t="s">
        <v>70</v>
      </c>
      <c r="B42" s="21" t="s">
        <v>70</v>
      </c>
      <c r="C42" s="21" t="s">
        <v>250</v>
      </c>
      <c r="D42" s="21" t="s">
        <v>251</v>
      </c>
      <c r="E42" s="21" t="s">
        <v>130</v>
      </c>
      <c r="F42" s="21" t="s">
        <v>131</v>
      </c>
      <c r="G42" s="21" t="s">
        <v>252</v>
      </c>
      <c r="H42" s="21" t="s">
        <v>253</v>
      </c>
      <c r="I42" s="107">
        <v>58500</v>
      </c>
      <c r="J42" s="107">
        <v>58500</v>
      </c>
      <c r="K42" s="58"/>
      <c r="L42" s="58"/>
      <c r="M42" s="107">
        <v>58500</v>
      </c>
      <c r="N42" s="58"/>
      <c r="O42" s="107"/>
      <c r="P42" s="107"/>
      <c r="Q42" s="107"/>
      <c r="R42" s="107"/>
      <c r="S42" s="107"/>
      <c r="T42" s="107"/>
      <c r="U42" s="107"/>
      <c r="V42" s="107"/>
      <c r="W42" s="107"/>
      <c r="X42" s="107"/>
    </row>
    <row r="43" ht="20.25" customHeight="1" spans="1:24">
      <c r="A43" s="21" t="s">
        <v>70</v>
      </c>
      <c r="B43" s="21" t="s">
        <v>70</v>
      </c>
      <c r="C43" s="21" t="s">
        <v>250</v>
      </c>
      <c r="D43" s="21" t="s">
        <v>251</v>
      </c>
      <c r="E43" s="21" t="s">
        <v>136</v>
      </c>
      <c r="F43" s="21" t="s">
        <v>137</v>
      </c>
      <c r="G43" s="21" t="s">
        <v>252</v>
      </c>
      <c r="H43" s="21" t="s">
        <v>253</v>
      </c>
      <c r="I43" s="107">
        <v>34500</v>
      </c>
      <c r="J43" s="107">
        <v>34500</v>
      </c>
      <c r="K43" s="58"/>
      <c r="L43" s="58"/>
      <c r="M43" s="107">
        <v>34500</v>
      </c>
      <c r="N43" s="58"/>
      <c r="O43" s="107"/>
      <c r="P43" s="107"/>
      <c r="Q43" s="107"/>
      <c r="R43" s="107"/>
      <c r="S43" s="107"/>
      <c r="T43" s="107"/>
      <c r="U43" s="107"/>
      <c r="V43" s="107"/>
      <c r="W43" s="107"/>
      <c r="X43" s="107"/>
    </row>
    <row r="44" ht="20.25" customHeight="1" spans="1:24">
      <c r="A44" s="21" t="s">
        <v>70</v>
      </c>
      <c r="B44" s="21" t="s">
        <v>70</v>
      </c>
      <c r="C44" s="21" t="s">
        <v>250</v>
      </c>
      <c r="D44" s="21" t="s">
        <v>251</v>
      </c>
      <c r="E44" s="21" t="s">
        <v>130</v>
      </c>
      <c r="F44" s="21" t="s">
        <v>131</v>
      </c>
      <c r="G44" s="21" t="s">
        <v>254</v>
      </c>
      <c r="H44" s="21" t="s">
        <v>255</v>
      </c>
      <c r="I44" s="107">
        <v>7800</v>
      </c>
      <c r="J44" s="107">
        <v>7800</v>
      </c>
      <c r="K44" s="58"/>
      <c r="L44" s="58"/>
      <c r="M44" s="107">
        <v>7800</v>
      </c>
      <c r="N44" s="58"/>
      <c r="O44" s="107"/>
      <c r="P44" s="107"/>
      <c r="Q44" s="107"/>
      <c r="R44" s="107"/>
      <c r="S44" s="107"/>
      <c r="T44" s="107"/>
      <c r="U44" s="107"/>
      <c r="V44" s="107"/>
      <c r="W44" s="107"/>
      <c r="X44" s="107"/>
    </row>
    <row r="45" ht="20.25" customHeight="1" spans="1:24">
      <c r="A45" s="21" t="s">
        <v>70</v>
      </c>
      <c r="B45" s="21" t="s">
        <v>70</v>
      </c>
      <c r="C45" s="21" t="s">
        <v>250</v>
      </c>
      <c r="D45" s="21" t="s">
        <v>251</v>
      </c>
      <c r="E45" s="21" t="s">
        <v>136</v>
      </c>
      <c r="F45" s="21" t="s">
        <v>137</v>
      </c>
      <c r="G45" s="21" t="s">
        <v>254</v>
      </c>
      <c r="H45" s="21" t="s">
        <v>255</v>
      </c>
      <c r="I45" s="107">
        <v>4600</v>
      </c>
      <c r="J45" s="107">
        <v>4600</v>
      </c>
      <c r="K45" s="58"/>
      <c r="L45" s="58"/>
      <c r="M45" s="107">
        <v>4600</v>
      </c>
      <c r="N45" s="58"/>
      <c r="O45" s="107"/>
      <c r="P45" s="107"/>
      <c r="Q45" s="107"/>
      <c r="R45" s="107"/>
      <c r="S45" s="107"/>
      <c r="T45" s="107"/>
      <c r="U45" s="107"/>
      <c r="V45" s="107"/>
      <c r="W45" s="107"/>
      <c r="X45" s="107"/>
    </row>
    <row r="46" ht="20.25" customHeight="1" spans="1:24">
      <c r="A46" s="21" t="s">
        <v>70</v>
      </c>
      <c r="B46" s="21" t="s">
        <v>70</v>
      </c>
      <c r="C46" s="21" t="s">
        <v>250</v>
      </c>
      <c r="D46" s="21" t="s">
        <v>251</v>
      </c>
      <c r="E46" s="21" t="s">
        <v>130</v>
      </c>
      <c r="F46" s="21" t="s">
        <v>131</v>
      </c>
      <c r="G46" s="21" t="s">
        <v>256</v>
      </c>
      <c r="H46" s="21" t="s">
        <v>257</v>
      </c>
      <c r="I46" s="107">
        <v>11700</v>
      </c>
      <c r="J46" s="107">
        <v>11700</v>
      </c>
      <c r="K46" s="58"/>
      <c r="L46" s="58"/>
      <c r="M46" s="107">
        <v>11700</v>
      </c>
      <c r="N46" s="58"/>
      <c r="O46" s="107"/>
      <c r="P46" s="107"/>
      <c r="Q46" s="107"/>
      <c r="R46" s="107"/>
      <c r="S46" s="107"/>
      <c r="T46" s="107"/>
      <c r="U46" s="107"/>
      <c r="V46" s="107"/>
      <c r="W46" s="107"/>
      <c r="X46" s="107"/>
    </row>
    <row r="47" ht="20.25" customHeight="1" spans="1:24">
      <c r="A47" s="21" t="s">
        <v>70</v>
      </c>
      <c r="B47" s="21" t="s">
        <v>70</v>
      </c>
      <c r="C47" s="21" t="s">
        <v>250</v>
      </c>
      <c r="D47" s="21" t="s">
        <v>251</v>
      </c>
      <c r="E47" s="21" t="s">
        <v>136</v>
      </c>
      <c r="F47" s="21" t="s">
        <v>137</v>
      </c>
      <c r="G47" s="21" t="s">
        <v>256</v>
      </c>
      <c r="H47" s="21" t="s">
        <v>257</v>
      </c>
      <c r="I47" s="107">
        <v>6900</v>
      </c>
      <c r="J47" s="107">
        <v>6900</v>
      </c>
      <c r="K47" s="58"/>
      <c r="L47" s="58"/>
      <c r="M47" s="107">
        <v>6900</v>
      </c>
      <c r="N47" s="58"/>
      <c r="O47" s="107"/>
      <c r="P47" s="107"/>
      <c r="Q47" s="107"/>
      <c r="R47" s="107"/>
      <c r="S47" s="107"/>
      <c r="T47" s="107"/>
      <c r="U47" s="107"/>
      <c r="V47" s="107"/>
      <c r="W47" s="107"/>
      <c r="X47" s="107"/>
    </row>
    <row r="48" ht="20.25" customHeight="1" spans="1:24">
      <c r="A48" s="21" t="s">
        <v>70</v>
      </c>
      <c r="B48" s="21" t="s">
        <v>70</v>
      </c>
      <c r="C48" s="21" t="s">
        <v>250</v>
      </c>
      <c r="D48" s="21" t="s">
        <v>251</v>
      </c>
      <c r="E48" s="21" t="s">
        <v>130</v>
      </c>
      <c r="F48" s="21" t="s">
        <v>131</v>
      </c>
      <c r="G48" s="21" t="s">
        <v>258</v>
      </c>
      <c r="H48" s="21" t="s">
        <v>259</v>
      </c>
      <c r="I48" s="107">
        <v>7800</v>
      </c>
      <c r="J48" s="107">
        <v>7800</v>
      </c>
      <c r="K48" s="58"/>
      <c r="L48" s="58"/>
      <c r="M48" s="107">
        <v>7800</v>
      </c>
      <c r="N48" s="58"/>
      <c r="O48" s="107"/>
      <c r="P48" s="107"/>
      <c r="Q48" s="107"/>
      <c r="R48" s="107"/>
      <c r="S48" s="107"/>
      <c r="T48" s="107"/>
      <c r="U48" s="107"/>
      <c r="V48" s="107"/>
      <c r="W48" s="107"/>
      <c r="X48" s="107"/>
    </row>
    <row r="49" ht="20.25" customHeight="1" spans="1:24">
      <c r="A49" s="21" t="s">
        <v>70</v>
      </c>
      <c r="B49" s="21" t="s">
        <v>70</v>
      </c>
      <c r="C49" s="21" t="s">
        <v>250</v>
      </c>
      <c r="D49" s="21" t="s">
        <v>251</v>
      </c>
      <c r="E49" s="21" t="s">
        <v>136</v>
      </c>
      <c r="F49" s="21" t="s">
        <v>137</v>
      </c>
      <c r="G49" s="21" t="s">
        <v>258</v>
      </c>
      <c r="H49" s="21" t="s">
        <v>259</v>
      </c>
      <c r="I49" s="107">
        <v>4600</v>
      </c>
      <c r="J49" s="107">
        <v>4600</v>
      </c>
      <c r="K49" s="58"/>
      <c r="L49" s="58"/>
      <c r="M49" s="107">
        <v>4600</v>
      </c>
      <c r="N49" s="58"/>
      <c r="O49" s="107"/>
      <c r="P49" s="107"/>
      <c r="Q49" s="107"/>
      <c r="R49" s="107"/>
      <c r="S49" s="107"/>
      <c r="T49" s="107"/>
      <c r="U49" s="107"/>
      <c r="V49" s="107"/>
      <c r="W49" s="107"/>
      <c r="X49" s="107"/>
    </row>
    <row r="50" ht="20.25" customHeight="1" spans="1:24">
      <c r="A50" s="21" t="s">
        <v>70</v>
      </c>
      <c r="B50" s="21" t="s">
        <v>70</v>
      </c>
      <c r="C50" s="21" t="s">
        <v>250</v>
      </c>
      <c r="D50" s="21" t="s">
        <v>251</v>
      </c>
      <c r="E50" s="21" t="s">
        <v>130</v>
      </c>
      <c r="F50" s="21" t="s">
        <v>131</v>
      </c>
      <c r="G50" s="21" t="s">
        <v>260</v>
      </c>
      <c r="H50" s="21" t="s">
        <v>261</v>
      </c>
      <c r="I50" s="107">
        <v>27300</v>
      </c>
      <c r="J50" s="107">
        <v>27300</v>
      </c>
      <c r="K50" s="58"/>
      <c r="L50" s="58"/>
      <c r="M50" s="107">
        <v>27300</v>
      </c>
      <c r="N50" s="58"/>
      <c r="O50" s="107"/>
      <c r="P50" s="107"/>
      <c r="Q50" s="107"/>
      <c r="R50" s="107"/>
      <c r="S50" s="107"/>
      <c r="T50" s="107"/>
      <c r="U50" s="107"/>
      <c r="V50" s="107"/>
      <c r="W50" s="107"/>
      <c r="X50" s="107"/>
    </row>
    <row r="51" ht="20.25" customHeight="1" spans="1:24">
      <c r="A51" s="21" t="s">
        <v>70</v>
      </c>
      <c r="B51" s="21" t="s">
        <v>70</v>
      </c>
      <c r="C51" s="21" t="s">
        <v>250</v>
      </c>
      <c r="D51" s="21" t="s">
        <v>251</v>
      </c>
      <c r="E51" s="21" t="s">
        <v>136</v>
      </c>
      <c r="F51" s="21" t="s">
        <v>137</v>
      </c>
      <c r="G51" s="21" t="s">
        <v>260</v>
      </c>
      <c r="H51" s="21" t="s">
        <v>261</v>
      </c>
      <c r="I51" s="107">
        <v>16100</v>
      </c>
      <c r="J51" s="107">
        <v>16100</v>
      </c>
      <c r="K51" s="58"/>
      <c r="L51" s="58"/>
      <c r="M51" s="107">
        <v>16100</v>
      </c>
      <c r="N51" s="58"/>
      <c r="O51" s="107"/>
      <c r="P51" s="107"/>
      <c r="Q51" s="107"/>
      <c r="R51" s="107"/>
      <c r="S51" s="107"/>
      <c r="T51" s="107"/>
      <c r="U51" s="107"/>
      <c r="V51" s="107"/>
      <c r="W51" s="107"/>
      <c r="X51" s="107"/>
    </row>
    <row r="52" ht="20.25" customHeight="1" spans="1:24">
      <c r="A52" s="21" t="s">
        <v>70</v>
      </c>
      <c r="B52" s="21" t="s">
        <v>70</v>
      </c>
      <c r="C52" s="21" t="s">
        <v>250</v>
      </c>
      <c r="D52" s="21" t="s">
        <v>251</v>
      </c>
      <c r="E52" s="21" t="s">
        <v>130</v>
      </c>
      <c r="F52" s="21" t="s">
        <v>131</v>
      </c>
      <c r="G52" s="21" t="s">
        <v>262</v>
      </c>
      <c r="H52" s="21" t="s">
        <v>263</v>
      </c>
      <c r="I52" s="107">
        <v>117000</v>
      </c>
      <c r="J52" s="107">
        <v>117000</v>
      </c>
      <c r="K52" s="58"/>
      <c r="L52" s="58"/>
      <c r="M52" s="107">
        <v>117000</v>
      </c>
      <c r="N52" s="58"/>
      <c r="O52" s="107"/>
      <c r="P52" s="107"/>
      <c r="Q52" s="107"/>
      <c r="R52" s="107"/>
      <c r="S52" s="107"/>
      <c r="T52" s="107"/>
      <c r="U52" s="107"/>
      <c r="V52" s="107"/>
      <c r="W52" s="107"/>
      <c r="X52" s="107"/>
    </row>
    <row r="53" ht="20.25" customHeight="1" spans="1:24">
      <c r="A53" s="21" t="s">
        <v>70</v>
      </c>
      <c r="B53" s="21" t="s">
        <v>70</v>
      </c>
      <c r="C53" s="21" t="s">
        <v>250</v>
      </c>
      <c r="D53" s="21" t="s">
        <v>251</v>
      </c>
      <c r="E53" s="21" t="s">
        <v>136</v>
      </c>
      <c r="F53" s="21" t="s">
        <v>137</v>
      </c>
      <c r="G53" s="21" t="s">
        <v>262</v>
      </c>
      <c r="H53" s="21" t="s">
        <v>263</v>
      </c>
      <c r="I53" s="107">
        <v>69000</v>
      </c>
      <c r="J53" s="107">
        <v>69000</v>
      </c>
      <c r="K53" s="58"/>
      <c r="L53" s="58"/>
      <c r="M53" s="107">
        <v>69000</v>
      </c>
      <c r="N53" s="58"/>
      <c r="O53" s="107"/>
      <c r="P53" s="107"/>
      <c r="Q53" s="107"/>
      <c r="R53" s="107"/>
      <c r="S53" s="107"/>
      <c r="T53" s="107"/>
      <c r="U53" s="107"/>
      <c r="V53" s="107"/>
      <c r="W53" s="107"/>
      <c r="X53" s="107"/>
    </row>
    <row r="54" ht="20.25" customHeight="1" spans="1:24">
      <c r="A54" s="21" t="s">
        <v>70</v>
      </c>
      <c r="B54" s="21" t="s">
        <v>70</v>
      </c>
      <c r="C54" s="21" t="s">
        <v>250</v>
      </c>
      <c r="D54" s="21" t="s">
        <v>251</v>
      </c>
      <c r="E54" s="21" t="s">
        <v>130</v>
      </c>
      <c r="F54" s="21" t="s">
        <v>131</v>
      </c>
      <c r="G54" s="21" t="s">
        <v>245</v>
      </c>
      <c r="H54" s="21" t="s">
        <v>246</v>
      </c>
      <c r="I54" s="107">
        <v>35100</v>
      </c>
      <c r="J54" s="107">
        <v>35100</v>
      </c>
      <c r="K54" s="58"/>
      <c r="L54" s="58"/>
      <c r="M54" s="107">
        <v>35100</v>
      </c>
      <c r="N54" s="58"/>
      <c r="O54" s="107"/>
      <c r="P54" s="107"/>
      <c r="Q54" s="107"/>
      <c r="R54" s="107"/>
      <c r="S54" s="107"/>
      <c r="T54" s="107"/>
      <c r="U54" s="107"/>
      <c r="V54" s="107"/>
      <c r="W54" s="107"/>
      <c r="X54" s="107"/>
    </row>
    <row r="55" ht="20.25" customHeight="1" spans="1:24">
      <c r="A55" s="21" t="s">
        <v>70</v>
      </c>
      <c r="B55" s="21" t="s">
        <v>70</v>
      </c>
      <c r="C55" s="21" t="s">
        <v>250</v>
      </c>
      <c r="D55" s="21" t="s">
        <v>251</v>
      </c>
      <c r="E55" s="21" t="s">
        <v>130</v>
      </c>
      <c r="F55" s="21" t="s">
        <v>131</v>
      </c>
      <c r="G55" s="21" t="s">
        <v>264</v>
      </c>
      <c r="H55" s="21" t="s">
        <v>265</v>
      </c>
      <c r="I55" s="107">
        <v>36540</v>
      </c>
      <c r="J55" s="107">
        <v>36540</v>
      </c>
      <c r="K55" s="58"/>
      <c r="L55" s="58"/>
      <c r="M55" s="107">
        <v>36540</v>
      </c>
      <c r="N55" s="58"/>
      <c r="O55" s="107"/>
      <c r="P55" s="107"/>
      <c r="Q55" s="107"/>
      <c r="R55" s="107"/>
      <c r="S55" s="107"/>
      <c r="T55" s="107"/>
      <c r="U55" s="107"/>
      <c r="V55" s="107"/>
      <c r="W55" s="107"/>
      <c r="X55" s="107"/>
    </row>
    <row r="56" ht="20.25" customHeight="1" spans="1:24">
      <c r="A56" s="21" t="s">
        <v>70</v>
      </c>
      <c r="B56" s="21" t="s">
        <v>70</v>
      </c>
      <c r="C56" s="21" t="s">
        <v>266</v>
      </c>
      <c r="D56" s="21" t="s">
        <v>267</v>
      </c>
      <c r="E56" s="21" t="s">
        <v>130</v>
      </c>
      <c r="F56" s="21" t="s">
        <v>131</v>
      </c>
      <c r="G56" s="21" t="s">
        <v>223</v>
      </c>
      <c r="H56" s="21" t="s">
        <v>224</v>
      </c>
      <c r="I56" s="107">
        <v>612960</v>
      </c>
      <c r="J56" s="107">
        <v>612960</v>
      </c>
      <c r="K56" s="58"/>
      <c r="L56" s="58"/>
      <c r="M56" s="107">
        <v>612960</v>
      </c>
      <c r="N56" s="58"/>
      <c r="O56" s="107"/>
      <c r="P56" s="107"/>
      <c r="Q56" s="107"/>
      <c r="R56" s="107"/>
      <c r="S56" s="107"/>
      <c r="T56" s="107"/>
      <c r="U56" s="107"/>
      <c r="V56" s="107"/>
      <c r="W56" s="107"/>
      <c r="X56" s="107"/>
    </row>
    <row r="57" ht="20.25" customHeight="1" spans="1:24">
      <c r="A57" s="21" t="s">
        <v>70</v>
      </c>
      <c r="B57" s="21" t="s">
        <v>70</v>
      </c>
      <c r="C57" s="21" t="s">
        <v>268</v>
      </c>
      <c r="D57" s="21" t="s">
        <v>269</v>
      </c>
      <c r="E57" s="21" t="s">
        <v>106</v>
      </c>
      <c r="F57" s="21" t="s">
        <v>107</v>
      </c>
      <c r="G57" s="21" t="s">
        <v>270</v>
      </c>
      <c r="H57" s="21" t="s">
        <v>271</v>
      </c>
      <c r="I57" s="107">
        <v>302400</v>
      </c>
      <c r="J57" s="107">
        <v>302400</v>
      </c>
      <c r="K57" s="58"/>
      <c r="L57" s="58"/>
      <c r="M57" s="107">
        <v>302400</v>
      </c>
      <c r="N57" s="58"/>
      <c r="O57" s="107"/>
      <c r="P57" s="107"/>
      <c r="Q57" s="107"/>
      <c r="R57" s="107"/>
      <c r="S57" s="107"/>
      <c r="T57" s="107"/>
      <c r="U57" s="107"/>
      <c r="V57" s="107"/>
      <c r="W57" s="107"/>
      <c r="X57" s="107"/>
    </row>
    <row r="58" ht="20.25" customHeight="1" spans="1:24">
      <c r="A58" s="21" t="s">
        <v>70</v>
      </c>
      <c r="B58" s="21" t="s">
        <v>70</v>
      </c>
      <c r="C58" s="21" t="s">
        <v>272</v>
      </c>
      <c r="D58" s="21" t="s">
        <v>273</v>
      </c>
      <c r="E58" s="21" t="s">
        <v>112</v>
      </c>
      <c r="F58" s="21" t="s">
        <v>113</v>
      </c>
      <c r="G58" s="21" t="s">
        <v>270</v>
      </c>
      <c r="H58" s="21" t="s">
        <v>271</v>
      </c>
      <c r="I58" s="107">
        <v>8316</v>
      </c>
      <c r="J58" s="107">
        <v>8316</v>
      </c>
      <c r="K58" s="58"/>
      <c r="L58" s="58"/>
      <c r="M58" s="107">
        <v>8316</v>
      </c>
      <c r="N58" s="58"/>
      <c r="O58" s="107"/>
      <c r="P58" s="107"/>
      <c r="Q58" s="107"/>
      <c r="R58" s="107"/>
      <c r="S58" s="107"/>
      <c r="T58" s="107"/>
      <c r="U58" s="107"/>
      <c r="V58" s="107"/>
      <c r="W58" s="107"/>
      <c r="X58" s="107"/>
    </row>
    <row r="59" ht="20.25" customHeight="1" spans="1:24">
      <c r="A59" s="21" t="s">
        <v>70</v>
      </c>
      <c r="B59" s="21" t="s">
        <v>73</v>
      </c>
      <c r="C59" s="21" t="s">
        <v>274</v>
      </c>
      <c r="D59" s="21" t="s">
        <v>226</v>
      </c>
      <c r="E59" s="21" t="s">
        <v>136</v>
      </c>
      <c r="F59" s="21" t="s">
        <v>137</v>
      </c>
      <c r="G59" s="21" t="s">
        <v>219</v>
      </c>
      <c r="H59" s="21" t="s">
        <v>220</v>
      </c>
      <c r="I59" s="107">
        <v>194640</v>
      </c>
      <c r="J59" s="107">
        <v>194640</v>
      </c>
      <c r="K59" s="58"/>
      <c r="L59" s="58"/>
      <c r="M59" s="107">
        <v>194640</v>
      </c>
      <c r="N59" s="58"/>
      <c r="O59" s="107"/>
      <c r="P59" s="107"/>
      <c r="Q59" s="107"/>
      <c r="R59" s="107"/>
      <c r="S59" s="107"/>
      <c r="T59" s="107"/>
      <c r="U59" s="107"/>
      <c r="V59" s="107"/>
      <c r="W59" s="107"/>
      <c r="X59" s="107"/>
    </row>
    <row r="60" ht="20.25" customHeight="1" spans="1:24">
      <c r="A60" s="21" t="s">
        <v>70</v>
      </c>
      <c r="B60" s="21" t="s">
        <v>73</v>
      </c>
      <c r="C60" s="21" t="s">
        <v>274</v>
      </c>
      <c r="D60" s="21" t="s">
        <v>226</v>
      </c>
      <c r="E60" s="21" t="s">
        <v>136</v>
      </c>
      <c r="F60" s="21" t="s">
        <v>137</v>
      </c>
      <c r="G60" s="21" t="s">
        <v>221</v>
      </c>
      <c r="H60" s="21" t="s">
        <v>222</v>
      </c>
      <c r="I60" s="107">
        <v>97440</v>
      </c>
      <c r="J60" s="107">
        <v>97440</v>
      </c>
      <c r="K60" s="58"/>
      <c r="L60" s="58"/>
      <c r="M60" s="107">
        <v>97440</v>
      </c>
      <c r="N60" s="58"/>
      <c r="O60" s="107"/>
      <c r="P60" s="107"/>
      <c r="Q60" s="107"/>
      <c r="R60" s="107"/>
      <c r="S60" s="107"/>
      <c r="T60" s="107"/>
      <c r="U60" s="107"/>
      <c r="V60" s="107"/>
      <c r="W60" s="107"/>
      <c r="X60" s="107"/>
    </row>
    <row r="61" ht="20.25" customHeight="1" spans="1:24">
      <c r="A61" s="21" t="s">
        <v>70</v>
      </c>
      <c r="B61" s="21" t="s">
        <v>73</v>
      </c>
      <c r="C61" s="21" t="s">
        <v>274</v>
      </c>
      <c r="D61" s="21" t="s">
        <v>226</v>
      </c>
      <c r="E61" s="21" t="s">
        <v>136</v>
      </c>
      <c r="F61" s="21" t="s">
        <v>137</v>
      </c>
      <c r="G61" s="21" t="s">
        <v>223</v>
      </c>
      <c r="H61" s="21" t="s">
        <v>224</v>
      </c>
      <c r="I61" s="107">
        <v>3000</v>
      </c>
      <c r="J61" s="107">
        <v>3000</v>
      </c>
      <c r="K61" s="58"/>
      <c r="L61" s="58"/>
      <c r="M61" s="107">
        <v>3000</v>
      </c>
      <c r="N61" s="58"/>
      <c r="O61" s="107"/>
      <c r="P61" s="107"/>
      <c r="Q61" s="107"/>
      <c r="R61" s="107"/>
      <c r="S61" s="107"/>
      <c r="T61" s="107"/>
      <c r="U61" s="107"/>
      <c r="V61" s="107"/>
      <c r="W61" s="107"/>
      <c r="X61" s="107"/>
    </row>
    <row r="62" ht="20.25" customHeight="1" spans="1:24">
      <c r="A62" s="21" t="s">
        <v>70</v>
      </c>
      <c r="B62" s="21" t="s">
        <v>73</v>
      </c>
      <c r="C62" s="21" t="s">
        <v>274</v>
      </c>
      <c r="D62" s="21" t="s">
        <v>226</v>
      </c>
      <c r="E62" s="21" t="s">
        <v>136</v>
      </c>
      <c r="F62" s="21" t="s">
        <v>137</v>
      </c>
      <c r="G62" s="21" t="s">
        <v>223</v>
      </c>
      <c r="H62" s="21" t="s">
        <v>224</v>
      </c>
      <c r="I62" s="107">
        <v>16220</v>
      </c>
      <c r="J62" s="107">
        <v>16220</v>
      </c>
      <c r="K62" s="58"/>
      <c r="L62" s="58"/>
      <c r="M62" s="107">
        <v>16220</v>
      </c>
      <c r="N62" s="58"/>
      <c r="O62" s="107"/>
      <c r="P62" s="107"/>
      <c r="Q62" s="107"/>
      <c r="R62" s="107"/>
      <c r="S62" s="107"/>
      <c r="T62" s="107"/>
      <c r="U62" s="107"/>
      <c r="V62" s="107"/>
      <c r="W62" s="107"/>
      <c r="X62" s="107"/>
    </row>
    <row r="63" ht="20.25" customHeight="1" spans="1:24">
      <c r="A63" s="21" t="s">
        <v>70</v>
      </c>
      <c r="B63" s="21" t="s">
        <v>73</v>
      </c>
      <c r="C63" s="21" t="s">
        <v>274</v>
      </c>
      <c r="D63" s="21" t="s">
        <v>226</v>
      </c>
      <c r="E63" s="21" t="s">
        <v>136</v>
      </c>
      <c r="F63" s="21" t="s">
        <v>137</v>
      </c>
      <c r="G63" s="21" t="s">
        <v>227</v>
      </c>
      <c r="H63" s="21" t="s">
        <v>228</v>
      </c>
      <c r="I63" s="107">
        <v>33600</v>
      </c>
      <c r="J63" s="107">
        <v>33600</v>
      </c>
      <c r="K63" s="58"/>
      <c r="L63" s="58"/>
      <c r="M63" s="107">
        <v>33600</v>
      </c>
      <c r="N63" s="58"/>
      <c r="O63" s="107"/>
      <c r="P63" s="107"/>
      <c r="Q63" s="107"/>
      <c r="R63" s="107"/>
      <c r="S63" s="107"/>
      <c r="T63" s="107"/>
      <c r="U63" s="107"/>
      <c r="V63" s="107"/>
      <c r="W63" s="107"/>
      <c r="X63" s="107"/>
    </row>
    <row r="64" ht="20.25" customHeight="1" spans="1:24">
      <c r="A64" s="21" t="s">
        <v>70</v>
      </c>
      <c r="B64" s="21" t="s">
        <v>73</v>
      </c>
      <c r="C64" s="21" t="s">
        <v>274</v>
      </c>
      <c r="D64" s="21" t="s">
        <v>226</v>
      </c>
      <c r="E64" s="21" t="s">
        <v>136</v>
      </c>
      <c r="F64" s="21" t="s">
        <v>137</v>
      </c>
      <c r="G64" s="21" t="s">
        <v>227</v>
      </c>
      <c r="H64" s="21" t="s">
        <v>228</v>
      </c>
      <c r="I64" s="107">
        <v>79380</v>
      </c>
      <c r="J64" s="107">
        <v>79380</v>
      </c>
      <c r="K64" s="58"/>
      <c r="L64" s="58"/>
      <c r="M64" s="107">
        <v>79380</v>
      </c>
      <c r="N64" s="58"/>
      <c r="O64" s="107"/>
      <c r="P64" s="107"/>
      <c r="Q64" s="107"/>
      <c r="R64" s="107"/>
      <c r="S64" s="107"/>
      <c r="T64" s="107"/>
      <c r="U64" s="107"/>
      <c r="V64" s="107"/>
      <c r="W64" s="107"/>
      <c r="X64" s="107"/>
    </row>
    <row r="65" ht="20.25" customHeight="1" spans="1:24">
      <c r="A65" s="21" t="s">
        <v>70</v>
      </c>
      <c r="B65" s="21" t="s">
        <v>73</v>
      </c>
      <c r="C65" s="21" t="s">
        <v>274</v>
      </c>
      <c r="D65" s="21" t="s">
        <v>226</v>
      </c>
      <c r="E65" s="21" t="s">
        <v>136</v>
      </c>
      <c r="F65" s="21" t="s">
        <v>137</v>
      </c>
      <c r="G65" s="21" t="s">
        <v>227</v>
      </c>
      <c r="H65" s="21" t="s">
        <v>228</v>
      </c>
      <c r="I65" s="107">
        <v>43584</v>
      </c>
      <c r="J65" s="107">
        <v>43584</v>
      </c>
      <c r="K65" s="58"/>
      <c r="L65" s="58"/>
      <c r="M65" s="107">
        <v>43584</v>
      </c>
      <c r="N65" s="58"/>
      <c r="O65" s="107"/>
      <c r="P65" s="107"/>
      <c r="Q65" s="107"/>
      <c r="R65" s="107"/>
      <c r="S65" s="107"/>
      <c r="T65" s="107"/>
      <c r="U65" s="107"/>
      <c r="V65" s="107"/>
      <c r="W65" s="107"/>
      <c r="X65" s="107"/>
    </row>
    <row r="66" ht="20.25" customHeight="1" spans="1:24">
      <c r="A66" s="21" t="s">
        <v>70</v>
      </c>
      <c r="B66" s="21" t="s">
        <v>73</v>
      </c>
      <c r="C66" s="21" t="s">
        <v>275</v>
      </c>
      <c r="D66" s="21" t="s">
        <v>230</v>
      </c>
      <c r="E66" s="21" t="s">
        <v>108</v>
      </c>
      <c r="F66" s="21" t="s">
        <v>109</v>
      </c>
      <c r="G66" s="21" t="s">
        <v>231</v>
      </c>
      <c r="H66" s="21" t="s">
        <v>232</v>
      </c>
      <c r="I66" s="107">
        <v>80412</v>
      </c>
      <c r="J66" s="107">
        <v>80412</v>
      </c>
      <c r="K66" s="58"/>
      <c r="L66" s="58"/>
      <c r="M66" s="107">
        <v>80412</v>
      </c>
      <c r="N66" s="58"/>
      <c r="O66" s="107"/>
      <c r="P66" s="107"/>
      <c r="Q66" s="107"/>
      <c r="R66" s="107"/>
      <c r="S66" s="107"/>
      <c r="T66" s="107"/>
      <c r="U66" s="107"/>
      <c r="V66" s="107"/>
      <c r="W66" s="107"/>
      <c r="X66" s="107"/>
    </row>
    <row r="67" ht="20.25" customHeight="1" spans="1:24">
      <c r="A67" s="21" t="s">
        <v>70</v>
      </c>
      <c r="B67" s="21" t="s">
        <v>73</v>
      </c>
      <c r="C67" s="21" t="s">
        <v>275</v>
      </c>
      <c r="D67" s="21" t="s">
        <v>230</v>
      </c>
      <c r="E67" s="21" t="s">
        <v>120</v>
      </c>
      <c r="F67" s="21" t="s">
        <v>121</v>
      </c>
      <c r="G67" s="21" t="s">
        <v>233</v>
      </c>
      <c r="H67" s="21" t="s">
        <v>234</v>
      </c>
      <c r="I67" s="107">
        <v>33716</v>
      </c>
      <c r="J67" s="107">
        <v>33716</v>
      </c>
      <c r="K67" s="58"/>
      <c r="L67" s="58"/>
      <c r="M67" s="107">
        <v>33716</v>
      </c>
      <c r="N67" s="58"/>
      <c r="O67" s="107"/>
      <c r="P67" s="107"/>
      <c r="Q67" s="107"/>
      <c r="R67" s="107"/>
      <c r="S67" s="107"/>
      <c r="T67" s="107"/>
      <c r="U67" s="107"/>
      <c r="V67" s="107"/>
      <c r="W67" s="107"/>
      <c r="X67" s="107"/>
    </row>
    <row r="68" ht="20.25" customHeight="1" spans="1:24">
      <c r="A68" s="21" t="s">
        <v>70</v>
      </c>
      <c r="B68" s="21" t="s">
        <v>73</v>
      </c>
      <c r="C68" s="21" t="s">
        <v>275</v>
      </c>
      <c r="D68" s="21" t="s">
        <v>230</v>
      </c>
      <c r="E68" s="21" t="s">
        <v>122</v>
      </c>
      <c r="F68" s="21" t="s">
        <v>123</v>
      </c>
      <c r="G68" s="21" t="s">
        <v>235</v>
      </c>
      <c r="H68" s="21" t="s">
        <v>236</v>
      </c>
      <c r="I68" s="107">
        <v>21340</v>
      </c>
      <c r="J68" s="107">
        <v>21340</v>
      </c>
      <c r="K68" s="58"/>
      <c r="L68" s="58"/>
      <c r="M68" s="107">
        <v>21340</v>
      </c>
      <c r="N68" s="58"/>
      <c r="O68" s="107"/>
      <c r="P68" s="107"/>
      <c r="Q68" s="107"/>
      <c r="R68" s="107"/>
      <c r="S68" s="107"/>
      <c r="T68" s="107"/>
      <c r="U68" s="107"/>
      <c r="V68" s="107"/>
      <c r="W68" s="107"/>
      <c r="X68" s="107"/>
    </row>
    <row r="69" ht="20.25" customHeight="1" spans="1:24">
      <c r="A69" s="21" t="s">
        <v>70</v>
      </c>
      <c r="B69" s="21" t="s">
        <v>73</v>
      </c>
      <c r="C69" s="21" t="s">
        <v>275</v>
      </c>
      <c r="D69" s="21" t="s">
        <v>230</v>
      </c>
      <c r="E69" s="21" t="s">
        <v>124</v>
      </c>
      <c r="F69" s="21" t="s">
        <v>125</v>
      </c>
      <c r="G69" s="21" t="s">
        <v>237</v>
      </c>
      <c r="H69" s="21" t="s">
        <v>238</v>
      </c>
      <c r="I69" s="107">
        <v>2068</v>
      </c>
      <c r="J69" s="107">
        <v>2068</v>
      </c>
      <c r="K69" s="58"/>
      <c r="L69" s="58"/>
      <c r="M69" s="107">
        <v>2068</v>
      </c>
      <c r="N69" s="58"/>
      <c r="O69" s="107"/>
      <c r="P69" s="107"/>
      <c r="Q69" s="107"/>
      <c r="R69" s="107"/>
      <c r="S69" s="107"/>
      <c r="T69" s="107"/>
      <c r="U69" s="107"/>
      <c r="V69" s="107"/>
      <c r="W69" s="107"/>
      <c r="X69" s="107"/>
    </row>
    <row r="70" ht="20.25" customHeight="1" spans="1:24">
      <c r="A70" s="21" t="s">
        <v>70</v>
      </c>
      <c r="B70" s="21" t="s">
        <v>73</v>
      </c>
      <c r="C70" s="21" t="s">
        <v>275</v>
      </c>
      <c r="D70" s="21" t="s">
        <v>230</v>
      </c>
      <c r="E70" s="21" t="s">
        <v>124</v>
      </c>
      <c r="F70" s="21" t="s">
        <v>125</v>
      </c>
      <c r="G70" s="21" t="s">
        <v>237</v>
      </c>
      <c r="H70" s="21" t="s">
        <v>238</v>
      </c>
      <c r="I70" s="107">
        <v>1004</v>
      </c>
      <c r="J70" s="107">
        <v>1004</v>
      </c>
      <c r="K70" s="58"/>
      <c r="L70" s="58"/>
      <c r="M70" s="107">
        <v>1004</v>
      </c>
      <c r="N70" s="58"/>
      <c r="O70" s="107"/>
      <c r="P70" s="107"/>
      <c r="Q70" s="107"/>
      <c r="R70" s="107"/>
      <c r="S70" s="107"/>
      <c r="T70" s="107"/>
      <c r="U70" s="107"/>
      <c r="V70" s="107"/>
      <c r="W70" s="107"/>
      <c r="X70" s="107"/>
    </row>
    <row r="71" ht="20.25" customHeight="1" spans="1:24">
      <c r="A71" s="21" t="s">
        <v>70</v>
      </c>
      <c r="B71" s="21" t="s">
        <v>73</v>
      </c>
      <c r="C71" s="21" t="s">
        <v>275</v>
      </c>
      <c r="D71" s="21" t="s">
        <v>230</v>
      </c>
      <c r="E71" s="21" t="s">
        <v>136</v>
      </c>
      <c r="F71" s="21" t="s">
        <v>137</v>
      </c>
      <c r="G71" s="21" t="s">
        <v>237</v>
      </c>
      <c r="H71" s="21" t="s">
        <v>238</v>
      </c>
      <c r="I71" s="107">
        <v>2908</v>
      </c>
      <c r="J71" s="107">
        <v>2908</v>
      </c>
      <c r="K71" s="58"/>
      <c r="L71" s="58"/>
      <c r="M71" s="107">
        <v>2908</v>
      </c>
      <c r="N71" s="58"/>
      <c r="O71" s="107"/>
      <c r="P71" s="107"/>
      <c r="Q71" s="107"/>
      <c r="R71" s="107"/>
      <c r="S71" s="107"/>
      <c r="T71" s="107"/>
      <c r="U71" s="107"/>
      <c r="V71" s="107"/>
      <c r="W71" s="107"/>
      <c r="X71" s="107"/>
    </row>
    <row r="72" ht="20.25" customHeight="1" spans="1:24">
      <c r="A72" s="21" t="s">
        <v>70</v>
      </c>
      <c r="B72" s="21" t="s">
        <v>73</v>
      </c>
      <c r="C72" s="21" t="s">
        <v>276</v>
      </c>
      <c r="D72" s="21" t="s">
        <v>195</v>
      </c>
      <c r="E72" s="21" t="s">
        <v>136</v>
      </c>
      <c r="F72" s="21" t="s">
        <v>137</v>
      </c>
      <c r="G72" s="21" t="s">
        <v>242</v>
      </c>
      <c r="H72" s="21" t="s">
        <v>195</v>
      </c>
      <c r="I72" s="107">
        <v>1600</v>
      </c>
      <c r="J72" s="107">
        <v>1600</v>
      </c>
      <c r="K72" s="58"/>
      <c r="L72" s="58"/>
      <c r="M72" s="107">
        <v>1600</v>
      </c>
      <c r="N72" s="58"/>
      <c r="O72" s="107"/>
      <c r="P72" s="107"/>
      <c r="Q72" s="107"/>
      <c r="R72" s="107"/>
      <c r="S72" s="107"/>
      <c r="T72" s="107"/>
      <c r="U72" s="107"/>
      <c r="V72" s="107"/>
      <c r="W72" s="107"/>
      <c r="X72" s="107"/>
    </row>
    <row r="73" ht="20.25" customHeight="1" spans="1:24">
      <c r="A73" s="21" t="s">
        <v>70</v>
      </c>
      <c r="B73" s="21" t="s">
        <v>73</v>
      </c>
      <c r="C73" s="21" t="s">
        <v>277</v>
      </c>
      <c r="D73" s="21" t="s">
        <v>248</v>
      </c>
      <c r="E73" s="21" t="s">
        <v>136</v>
      </c>
      <c r="F73" s="21" t="s">
        <v>137</v>
      </c>
      <c r="G73" s="21" t="s">
        <v>249</v>
      </c>
      <c r="H73" s="21" t="s">
        <v>248</v>
      </c>
      <c r="I73" s="107">
        <v>4640</v>
      </c>
      <c r="J73" s="107">
        <v>4640</v>
      </c>
      <c r="K73" s="58"/>
      <c r="L73" s="58"/>
      <c r="M73" s="107">
        <v>4640</v>
      </c>
      <c r="N73" s="58"/>
      <c r="O73" s="107"/>
      <c r="P73" s="107"/>
      <c r="Q73" s="107"/>
      <c r="R73" s="107"/>
      <c r="S73" s="107"/>
      <c r="T73" s="107"/>
      <c r="U73" s="107"/>
      <c r="V73" s="107"/>
      <c r="W73" s="107"/>
      <c r="X73" s="107"/>
    </row>
    <row r="74" ht="20.25" customHeight="1" spans="1:24">
      <c r="A74" s="21" t="s">
        <v>70</v>
      </c>
      <c r="B74" s="21" t="s">
        <v>73</v>
      </c>
      <c r="C74" s="21" t="s">
        <v>278</v>
      </c>
      <c r="D74" s="21" t="s">
        <v>251</v>
      </c>
      <c r="E74" s="21" t="s">
        <v>136</v>
      </c>
      <c r="F74" s="21" t="s">
        <v>137</v>
      </c>
      <c r="G74" s="21" t="s">
        <v>252</v>
      </c>
      <c r="H74" s="21" t="s">
        <v>253</v>
      </c>
      <c r="I74" s="107">
        <v>6000</v>
      </c>
      <c r="J74" s="107">
        <v>6000</v>
      </c>
      <c r="K74" s="58"/>
      <c r="L74" s="58"/>
      <c r="M74" s="107">
        <v>6000</v>
      </c>
      <c r="N74" s="58"/>
      <c r="O74" s="107"/>
      <c r="P74" s="107"/>
      <c r="Q74" s="107"/>
      <c r="R74" s="107"/>
      <c r="S74" s="107"/>
      <c r="T74" s="107"/>
      <c r="U74" s="107"/>
      <c r="V74" s="107"/>
      <c r="W74" s="107"/>
      <c r="X74" s="107"/>
    </row>
    <row r="75" ht="20.25" customHeight="1" spans="1:24">
      <c r="A75" s="21" t="s">
        <v>70</v>
      </c>
      <c r="B75" s="21" t="s">
        <v>73</v>
      </c>
      <c r="C75" s="21" t="s">
        <v>278</v>
      </c>
      <c r="D75" s="21" t="s">
        <v>251</v>
      </c>
      <c r="E75" s="21" t="s">
        <v>136</v>
      </c>
      <c r="F75" s="21" t="s">
        <v>137</v>
      </c>
      <c r="G75" s="21" t="s">
        <v>254</v>
      </c>
      <c r="H75" s="21" t="s">
        <v>255</v>
      </c>
      <c r="I75" s="107">
        <v>800</v>
      </c>
      <c r="J75" s="107">
        <v>800</v>
      </c>
      <c r="K75" s="58"/>
      <c r="L75" s="58"/>
      <c r="M75" s="107">
        <v>800</v>
      </c>
      <c r="N75" s="58"/>
      <c r="O75" s="107"/>
      <c r="P75" s="107"/>
      <c r="Q75" s="107"/>
      <c r="R75" s="107"/>
      <c r="S75" s="107"/>
      <c r="T75" s="107"/>
      <c r="U75" s="107"/>
      <c r="V75" s="107"/>
      <c r="W75" s="107"/>
      <c r="X75" s="107"/>
    </row>
    <row r="76" ht="20.25" customHeight="1" spans="1:24">
      <c r="A76" s="21" t="s">
        <v>70</v>
      </c>
      <c r="B76" s="21" t="s">
        <v>73</v>
      </c>
      <c r="C76" s="21" t="s">
        <v>278</v>
      </c>
      <c r="D76" s="21" t="s">
        <v>251</v>
      </c>
      <c r="E76" s="21" t="s">
        <v>136</v>
      </c>
      <c r="F76" s="21" t="s">
        <v>137</v>
      </c>
      <c r="G76" s="21" t="s">
        <v>256</v>
      </c>
      <c r="H76" s="21" t="s">
        <v>257</v>
      </c>
      <c r="I76" s="107">
        <v>1200</v>
      </c>
      <c r="J76" s="107">
        <v>1200</v>
      </c>
      <c r="K76" s="58"/>
      <c r="L76" s="58"/>
      <c r="M76" s="107">
        <v>1200</v>
      </c>
      <c r="N76" s="58"/>
      <c r="O76" s="107"/>
      <c r="P76" s="107"/>
      <c r="Q76" s="107"/>
      <c r="R76" s="107"/>
      <c r="S76" s="107"/>
      <c r="T76" s="107"/>
      <c r="U76" s="107"/>
      <c r="V76" s="107"/>
      <c r="W76" s="107"/>
      <c r="X76" s="107"/>
    </row>
    <row r="77" ht="20.25" customHeight="1" spans="1:24">
      <c r="A77" s="21" t="s">
        <v>70</v>
      </c>
      <c r="B77" s="21" t="s">
        <v>73</v>
      </c>
      <c r="C77" s="21" t="s">
        <v>278</v>
      </c>
      <c r="D77" s="21" t="s">
        <v>251</v>
      </c>
      <c r="E77" s="21" t="s">
        <v>136</v>
      </c>
      <c r="F77" s="21" t="s">
        <v>137</v>
      </c>
      <c r="G77" s="21" t="s">
        <v>258</v>
      </c>
      <c r="H77" s="21" t="s">
        <v>259</v>
      </c>
      <c r="I77" s="107">
        <v>800</v>
      </c>
      <c r="J77" s="107">
        <v>800</v>
      </c>
      <c r="K77" s="58"/>
      <c r="L77" s="58"/>
      <c r="M77" s="107">
        <v>800</v>
      </c>
      <c r="N77" s="58"/>
      <c r="O77" s="107"/>
      <c r="P77" s="107"/>
      <c r="Q77" s="107"/>
      <c r="R77" s="107"/>
      <c r="S77" s="107"/>
      <c r="T77" s="107"/>
      <c r="U77" s="107"/>
      <c r="V77" s="107"/>
      <c r="W77" s="107"/>
      <c r="X77" s="107"/>
    </row>
    <row r="78" ht="20.25" customHeight="1" spans="1:24">
      <c r="A78" s="21" t="s">
        <v>70</v>
      </c>
      <c r="B78" s="21" t="s">
        <v>73</v>
      </c>
      <c r="C78" s="21" t="s">
        <v>278</v>
      </c>
      <c r="D78" s="21" t="s">
        <v>251</v>
      </c>
      <c r="E78" s="21" t="s">
        <v>136</v>
      </c>
      <c r="F78" s="21" t="s">
        <v>137</v>
      </c>
      <c r="G78" s="21" t="s">
        <v>260</v>
      </c>
      <c r="H78" s="21" t="s">
        <v>261</v>
      </c>
      <c r="I78" s="107">
        <v>2800</v>
      </c>
      <c r="J78" s="107">
        <v>2800</v>
      </c>
      <c r="K78" s="58"/>
      <c r="L78" s="58"/>
      <c r="M78" s="107">
        <v>2800</v>
      </c>
      <c r="N78" s="58"/>
      <c r="O78" s="107"/>
      <c r="P78" s="107"/>
      <c r="Q78" s="107"/>
      <c r="R78" s="107"/>
      <c r="S78" s="107"/>
      <c r="T78" s="107"/>
      <c r="U78" s="107"/>
      <c r="V78" s="107"/>
      <c r="W78" s="107"/>
      <c r="X78" s="107"/>
    </row>
    <row r="79" ht="20.25" customHeight="1" spans="1:24">
      <c r="A79" s="21" t="s">
        <v>70</v>
      </c>
      <c r="B79" s="21" t="s">
        <v>73</v>
      </c>
      <c r="C79" s="21" t="s">
        <v>278</v>
      </c>
      <c r="D79" s="21" t="s">
        <v>251</v>
      </c>
      <c r="E79" s="21" t="s">
        <v>136</v>
      </c>
      <c r="F79" s="21" t="s">
        <v>137</v>
      </c>
      <c r="G79" s="21" t="s">
        <v>262</v>
      </c>
      <c r="H79" s="21" t="s">
        <v>263</v>
      </c>
      <c r="I79" s="107">
        <v>12000</v>
      </c>
      <c r="J79" s="107">
        <v>12000</v>
      </c>
      <c r="K79" s="58"/>
      <c r="L79" s="58"/>
      <c r="M79" s="107">
        <v>12000</v>
      </c>
      <c r="N79" s="58"/>
      <c r="O79" s="107"/>
      <c r="P79" s="107"/>
      <c r="Q79" s="107"/>
      <c r="R79" s="107"/>
      <c r="S79" s="107"/>
      <c r="T79" s="107"/>
      <c r="U79" s="107"/>
      <c r="V79" s="107"/>
      <c r="W79" s="107"/>
      <c r="X79" s="107"/>
    </row>
    <row r="80" ht="20.25" customHeight="1" spans="1:24">
      <c r="A80" s="21" t="s">
        <v>70</v>
      </c>
      <c r="B80" s="21" t="s">
        <v>73</v>
      </c>
      <c r="C80" s="21" t="s">
        <v>279</v>
      </c>
      <c r="D80" s="21" t="s">
        <v>145</v>
      </c>
      <c r="E80" s="21" t="s">
        <v>144</v>
      </c>
      <c r="F80" s="21" t="s">
        <v>145</v>
      </c>
      <c r="G80" s="21" t="s">
        <v>240</v>
      </c>
      <c r="H80" s="21" t="s">
        <v>145</v>
      </c>
      <c r="I80" s="107">
        <v>63612</v>
      </c>
      <c r="J80" s="107">
        <v>63612</v>
      </c>
      <c r="K80" s="58"/>
      <c r="L80" s="58"/>
      <c r="M80" s="107">
        <v>63612</v>
      </c>
      <c r="N80" s="58"/>
      <c r="O80" s="107"/>
      <c r="P80" s="107"/>
      <c r="Q80" s="107"/>
      <c r="R80" s="107"/>
      <c r="S80" s="107"/>
      <c r="T80" s="107"/>
      <c r="U80" s="107"/>
      <c r="V80" s="107"/>
      <c r="W80" s="107"/>
      <c r="X80" s="107"/>
    </row>
    <row r="81" ht="20.25" customHeight="1" spans="1:24">
      <c r="A81" s="21" t="s">
        <v>70</v>
      </c>
      <c r="B81" s="21" t="s">
        <v>75</v>
      </c>
      <c r="C81" s="21" t="s">
        <v>280</v>
      </c>
      <c r="D81" s="21" t="s">
        <v>226</v>
      </c>
      <c r="E81" s="21" t="s">
        <v>136</v>
      </c>
      <c r="F81" s="21" t="s">
        <v>137</v>
      </c>
      <c r="G81" s="21" t="s">
        <v>219</v>
      </c>
      <c r="H81" s="21" t="s">
        <v>220</v>
      </c>
      <c r="I81" s="107">
        <v>284868</v>
      </c>
      <c r="J81" s="107">
        <v>284868</v>
      </c>
      <c r="K81" s="58"/>
      <c r="L81" s="58"/>
      <c r="M81" s="107">
        <v>284868</v>
      </c>
      <c r="N81" s="58"/>
      <c r="O81" s="107"/>
      <c r="P81" s="107"/>
      <c r="Q81" s="107"/>
      <c r="R81" s="107"/>
      <c r="S81" s="107"/>
      <c r="T81" s="107"/>
      <c r="U81" s="107"/>
      <c r="V81" s="107"/>
      <c r="W81" s="107"/>
      <c r="X81" s="107"/>
    </row>
    <row r="82" ht="20.25" customHeight="1" spans="1:24">
      <c r="A82" s="21" t="s">
        <v>70</v>
      </c>
      <c r="B82" s="21" t="s">
        <v>75</v>
      </c>
      <c r="C82" s="21" t="s">
        <v>280</v>
      </c>
      <c r="D82" s="21" t="s">
        <v>226</v>
      </c>
      <c r="E82" s="21" t="s">
        <v>136</v>
      </c>
      <c r="F82" s="21" t="s">
        <v>137</v>
      </c>
      <c r="G82" s="21" t="s">
        <v>221</v>
      </c>
      <c r="H82" s="21" t="s">
        <v>222</v>
      </c>
      <c r="I82" s="107">
        <v>128760</v>
      </c>
      <c r="J82" s="107">
        <v>128760</v>
      </c>
      <c r="K82" s="58"/>
      <c r="L82" s="58"/>
      <c r="M82" s="107">
        <v>128760</v>
      </c>
      <c r="N82" s="58"/>
      <c r="O82" s="107"/>
      <c r="P82" s="107"/>
      <c r="Q82" s="107"/>
      <c r="R82" s="107"/>
      <c r="S82" s="107"/>
      <c r="T82" s="107"/>
      <c r="U82" s="107"/>
      <c r="V82" s="107"/>
      <c r="W82" s="107"/>
      <c r="X82" s="107"/>
    </row>
    <row r="83" ht="20.25" customHeight="1" spans="1:24">
      <c r="A83" s="21" t="s">
        <v>70</v>
      </c>
      <c r="B83" s="21" t="s">
        <v>75</v>
      </c>
      <c r="C83" s="21" t="s">
        <v>280</v>
      </c>
      <c r="D83" s="21" t="s">
        <v>226</v>
      </c>
      <c r="E83" s="21" t="s">
        <v>136</v>
      </c>
      <c r="F83" s="21" t="s">
        <v>137</v>
      </c>
      <c r="G83" s="21" t="s">
        <v>223</v>
      </c>
      <c r="H83" s="21" t="s">
        <v>224</v>
      </c>
      <c r="I83" s="107">
        <v>1500</v>
      </c>
      <c r="J83" s="107">
        <v>1500</v>
      </c>
      <c r="K83" s="58"/>
      <c r="L83" s="58"/>
      <c r="M83" s="107">
        <v>1500</v>
      </c>
      <c r="N83" s="58"/>
      <c r="O83" s="107"/>
      <c r="P83" s="107"/>
      <c r="Q83" s="107"/>
      <c r="R83" s="107"/>
      <c r="S83" s="107"/>
      <c r="T83" s="107"/>
      <c r="U83" s="107"/>
      <c r="V83" s="107"/>
      <c r="W83" s="107"/>
      <c r="X83" s="107"/>
    </row>
    <row r="84" ht="20.25" customHeight="1" spans="1:24">
      <c r="A84" s="21" t="s">
        <v>70</v>
      </c>
      <c r="B84" s="21" t="s">
        <v>75</v>
      </c>
      <c r="C84" s="21" t="s">
        <v>280</v>
      </c>
      <c r="D84" s="21" t="s">
        <v>226</v>
      </c>
      <c r="E84" s="21" t="s">
        <v>136</v>
      </c>
      <c r="F84" s="21" t="s">
        <v>137</v>
      </c>
      <c r="G84" s="21" t="s">
        <v>223</v>
      </c>
      <c r="H84" s="21" t="s">
        <v>224</v>
      </c>
      <c r="I84" s="107">
        <v>23739</v>
      </c>
      <c r="J84" s="107">
        <v>23739</v>
      </c>
      <c r="K84" s="58"/>
      <c r="L84" s="58"/>
      <c r="M84" s="107">
        <v>23739</v>
      </c>
      <c r="N84" s="58"/>
      <c r="O84" s="107"/>
      <c r="P84" s="107"/>
      <c r="Q84" s="107"/>
      <c r="R84" s="107"/>
      <c r="S84" s="107"/>
      <c r="T84" s="107"/>
      <c r="U84" s="107"/>
      <c r="V84" s="107"/>
      <c r="W84" s="107"/>
      <c r="X84" s="107"/>
    </row>
    <row r="85" ht="20.25" customHeight="1" spans="1:24">
      <c r="A85" s="21" t="s">
        <v>70</v>
      </c>
      <c r="B85" s="21" t="s">
        <v>75</v>
      </c>
      <c r="C85" s="21" t="s">
        <v>280</v>
      </c>
      <c r="D85" s="21" t="s">
        <v>226</v>
      </c>
      <c r="E85" s="21" t="s">
        <v>136</v>
      </c>
      <c r="F85" s="21" t="s">
        <v>137</v>
      </c>
      <c r="G85" s="21" t="s">
        <v>227</v>
      </c>
      <c r="H85" s="21" t="s">
        <v>228</v>
      </c>
      <c r="I85" s="107">
        <v>101700</v>
      </c>
      <c r="J85" s="107">
        <v>101700</v>
      </c>
      <c r="K85" s="58"/>
      <c r="L85" s="58"/>
      <c r="M85" s="107">
        <v>101700</v>
      </c>
      <c r="N85" s="58"/>
      <c r="O85" s="107"/>
      <c r="P85" s="107"/>
      <c r="Q85" s="107"/>
      <c r="R85" s="107"/>
      <c r="S85" s="107"/>
      <c r="T85" s="107"/>
      <c r="U85" s="107"/>
      <c r="V85" s="107"/>
      <c r="W85" s="107"/>
      <c r="X85" s="107"/>
    </row>
    <row r="86" ht="20.25" customHeight="1" spans="1:24">
      <c r="A86" s="21" t="s">
        <v>70</v>
      </c>
      <c r="B86" s="21" t="s">
        <v>75</v>
      </c>
      <c r="C86" s="21" t="s">
        <v>280</v>
      </c>
      <c r="D86" s="21" t="s">
        <v>226</v>
      </c>
      <c r="E86" s="21" t="s">
        <v>136</v>
      </c>
      <c r="F86" s="21" t="s">
        <v>137</v>
      </c>
      <c r="G86" s="21" t="s">
        <v>227</v>
      </c>
      <c r="H86" s="21" t="s">
        <v>228</v>
      </c>
      <c r="I86" s="107">
        <v>57624</v>
      </c>
      <c r="J86" s="107">
        <v>57624</v>
      </c>
      <c r="K86" s="58"/>
      <c r="L86" s="58"/>
      <c r="M86" s="107">
        <v>57624</v>
      </c>
      <c r="N86" s="58"/>
      <c r="O86" s="107"/>
      <c r="P86" s="107"/>
      <c r="Q86" s="107"/>
      <c r="R86" s="107"/>
      <c r="S86" s="107"/>
      <c r="T86" s="107"/>
      <c r="U86" s="107"/>
      <c r="V86" s="107"/>
      <c r="W86" s="107"/>
      <c r="X86" s="107"/>
    </row>
    <row r="87" ht="20.25" customHeight="1" spans="1:24">
      <c r="A87" s="21" t="s">
        <v>70</v>
      </c>
      <c r="B87" s="21" t="s">
        <v>75</v>
      </c>
      <c r="C87" s="21" t="s">
        <v>280</v>
      </c>
      <c r="D87" s="21" t="s">
        <v>226</v>
      </c>
      <c r="E87" s="21" t="s">
        <v>136</v>
      </c>
      <c r="F87" s="21" t="s">
        <v>137</v>
      </c>
      <c r="G87" s="21" t="s">
        <v>227</v>
      </c>
      <c r="H87" s="21" t="s">
        <v>228</v>
      </c>
      <c r="I87" s="107">
        <v>42000</v>
      </c>
      <c r="J87" s="107">
        <v>42000</v>
      </c>
      <c r="K87" s="58"/>
      <c r="L87" s="58"/>
      <c r="M87" s="107">
        <v>42000</v>
      </c>
      <c r="N87" s="58"/>
      <c r="O87" s="107"/>
      <c r="P87" s="107"/>
      <c r="Q87" s="107"/>
      <c r="R87" s="107"/>
      <c r="S87" s="107"/>
      <c r="T87" s="107"/>
      <c r="U87" s="107"/>
      <c r="V87" s="107"/>
      <c r="W87" s="107"/>
      <c r="X87" s="107"/>
    </row>
    <row r="88" ht="20.25" customHeight="1" spans="1:24">
      <c r="A88" s="21" t="s">
        <v>70</v>
      </c>
      <c r="B88" s="21" t="s">
        <v>75</v>
      </c>
      <c r="C88" s="21" t="s">
        <v>281</v>
      </c>
      <c r="D88" s="21" t="s">
        <v>230</v>
      </c>
      <c r="E88" s="21" t="s">
        <v>108</v>
      </c>
      <c r="F88" s="21" t="s">
        <v>109</v>
      </c>
      <c r="G88" s="21" t="s">
        <v>231</v>
      </c>
      <c r="H88" s="21" t="s">
        <v>232</v>
      </c>
      <c r="I88" s="107">
        <v>100515</v>
      </c>
      <c r="J88" s="107">
        <v>100515</v>
      </c>
      <c r="K88" s="58"/>
      <c r="L88" s="58"/>
      <c r="M88" s="107">
        <v>100515</v>
      </c>
      <c r="N88" s="58"/>
      <c r="O88" s="107"/>
      <c r="P88" s="107"/>
      <c r="Q88" s="107"/>
      <c r="R88" s="107"/>
      <c r="S88" s="107"/>
      <c r="T88" s="107"/>
      <c r="U88" s="107"/>
      <c r="V88" s="107"/>
      <c r="W88" s="107"/>
      <c r="X88" s="107"/>
    </row>
    <row r="89" ht="20.25" customHeight="1" spans="1:24">
      <c r="A89" s="21" t="s">
        <v>70</v>
      </c>
      <c r="B89" s="21" t="s">
        <v>75</v>
      </c>
      <c r="C89" s="21" t="s">
        <v>281</v>
      </c>
      <c r="D89" s="21" t="s">
        <v>230</v>
      </c>
      <c r="E89" s="21" t="s">
        <v>120</v>
      </c>
      <c r="F89" s="21" t="s">
        <v>121</v>
      </c>
      <c r="G89" s="21" t="s">
        <v>233</v>
      </c>
      <c r="H89" s="21" t="s">
        <v>234</v>
      </c>
      <c r="I89" s="107">
        <v>42145</v>
      </c>
      <c r="J89" s="107">
        <v>42145</v>
      </c>
      <c r="K89" s="58"/>
      <c r="L89" s="58"/>
      <c r="M89" s="107">
        <v>42145</v>
      </c>
      <c r="N89" s="58"/>
      <c r="O89" s="107"/>
      <c r="P89" s="107"/>
      <c r="Q89" s="107"/>
      <c r="R89" s="107"/>
      <c r="S89" s="107"/>
      <c r="T89" s="107"/>
      <c r="U89" s="107"/>
      <c r="V89" s="107"/>
      <c r="W89" s="107"/>
      <c r="X89" s="107"/>
    </row>
    <row r="90" ht="20.25" customHeight="1" spans="1:24">
      <c r="A90" s="21" t="s">
        <v>70</v>
      </c>
      <c r="B90" s="21" t="s">
        <v>75</v>
      </c>
      <c r="C90" s="21" t="s">
        <v>281</v>
      </c>
      <c r="D90" s="21" t="s">
        <v>230</v>
      </c>
      <c r="E90" s="21" t="s">
        <v>122</v>
      </c>
      <c r="F90" s="21" t="s">
        <v>123</v>
      </c>
      <c r="G90" s="21" t="s">
        <v>235</v>
      </c>
      <c r="H90" s="21" t="s">
        <v>236</v>
      </c>
      <c r="I90" s="107">
        <v>26675</v>
      </c>
      <c r="J90" s="107">
        <v>26675</v>
      </c>
      <c r="K90" s="58"/>
      <c r="L90" s="58"/>
      <c r="M90" s="107">
        <v>26675</v>
      </c>
      <c r="N90" s="58"/>
      <c r="O90" s="107"/>
      <c r="P90" s="107"/>
      <c r="Q90" s="107"/>
      <c r="R90" s="107"/>
      <c r="S90" s="107"/>
      <c r="T90" s="107"/>
      <c r="U90" s="107"/>
      <c r="V90" s="107"/>
      <c r="W90" s="107"/>
      <c r="X90" s="107"/>
    </row>
    <row r="91" ht="20.25" customHeight="1" spans="1:24">
      <c r="A91" s="21" t="s">
        <v>70</v>
      </c>
      <c r="B91" s="21" t="s">
        <v>75</v>
      </c>
      <c r="C91" s="21" t="s">
        <v>281</v>
      </c>
      <c r="D91" s="21" t="s">
        <v>230</v>
      </c>
      <c r="E91" s="21" t="s">
        <v>124</v>
      </c>
      <c r="F91" s="21" t="s">
        <v>125</v>
      </c>
      <c r="G91" s="21" t="s">
        <v>237</v>
      </c>
      <c r="H91" s="21" t="s">
        <v>238</v>
      </c>
      <c r="I91" s="107">
        <v>1255</v>
      </c>
      <c r="J91" s="107">
        <v>1255</v>
      </c>
      <c r="K91" s="58"/>
      <c r="L91" s="58"/>
      <c r="M91" s="107">
        <v>1255</v>
      </c>
      <c r="N91" s="58"/>
      <c r="O91" s="107"/>
      <c r="P91" s="107"/>
      <c r="Q91" s="107"/>
      <c r="R91" s="107"/>
      <c r="S91" s="107"/>
      <c r="T91" s="107"/>
      <c r="U91" s="107"/>
      <c r="V91" s="107"/>
      <c r="W91" s="107"/>
      <c r="X91" s="107"/>
    </row>
    <row r="92" ht="20.25" customHeight="1" spans="1:24">
      <c r="A92" s="21" t="s">
        <v>70</v>
      </c>
      <c r="B92" s="21" t="s">
        <v>75</v>
      </c>
      <c r="C92" s="21" t="s">
        <v>281</v>
      </c>
      <c r="D92" s="21" t="s">
        <v>230</v>
      </c>
      <c r="E92" s="21" t="s">
        <v>124</v>
      </c>
      <c r="F92" s="21" t="s">
        <v>125</v>
      </c>
      <c r="G92" s="21" t="s">
        <v>237</v>
      </c>
      <c r="H92" s="21" t="s">
        <v>238</v>
      </c>
      <c r="I92" s="107">
        <v>2585</v>
      </c>
      <c r="J92" s="107">
        <v>2585</v>
      </c>
      <c r="K92" s="58"/>
      <c r="L92" s="58"/>
      <c r="M92" s="107">
        <v>2585</v>
      </c>
      <c r="N92" s="58"/>
      <c r="O92" s="107"/>
      <c r="P92" s="107"/>
      <c r="Q92" s="107"/>
      <c r="R92" s="107"/>
      <c r="S92" s="107"/>
      <c r="T92" s="107"/>
      <c r="U92" s="107"/>
      <c r="V92" s="107"/>
      <c r="W92" s="107"/>
      <c r="X92" s="107"/>
    </row>
    <row r="93" ht="20.25" customHeight="1" spans="1:24">
      <c r="A93" s="21" t="s">
        <v>70</v>
      </c>
      <c r="B93" s="21" t="s">
        <v>75</v>
      </c>
      <c r="C93" s="21" t="s">
        <v>281</v>
      </c>
      <c r="D93" s="21" t="s">
        <v>230</v>
      </c>
      <c r="E93" s="21" t="s">
        <v>136</v>
      </c>
      <c r="F93" s="21" t="s">
        <v>137</v>
      </c>
      <c r="G93" s="21" t="s">
        <v>237</v>
      </c>
      <c r="H93" s="21" t="s">
        <v>238</v>
      </c>
      <c r="I93" s="107">
        <v>3635</v>
      </c>
      <c r="J93" s="107">
        <v>3635</v>
      </c>
      <c r="K93" s="58"/>
      <c r="L93" s="58"/>
      <c r="M93" s="107">
        <v>3635</v>
      </c>
      <c r="N93" s="58"/>
      <c r="O93" s="107"/>
      <c r="P93" s="107"/>
      <c r="Q93" s="107"/>
      <c r="R93" s="107"/>
      <c r="S93" s="107"/>
      <c r="T93" s="107"/>
      <c r="U93" s="107"/>
      <c r="V93" s="107"/>
      <c r="W93" s="107"/>
      <c r="X93" s="107"/>
    </row>
    <row r="94" ht="20.25" customHeight="1" spans="1:24">
      <c r="A94" s="21" t="s">
        <v>70</v>
      </c>
      <c r="B94" s="21" t="s">
        <v>75</v>
      </c>
      <c r="C94" s="21" t="s">
        <v>282</v>
      </c>
      <c r="D94" s="21" t="s">
        <v>195</v>
      </c>
      <c r="E94" s="21" t="s">
        <v>136</v>
      </c>
      <c r="F94" s="21" t="s">
        <v>137</v>
      </c>
      <c r="G94" s="21" t="s">
        <v>242</v>
      </c>
      <c r="H94" s="21" t="s">
        <v>195</v>
      </c>
      <c r="I94" s="107">
        <v>2000</v>
      </c>
      <c r="J94" s="107">
        <v>2000</v>
      </c>
      <c r="K94" s="58"/>
      <c r="L94" s="58"/>
      <c r="M94" s="107">
        <v>2000</v>
      </c>
      <c r="N94" s="58"/>
      <c r="O94" s="107"/>
      <c r="P94" s="107"/>
      <c r="Q94" s="107"/>
      <c r="R94" s="107"/>
      <c r="S94" s="107"/>
      <c r="T94" s="107"/>
      <c r="U94" s="107"/>
      <c r="V94" s="107"/>
      <c r="W94" s="107"/>
      <c r="X94" s="107"/>
    </row>
    <row r="95" ht="20.25" customHeight="1" spans="1:24">
      <c r="A95" s="21" t="s">
        <v>70</v>
      </c>
      <c r="B95" s="21" t="s">
        <v>75</v>
      </c>
      <c r="C95" s="21" t="s">
        <v>283</v>
      </c>
      <c r="D95" s="21" t="s">
        <v>248</v>
      </c>
      <c r="E95" s="21" t="s">
        <v>136</v>
      </c>
      <c r="F95" s="21" t="s">
        <v>137</v>
      </c>
      <c r="G95" s="21" t="s">
        <v>249</v>
      </c>
      <c r="H95" s="21" t="s">
        <v>248</v>
      </c>
      <c r="I95" s="107">
        <v>5800</v>
      </c>
      <c r="J95" s="107">
        <v>5800</v>
      </c>
      <c r="K95" s="58"/>
      <c r="L95" s="58"/>
      <c r="M95" s="107">
        <v>5800</v>
      </c>
      <c r="N95" s="58"/>
      <c r="O95" s="107"/>
      <c r="P95" s="107"/>
      <c r="Q95" s="107"/>
      <c r="R95" s="107"/>
      <c r="S95" s="107"/>
      <c r="T95" s="107"/>
      <c r="U95" s="107"/>
      <c r="V95" s="107"/>
      <c r="W95" s="107"/>
      <c r="X95" s="107"/>
    </row>
    <row r="96" ht="20.25" customHeight="1" spans="1:24">
      <c r="A96" s="21" t="s">
        <v>70</v>
      </c>
      <c r="B96" s="21" t="s">
        <v>75</v>
      </c>
      <c r="C96" s="21" t="s">
        <v>284</v>
      </c>
      <c r="D96" s="21" t="s">
        <v>251</v>
      </c>
      <c r="E96" s="21" t="s">
        <v>136</v>
      </c>
      <c r="F96" s="21" t="s">
        <v>137</v>
      </c>
      <c r="G96" s="21" t="s">
        <v>252</v>
      </c>
      <c r="H96" s="21" t="s">
        <v>253</v>
      </c>
      <c r="I96" s="107">
        <v>7500</v>
      </c>
      <c r="J96" s="107">
        <v>7500</v>
      </c>
      <c r="K96" s="58"/>
      <c r="L96" s="58"/>
      <c r="M96" s="107">
        <v>7500</v>
      </c>
      <c r="N96" s="58"/>
      <c r="O96" s="107"/>
      <c r="P96" s="107"/>
      <c r="Q96" s="107"/>
      <c r="R96" s="107"/>
      <c r="S96" s="107"/>
      <c r="T96" s="107"/>
      <c r="U96" s="107"/>
      <c r="V96" s="107"/>
      <c r="W96" s="107"/>
      <c r="X96" s="107"/>
    </row>
    <row r="97" ht="20.25" customHeight="1" spans="1:24">
      <c r="A97" s="21" t="s">
        <v>70</v>
      </c>
      <c r="B97" s="21" t="s">
        <v>75</v>
      </c>
      <c r="C97" s="21" t="s">
        <v>284</v>
      </c>
      <c r="D97" s="21" t="s">
        <v>251</v>
      </c>
      <c r="E97" s="21" t="s">
        <v>136</v>
      </c>
      <c r="F97" s="21" t="s">
        <v>137</v>
      </c>
      <c r="G97" s="21" t="s">
        <v>254</v>
      </c>
      <c r="H97" s="21" t="s">
        <v>255</v>
      </c>
      <c r="I97" s="107">
        <v>1000</v>
      </c>
      <c r="J97" s="107">
        <v>1000</v>
      </c>
      <c r="K97" s="58"/>
      <c r="L97" s="58"/>
      <c r="M97" s="107">
        <v>1000</v>
      </c>
      <c r="N97" s="58"/>
      <c r="O97" s="107"/>
      <c r="P97" s="107"/>
      <c r="Q97" s="107"/>
      <c r="R97" s="107"/>
      <c r="S97" s="107"/>
      <c r="T97" s="107"/>
      <c r="U97" s="107"/>
      <c r="V97" s="107"/>
      <c r="W97" s="107"/>
      <c r="X97" s="107"/>
    </row>
    <row r="98" ht="20.25" customHeight="1" spans="1:24">
      <c r="A98" s="21" t="s">
        <v>70</v>
      </c>
      <c r="B98" s="21" t="s">
        <v>75</v>
      </c>
      <c r="C98" s="21" t="s">
        <v>284</v>
      </c>
      <c r="D98" s="21" t="s">
        <v>251</v>
      </c>
      <c r="E98" s="21" t="s">
        <v>136</v>
      </c>
      <c r="F98" s="21" t="s">
        <v>137</v>
      </c>
      <c r="G98" s="21" t="s">
        <v>256</v>
      </c>
      <c r="H98" s="21" t="s">
        <v>257</v>
      </c>
      <c r="I98" s="107">
        <v>1500</v>
      </c>
      <c r="J98" s="107">
        <v>1500</v>
      </c>
      <c r="K98" s="58"/>
      <c r="L98" s="58"/>
      <c r="M98" s="107">
        <v>1500</v>
      </c>
      <c r="N98" s="58"/>
      <c r="O98" s="107"/>
      <c r="P98" s="107"/>
      <c r="Q98" s="107"/>
      <c r="R98" s="107"/>
      <c r="S98" s="107"/>
      <c r="T98" s="107"/>
      <c r="U98" s="107"/>
      <c r="V98" s="107"/>
      <c r="W98" s="107"/>
      <c r="X98" s="107"/>
    </row>
    <row r="99" ht="20.25" customHeight="1" spans="1:24">
      <c r="A99" s="21" t="s">
        <v>70</v>
      </c>
      <c r="B99" s="21" t="s">
        <v>75</v>
      </c>
      <c r="C99" s="21" t="s">
        <v>284</v>
      </c>
      <c r="D99" s="21" t="s">
        <v>251</v>
      </c>
      <c r="E99" s="21" t="s">
        <v>136</v>
      </c>
      <c r="F99" s="21" t="s">
        <v>137</v>
      </c>
      <c r="G99" s="21" t="s">
        <v>258</v>
      </c>
      <c r="H99" s="21" t="s">
        <v>259</v>
      </c>
      <c r="I99" s="107">
        <v>1000</v>
      </c>
      <c r="J99" s="107">
        <v>1000</v>
      </c>
      <c r="K99" s="58"/>
      <c r="L99" s="58"/>
      <c r="M99" s="107">
        <v>1000</v>
      </c>
      <c r="N99" s="58"/>
      <c r="O99" s="107"/>
      <c r="P99" s="107"/>
      <c r="Q99" s="107"/>
      <c r="R99" s="107"/>
      <c r="S99" s="107"/>
      <c r="T99" s="107"/>
      <c r="U99" s="107"/>
      <c r="V99" s="107"/>
      <c r="W99" s="107"/>
      <c r="X99" s="107"/>
    </row>
    <row r="100" ht="20.25" customHeight="1" spans="1:24">
      <c r="A100" s="21" t="s">
        <v>70</v>
      </c>
      <c r="B100" s="21" t="s">
        <v>75</v>
      </c>
      <c r="C100" s="21" t="s">
        <v>284</v>
      </c>
      <c r="D100" s="21" t="s">
        <v>251</v>
      </c>
      <c r="E100" s="21" t="s">
        <v>136</v>
      </c>
      <c r="F100" s="21" t="s">
        <v>137</v>
      </c>
      <c r="G100" s="21" t="s">
        <v>260</v>
      </c>
      <c r="H100" s="21" t="s">
        <v>261</v>
      </c>
      <c r="I100" s="107">
        <v>3500</v>
      </c>
      <c r="J100" s="107">
        <v>3500</v>
      </c>
      <c r="K100" s="58"/>
      <c r="L100" s="58"/>
      <c r="M100" s="107">
        <v>3500</v>
      </c>
      <c r="N100" s="58"/>
      <c r="O100" s="107"/>
      <c r="P100" s="107"/>
      <c r="Q100" s="107"/>
      <c r="R100" s="107"/>
      <c r="S100" s="107"/>
      <c r="T100" s="107"/>
      <c r="U100" s="107"/>
      <c r="V100" s="107"/>
      <c r="W100" s="107"/>
      <c r="X100" s="107"/>
    </row>
    <row r="101" ht="20.25" customHeight="1" spans="1:24">
      <c r="A101" s="21" t="s">
        <v>70</v>
      </c>
      <c r="B101" s="21" t="s">
        <v>75</v>
      </c>
      <c r="C101" s="21" t="s">
        <v>284</v>
      </c>
      <c r="D101" s="21" t="s">
        <v>251</v>
      </c>
      <c r="E101" s="21" t="s">
        <v>136</v>
      </c>
      <c r="F101" s="21" t="s">
        <v>137</v>
      </c>
      <c r="G101" s="21" t="s">
        <v>262</v>
      </c>
      <c r="H101" s="21" t="s">
        <v>263</v>
      </c>
      <c r="I101" s="107">
        <v>15000</v>
      </c>
      <c r="J101" s="107">
        <v>15000</v>
      </c>
      <c r="K101" s="58"/>
      <c r="L101" s="58"/>
      <c r="M101" s="107">
        <v>15000</v>
      </c>
      <c r="N101" s="58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</row>
    <row r="102" ht="20.25" customHeight="1" spans="1:24">
      <c r="A102" s="21" t="s">
        <v>70</v>
      </c>
      <c r="B102" s="21" t="s">
        <v>75</v>
      </c>
      <c r="C102" s="21" t="s">
        <v>285</v>
      </c>
      <c r="D102" s="21" t="s">
        <v>145</v>
      </c>
      <c r="E102" s="21" t="s">
        <v>144</v>
      </c>
      <c r="F102" s="21" t="s">
        <v>145</v>
      </c>
      <c r="G102" s="21" t="s">
        <v>240</v>
      </c>
      <c r="H102" s="21" t="s">
        <v>145</v>
      </c>
      <c r="I102" s="107">
        <v>79515</v>
      </c>
      <c r="J102" s="107">
        <v>79515</v>
      </c>
      <c r="K102" s="58"/>
      <c r="L102" s="58"/>
      <c r="M102" s="107">
        <v>79515</v>
      </c>
      <c r="N102" s="58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</row>
    <row r="103" ht="17.25" customHeight="1" spans="1:24">
      <c r="A103" s="66" t="s">
        <v>190</v>
      </c>
      <c r="B103" s="67"/>
      <c r="C103" s="178"/>
      <c r="D103" s="178"/>
      <c r="E103" s="178"/>
      <c r="F103" s="178"/>
      <c r="G103" s="178"/>
      <c r="H103" s="179"/>
      <c r="I103" s="107">
        <v>13520185</v>
      </c>
      <c r="J103" s="107">
        <v>13520185</v>
      </c>
      <c r="K103" s="107"/>
      <c r="L103" s="107"/>
      <c r="M103" s="107">
        <v>13520185</v>
      </c>
      <c r="N103" s="107"/>
      <c r="O103" s="107"/>
      <c r="P103" s="107"/>
      <c r="Q103" s="107"/>
      <c r="R103" s="107"/>
      <c r="S103" s="107"/>
      <c r="T103" s="107"/>
      <c r="U103" s="107"/>
      <c r="V103" s="107"/>
      <c r="W103" s="107"/>
      <c r="X103" s="107"/>
    </row>
  </sheetData>
  <mergeCells count="31">
    <mergeCell ref="A2:X2"/>
    <mergeCell ref="A3:H3"/>
    <mergeCell ref="I4:X4"/>
    <mergeCell ref="J5:N5"/>
    <mergeCell ref="O5:Q5"/>
    <mergeCell ref="S5:X5"/>
    <mergeCell ref="A103:H103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5"/>
  <sheetViews>
    <sheetView showZeros="0" topLeftCell="A7" workbookViewId="0">
      <selection activeCell="A9" sqref="$A9:$XFD14"/>
    </sheetView>
  </sheetViews>
  <sheetFormatPr defaultColWidth="9.13636363636364" defaultRowHeight="14.25" customHeight="1"/>
  <cols>
    <col min="1" max="1" width="10.2818181818182" customWidth="1"/>
    <col min="2" max="2" width="13.4181818181818" customWidth="1"/>
    <col min="3" max="3" width="32.8545454545455" customWidth="1"/>
    <col min="4" max="4" width="23.8545454545455" customWidth="1"/>
    <col min="5" max="5" width="11.1363636363636" customWidth="1"/>
    <col min="6" max="6" width="17.7090909090909" customWidth="1"/>
    <col min="7" max="7" width="9.85454545454546" customWidth="1"/>
    <col min="8" max="8" width="17.7090909090909" customWidth="1"/>
    <col min="9" max="13" width="20" customWidth="1"/>
    <col min="14" max="14" width="12.2818181818182" customWidth="1"/>
    <col min="15" max="15" width="12.7090909090909" customWidth="1"/>
    <col min="16" max="16" width="11.1363636363636" customWidth="1"/>
    <col min="17" max="21" width="19.8545454545455" customWidth="1"/>
    <col min="22" max="22" width="20" customWidth="1"/>
    <col min="23" max="23" width="19.8545454545455" customWidth="1"/>
  </cols>
  <sheetData>
    <row r="1" ht="13.5" customHeight="1" spans="2:23">
      <c r="B1" s="164"/>
      <c r="E1" s="40"/>
      <c r="F1" s="40"/>
      <c r="G1" s="40"/>
      <c r="H1" s="40"/>
      <c r="U1" s="164"/>
      <c r="W1" s="169" t="s">
        <v>286</v>
      </c>
    </row>
    <row r="2" ht="46.5" customHeight="1" spans="1:23">
      <c r="A2" s="42" t="str">
        <f>"2025"&amp;"年部门项目支出预算表"</f>
        <v>2025年部门项目支出预算表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</row>
    <row r="3" ht="13.5" customHeight="1" spans="1:23">
      <c r="A3" s="43" t="str">
        <f>"单位名称："&amp;"石林彝族自治县自然资源局"</f>
        <v>单位名称：石林彝族自治县自然资源局</v>
      </c>
      <c r="B3" s="44"/>
      <c r="C3" s="44"/>
      <c r="D3" s="44"/>
      <c r="E3" s="44"/>
      <c r="F3" s="44"/>
      <c r="G3" s="44"/>
      <c r="H3" s="44"/>
      <c r="I3" s="45"/>
      <c r="J3" s="45"/>
      <c r="K3" s="45"/>
      <c r="L3" s="45"/>
      <c r="M3" s="45"/>
      <c r="N3" s="45"/>
      <c r="O3" s="45"/>
      <c r="P3" s="45"/>
      <c r="Q3" s="45"/>
      <c r="U3" s="164"/>
      <c r="W3" s="147" t="s">
        <v>1</v>
      </c>
    </row>
    <row r="4" ht="21.75" customHeight="1" spans="1:23">
      <c r="A4" s="47" t="s">
        <v>287</v>
      </c>
      <c r="B4" s="48" t="s">
        <v>201</v>
      </c>
      <c r="C4" s="47" t="s">
        <v>202</v>
      </c>
      <c r="D4" s="47" t="s">
        <v>288</v>
      </c>
      <c r="E4" s="48" t="s">
        <v>203</v>
      </c>
      <c r="F4" s="48" t="s">
        <v>204</v>
      </c>
      <c r="G4" s="48" t="s">
        <v>289</v>
      </c>
      <c r="H4" s="48" t="s">
        <v>290</v>
      </c>
      <c r="I4" s="62" t="s">
        <v>55</v>
      </c>
      <c r="J4" s="12" t="s">
        <v>291</v>
      </c>
      <c r="K4" s="13"/>
      <c r="L4" s="13"/>
      <c r="M4" s="35"/>
      <c r="N4" s="12" t="s">
        <v>209</v>
      </c>
      <c r="O4" s="13"/>
      <c r="P4" s="35"/>
      <c r="Q4" s="48" t="s">
        <v>61</v>
      </c>
      <c r="R4" s="12" t="s">
        <v>62</v>
      </c>
      <c r="S4" s="13"/>
      <c r="T4" s="13"/>
      <c r="U4" s="13"/>
      <c r="V4" s="13"/>
      <c r="W4" s="35"/>
    </row>
    <row r="5" ht="21.75" customHeight="1" spans="1:23">
      <c r="A5" s="49"/>
      <c r="B5" s="63"/>
      <c r="C5" s="49"/>
      <c r="D5" s="49"/>
      <c r="E5" s="50"/>
      <c r="F5" s="50"/>
      <c r="G5" s="50"/>
      <c r="H5" s="50"/>
      <c r="I5" s="63"/>
      <c r="J5" s="165" t="s">
        <v>58</v>
      </c>
      <c r="K5" s="166"/>
      <c r="L5" s="48" t="s">
        <v>59</v>
      </c>
      <c r="M5" s="48" t="s">
        <v>60</v>
      </c>
      <c r="N5" s="48" t="s">
        <v>58</v>
      </c>
      <c r="O5" s="48" t="s">
        <v>59</v>
      </c>
      <c r="P5" s="48" t="s">
        <v>60</v>
      </c>
      <c r="Q5" s="50"/>
      <c r="R5" s="48" t="s">
        <v>57</v>
      </c>
      <c r="S5" s="48" t="s">
        <v>64</v>
      </c>
      <c r="T5" s="48" t="s">
        <v>215</v>
      </c>
      <c r="U5" s="48" t="s">
        <v>66</v>
      </c>
      <c r="V5" s="48" t="s">
        <v>67</v>
      </c>
      <c r="W5" s="48" t="s">
        <v>68</v>
      </c>
    </row>
    <row r="6" ht="21" customHeight="1" spans="1:23">
      <c r="A6" s="63"/>
      <c r="B6" s="63"/>
      <c r="C6" s="63"/>
      <c r="D6" s="63"/>
      <c r="E6" s="63"/>
      <c r="F6" s="63"/>
      <c r="G6" s="63"/>
      <c r="H6" s="63"/>
      <c r="I6" s="63"/>
      <c r="J6" s="167" t="s">
        <v>57</v>
      </c>
      <c r="K6" s="168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</row>
    <row r="7" ht="39.75" customHeight="1" spans="1:23">
      <c r="A7" s="52"/>
      <c r="B7" s="54"/>
      <c r="C7" s="52"/>
      <c r="D7" s="52"/>
      <c r="E7" s="53"/>
      <c r="F7" s="53"/>
      <c r="G7" s="53"/>
      <c r="H7" s="53"/>
      <c r="I7" s="54"/>
      <c r="J7" s="17" t="s">
        <v>57</v>
      </c>
      <c r="K7" s="17" t="s">
        <v>292</v>
      </c>
      <c r="L7" s="53"/>
      <c r="M7" s="53"/>
      <c r="N7" s="53"/>
      <c r="O7" s="53"/>
      <c r="P7" s="53"/>
      <c r="Q7" s="53"/>
      <c r="R7" s="53"/>
      <c r="S7" s="53"/>
      <c r="T7" s="53"/>
      <c r="U7" s="54"/>
      <c r="V7" s="53"/>
      <c r="W7" s="53"/>
    </row>
    <row r="8" ht="14" spans="1:23">
      <c r="A8" s="55">
        <v>1</v>
      </c>
      <c r="B8" s="55">
        <v>2</v>
      </c>
      <c r="C8" s="55">
        <v>3</v>
      </c>
      <c r="D8" s="55">
        <v>4</v>
      </c>
      <c r="E8" s="55">
        <v>5</v>
      </c>
      <c r="F8" s="55">
        <v>6</v>
      </c>
      <c r="G8" s="55">
        <v>7</v>
      </c>
      <c r="H8" s="55">
        <v>8</v>
      </c>
      <c r="I8" s="55">
        <v>9</v>
      </c>
      <c r="J8" s="55">
        <v>10</v>
      </c>
      <c r="K8" s="55">
        <v>11</v>
      </c>
      <c r="L8" s="69">
        <v>12</v>
      </c>
      <c r="M8" s="69">
        <v>13</v>
      </c>
      <c r="N8" s="69">
        <v>14</v>
      </c>
      <c r="O8" s="69">
        <v>15</v>
      </c>
      <c r="P8" s="69">
        <v>16</v>
      </c>
      <c r="Q8" s="69">
        <v>17</v>
      </c>
      <c r="R8" s="69">
        <v>18</v>
      </c>
      <c r="S8" s="69">
        <v>19</v>
      </c>
      <c r="T8" s="69">
        <v>20</v>
      </c>
      <c r="U8" s="55">
        <v>21</v>
      </c>
      <c r="V8" s="69">
        <v>22</v>
      </c>
      <c r="W8" s="55">
        <v>23</v>
      </c>
    </row>
    <row r="9" ht="39" customHeight="1" spans="1:23">
      <c r="A9" s="97" t="s">
        <v>293</v>
      </c>
      <c r="B9" s="97" t="s">
        <v>294</v>
      </c>
      <c r="C9" s="97" t="s">
        <v>295</v>
      </c>
      <c r="D9" s="97" t="s">
        <v>70</v>
      </c>
      <c r="E9" s="97" t="s">
        <v>150</v>
      </c>
      <c r="F9" s="97" t="s">
        <v>151</v>
      </c>
      <c r="G9" s="97" t="s">
        <v>296</v>
      </c>
      <c r="H9" s="97" t="s">
        <v>297</v>
      </c>
      <c r="I9" s="107">
        <v>28000</v>
      </c>
      <c r="J9" s="107">
        <v>28000</v>
      </c>
      <c r="K9" s="107">
        <v>28000</v>
      </c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</row>
    <row r="10" ht="39" customHeight="1" spans="1:23">
      <c r="A10" s="97" t="s">
        <v>293</v>
      </c>
      <c r="B10" s="97" t="s">
        <v>294</v>
      </c>
      <c r="C10" s="97" t="s">
        <v>295</v>
      </c>
      <c r="D10" s="97" t="s">
        <v>70</v>
      </c>
      <c r="E10" s="97" t="s">
        <v>150</v>
      </c>
      <c r="F10" s="97" t="s">
        <v>151</v>
      </c>
      <c r="G10" s="97" t="s">
        <v>270</v>
      </c>
      <c r="H10" s="97" t="s">
        <v>271</v>
      </c>
      <c r="I10" s="107">
        <v>72000</v>
      </c>
      <c r="J10" s="107">
        <v>72000</v>
      </c>
      <c r="K10" s="107">
        <v>72000</v>
      </c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</row>
    <row r="11" ht="39" customHeight="1" spans="1:23">
      <c r="A11" s="97" t="s">
        <v>293</v>
      </c>
      <c r="B11" s="97" t="s">
        <v>298</v>
      </c>
      <c r="C11" s="97" t="s">
        <v>299</v>
      </c>
      <c r="D11" s="97" t="s">
        <v>70</v>
      </c>
      <c r="E11" s="97" t="s">
        <v>132</v>
      </c>
      <c r="F11" s="97" t="s">
        <v>133</v>
      </c>
      <c r="G11" s="97" t="s">
        <v>296</v>
      </c>
      <c r="H11" s="97" t="s">
        <v>297</v>
      </c>
      <c r="I11" s="107">
        <v>3000000</v>
      </c>
      <c r="J11" s="107">
        <v>3000000</v>
      </c>
      <c r="K11" s="107">
        <v>3000000</v>
      </c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</row>
    <row r="12" ht="39" customHeight="1" spans="1:23">
      <c r="A12" s="97" t="s">
        <v>293</v>
      </c>
      <c r="B12" s="97" t="s">
        <v>300</v>
      </c>
      <c r="C12" s="97" t="s">
        <v>301</v>
      </c>
      <c r="D12" s="97" t="s">
        <v>70</v>
      </c>
      <c r="E12" s="97" t="s">
        <v>134</v>
      </c>
      <c r="F12" s="97" t="s">
        <v>135</v>
      </c>
      <c r="G12" s="97" t="s">
        <v>296</v>
      </c>
      <c r="H12" s="97" t="s">
        <v>297</v>
      </c>
      <c r="I12" s="107">
        <v>1500000</v>
      </c>
      <c r="J12" s="107">
        <v>1500000</v>
      </c>
      <c r="K12" s="107">
        <v>1500000</v>
      </c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</row>
    <row r="13" ht="39" customHeight="1" spans="1:23">
      <c r="A13" s="97" t="s">
        <v>293</v>
      </c>
      <c r="B13" s="97" t="s">
        <v>302</v>
      </c>
      <c r="C13" s="97" t="s">
        <v>303</v>
      </c>
      <c r="D13" s="97" t="s">
        <v>70</v>
      </c>
      <c r="E13" s="97" t="s">
        <v>138</v>
      </c>
      <c r="F13" s="97" t="s">
        <v>139</v>
      </c>
      <c r="G13" s="97" t="s">
        <v>296</v>
      </c>
      <c r="H13" s="97" t="s">
        <v>297</v>
      </c>
      <c r="I13" s="107">
        <v>3000000</v>
      </c>
      <c r="J13" s="107">
        <v>3000000</v>
      </c>
      <c r="K13" s="107">
        <v>3000000</v>
      </c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</row>
    <row r="14" ht="39" customHeight="1" spans="1:23">
      <c r="A14" s="97" t="s">
        <v>304</v>
      </c>
      <c r="B14" s="97" t="s">
        <v>305</v>
      </c>
      <c r="C14" s="97" t="s">
        <v>306</v>
      </c>
      <c r="D14" s="97" t="s">
        <v>73</v>
      </c>
      <c r="E14" s="97" t="s">
        <v>134</v>
      </c>
      <c r="F14" s="97" t="s">
        <v>135</v>
      </c>
      <c r="G14" s="97" t="s">
        <v>307</v>
      </c>
      <c r="H14" s="97" t="s">
        <v>308</v>
      </c>
      <c r="I14" s="107">
        <v>3000000</v>
      </c>
      <c r="J14" s="107">
        <v>3000000</v>
      </c>
      <c r="K14" s="107">
        <v>3000000</v>
      </c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</row>
    <row r="15" ht="18.75" customHeight="1" spans="1:23">
      <c r="A15" s="66" t="s">
        <v>190</v>
      </c>
      <c r="B15" s="67"/>
      <c r="C15" s="67"/>
      <c r="D15" s="67"/>
      <c r="E15" s="67"/>
      <c r="F15" s="67"/>
      <c r="G15" s="67"/>
      <c r="H15" s="68"/>
      <c r="I15" s="107">
        <v>10600000</v>
      </c>
      <c r="J15" s="107">
        <v>10600000</v>
      </c>
      <c r="K15" s="107">
        <v>10600000</v>
      </c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</row>
  </sheetData>
  <mergeCells count="28">
    <mergeCell ref="A2:W2"/>
    <mergeCell ref="A3:H3"/>
    <mergeCell ref="J4:M4"/>
    <mergeCell ref="N4:P4"/>
    <mergeCell ref="R4:W4"/>
    <mergeCell ref="A15:H1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41"/>
  <sheetViews>
    <sheetView showZeros="0" tabSelected="1" topLeftCell="C4" workbookViewId="0">
      <selection activeCell="J40" sqref="J40"/>
    </sheetView>
  </sheetViews>
  <sheetFormatPr defaultColWidth="9.13636363636364" defaultRowHeight="12" customHeight="1"/>
  <cols>
    <col min="1" max="1" width="34.2818181818182" customWidth="1"/>
    <col min="2" max="2" width="29" customWidth="1"/>
    <col min="3" max="5" width="23.5727272727273" customWidth="1"/>
    <col min="6" max="6" width="11.2818181818182" customWidth="1"/>
    <col min="7" max="7" width="25.1363636363636" customWidth="1"/>
    <col min="8" max="8" width="15.5727272727273" customWidth="1"/>
    <col min="9" max="9" width="13.4181818181818" customWidth="1"/>
    <col min="10" max="10" width="29.6363636363636" customWidth="1"/>
  </cols>
  <sheetData>
    <row r="1" ht="18" customHeight="1" spans="10:10">
      <c r="J1" s="41" t="s">
        <v>309</v>
      </c>
    </row>
    <row r="2" ht="39.75" customHeight="1" spans="1:10">
      <c r="A2" s="94" t="str">
        <f>"2025"&amp;"年部门项目支出绩效目标表"</f>
        <v>2025年部门项目支出绩效目标表</v>
      </c>
      <c r="B2" s="42"/>
      <c r="C2" s="42"/>
      <c r="D2" s="42"/>
      <c r="E2" s="42"/>
      <c r="F2" s="95"/>
      <c r="G2" s="42"/>
      <c r="H2" s="95"/>
      <c r="I2" s="95"/>
      <c r="J2" s="42"/>
    </row>
    <row r="3" ht="17.25" customHeight="1" spans="1:1">
      <c r="A3" s="43" t="str">
        <f>"单位名称："&amp;"石林彝族自治县自然资源局"</f>
        <v>单位名称：石林彝族自治县自然资源局</v>
      </c>
    </row>
    <row r="4" ht="44.25" customHeight="1" spans="1:10">
      <c r="A4" s="17" t="s">
        <v>202</v>
      </c>
      <c r="B4" s="17" t="s">
        <v>310</v>
      </c>
      <c r="C4" s="17" t="s">
        <v>311</v>
      </c>
      <c r="D4" s="17" t="s">
        <v>312</v>
      </c>
      <c r="E4" s="17" t="s">
        <v>313</v>
      </c>
      <c r="F4" s="96" t="s">
        <v>314</v>
      </c>
      <c r="G4" s="17" t="s">
        <v>315</v>
      </c>
      <c r="H4" s="96" t="s">
        <v>316</v>
      </c>
      <c r="I4" s="96" t="s">
        <v>317</v>
      </c>
      <c r="J4" s="17" t="s">
        <v>318</v>
      </c>
    </row>
    <row r="5" ht="18.75" customHeight="1" spans="1:10">
      <c r="A5" s="161">
        <v>1</v>
      </c>
      <c r="B5" s="161">
        <v>2</v>
      </c>
      <c r="C5" s="161">
        <v>3</v>
      </c>
      <c r="D5" s="161">
        <v>4</v>
      </c>
      <c r="E5" s="161">
        <v>5</v>
      </c>
      <c r="F5" s="69">
        <v>6</v>
      </c>
      <c r="G5" s="161">
        <v>7</v>
      </c>
      <c r="H5" s="69">
        <v>8</v>
      </c>
      <c r="I5" s="69">
        <v>9</v>
      </c>
      <c r="J5" s="161">
        <v>10</v>
      </c>
    </row>
    <row r="6" ht="42" customHeight="1" spans="1:10">
      <c r="A6" s="18" t="s">
        <v>70</v>
      </c>
      <c r="B6" s="97"/>
      <c r="C6" s="97"/>
      <c r="D6" s="97"/>
      <c r="E6" s="33"/>
      <c r="F6" s="98"/>
      <c r="G6" s="33"/>
      <c r="H6" s="98"/>
      <c r="I6" s="98"/>
      <c r="J6" s="33"/>
    </row>
    <row r="7" ht="42" customHeight="1" spans="1:10">
      <c r="A7" s="162" t="s">
        <v>73</v>
      </c>
      <c r="B7" s="32"/>
      <c r="C7" s="32"/>
      <c r="D7" s="32"/>
      <c r="E7" s="18"/>
      <c r="F7" s="32"/>
      <c r="G7" s="18"/>
      <c r="H7" s="32"/>
      <c r="I7" s="32"/>
      <c r="J7" s="18"/>
    </row>
    <row r="8" ht="42" customHeight="1" spans="1:10">
      <c r="A8" s="163" t="s">
        <v>306</v>
      </c>
      <c r="B8" s="32" t="s">
        <v>319</v>
      </c>
      <c r="C8" s="32" t="s">
        <v>320</v>
      </c>
      <c r="D8" s="32" t="s">
        <v>321</v>
      </c>
      <c r="E8" s="18" t="s">
        <v>322</v>
      </c>
      <c r="F8" s="32" t="s">
        <v>323</v>
      </c>
      <c r="G8" s="18" t="s">
        <v>324</v>
      </c>
      <c r="H8" s="32" t="s">
        <v>325</v>
      </c>
      <c r="I8" s="32" t="s">
        <v>326</v>
      </c>
      <c r="J8" s="18" t="s">
        <v>327</v>
      </c>
    </row>
    <row r="9" ht="42" customHeight="1" spans="1:10">
      <c r="A9" s="163" t="s">
        <v>306</v>
      </c>
      <c r="B9" s="32" t="s">
        <v>319</v>
      </c>
      <c r="C9" s="32" t="s">
        <v>320</v>
      </c>
      <c r="D9" s="32" t="s">
        <v>328</v>
      </c>
      <c r="E9" s="18" t="s">
        <v>329</v>
      </c>
      <c r="F9" s="32" t="s">
        <v>323</v>
      </c>
      <c r="G9" s="18" t="s">
        <v>87</v>
      </c>
      <c r="H9" s="32" t="s">
        <v>330</v>
      </c>
      <c r="I9" s="32" t="s">
        <v>331</v>
      </c>
      <c r="J9" s="18" t="s">
        <v>332</v>
      </c>
    </row>
    <row r="10" ht="42" customHeight="1" spans="1:10">
      <c r="A10" s="163" t="s">
        <v>306</v>
      </c>
      <c r="B10" s="32" t="s">
        <v>319</v>
      </c>
      <c r="C10" s="32" t="s">
        <v>333</v>
      </c>
      <c r="D10" s="32" t="s">
        <v>334</v>
      </c>
      <c r="E10" s="18" t="s">
        <v>335</v>
      </c>
      <c r="F10" s="32" t="s">
        <v>336</v>
      </c>
      <c r="G10" s="18" t="s">
        <v>337</v>
      </c>
      <c r="H10" s="32" t="s">
        <v>338</v>
      </c>
      <c r="I10" s="32" t="s">
        <v>326</v>
      </c>
      <c r="J10" s="18" t="s">
        <v>339</v>
      </c>
    </row>
    <row r="11" ht="42" customHeight="1" spans="1:10">
      <c r="A11" s="163" t="s">
        <v>306</v>
      </c>
      <c r="B11" s="32" t="s">
        <v>319</v>
      </c>
      <c r="C11" s="32" t="s">
        <v>340</v>
      </c>
      <c r="D11" s="32" t="s">
        <v>341</v>
      </c>
      <c r="E11" s="18" t="s">
        <v>341</v>
      </c>
      <c r="F11" s="32" t="s">
        <v>323</v>
      </c>
      <c r="G11" s="18" t="s">
        <v>342</v>
      </c>
      <c r="H11" s="32" t="s">
        <v>343</v>
      </c>
      <c r="I11" s="32" t="s">
        <v>326</v>
      </c>
      <c r="J11" s="18" t="s">
        <v>344</v>
      </c>
    </row>
    <row r="12" ht="42" customHeight="1" spans="1:10">
      <c r="A12" s="162" t="s">
        <v>70</v>
      </c>
      <c r="B12" s="58"/>
      <c r="C12" s="58"/>
      <c r="D12" s="58"/>
      <c r="E12" s="58"/>
      <c r="F12" s="58"/>
      <c r="G12" s="58"/>
      <c r="H12" s="58"/>
      <c r="I12" s="58"/>
      <c r="J12" s="58"/>
    </row>
    <row r="13" ht="42" customHeight="1" spans="1:10">
      <c r="A13" s="163" t="s">
        <v>295</v>
      </c>
      <c r="B13" s="32" t="s">
        <v>345</v>
      </c>
      <c r="C13" s="32" t="s">
        <v>320</v>
      </c>
      <c r="D13" s="32" t="s">
        <v>321</v>
      </c>
      <c r="E13" s="18" t="s">
        <v>346</v>
      </c>
      <c r="F13" s="32" t="s">
        <v>323</v>
      </c>
      <c r="G13" s="18" t="s">
        <v>347</v>
      </c>
      <c r="H13" s="32" t="s">
        <v>325</v>
      </c>
      <c r="I13" s="32" t="s">
        <v>326</v>
      </c>
      <c r="J13" s="18" t="s">
        <v>348</v>
      </c>
    </row>
    <row r="14" ht="42" customHeight="1" spans="1:10">
      <c r="A14" s="163" t="s">
        <v>295</v>
      </c>
      <c r="B14" s="32" t="s">
        <v>345</v>
      </c>
      <c r="C14" s="32" t="s">
        <v>320</v>
      </c>
      <c r="D14" s="32" t="s">
        <v>321</v>
      </c>
      <c r="E14" s="18" t="s">
        <v>349</v>
      </c>
      <c r="F14" s="32" t="s">
        <v>323</v>
      </c>
      <c r="G14" s="18" t="s">
        <v>89</v>
      </c>
      <c r="H14" s="32" t="s">
        <v>325</v>
      </c>
      <c r="I14" s="32" t="s">
        <v>326</v>
      </c>
      <c r="J14" s="18" t="s">
        <v>350</v>
      </c>
    </row>
    <row r="15" ht="42" customHeight="1" spans="1:10">
      <c r="A15" s="163" t="s">
        <v>295</v>
      </c>
      <c r="B15" s="32" t="s">
        <v>345</v>
      </c>
      <c r="C15" s="32" t="s">
        <v>320</v>
      </c>
      <c r="D15" s="32" t="s">
        <v>321</v>
      </c>
      <c r="E15" s="18" t="s">
        <v>351</v>
      </c>
      <c r="F15" s="32" t="s">
        <v>323</v>
      </c>
      <c r="G15" s="18" t="s">
        <v>352</v>
      </c>
      <c r="H15" s="32" t="s">
        <v>325</v>
      </c>
      <c r="I15" s="32" t="s">
        <v>326</v>
      </c>
      <c r="J15" s="18" t="s">
        <v>353</v>
      </c>
    </row>
    <row r="16" ht="42" customHeight="1" spans="1:10">
      <c r="A16" s="163" t="s">
        <v>295</v>
      </c>
      <c r="B16" s="32" t="s">
        <v>345</v>
      </c>
      <c r="C16" s="32" t="s">
        <v>320</v>
      </c>
      <c r="D16" s="32" t="s">
        <v>354</v>
      </c>
      <c r="E16" s="18" t="s">
        <v>355</v>
      </c>
      <c r="F16" s="32" t="s">
        <v>323</v>
      </c>
      <c r="G16" s="18" t="s">
        <v>342</v>
      </c>
      <c r="H16" s="32" t="s">
        <v>343</v>
      </c>
      <c r="I16" s="32" t="s">
        <v>326</v>
      </c>
      <c r="J16" s="18" t="s">
        <v>356</v>
      </c>
    </row>
    <row r="17" ht="42" customHeight="1" spans="1:10">
      <c r="A17" s="163" t="s">
        <v>295</v>
      </c>
      <c r="B17" s="32" t="s">
        <v>345</v>
      </c>
      <c r="C17" s="32" t="s">
        <v>320</v>
      </c>
      <c r="D17" s="32" t="s">
        <v>328</v>
      </c>
      <c r="E17" s="18" t="s">
        <v>357</v>
      </c>
      <c r="F17" s="32" t="s">
        <v>323</v>
      </c>
      <c r="G17" s="18" t="s">
        <v>342</v>
      </c>
      <c r="H17" s="32" t="s">
        <v>343</v>
      </c>
      <c r="I17" s="32" t="s">
        <v>326</v>
      </c>
      <c r="J17" s="18" t="s">
        <v>357</v>
      </c>
    </row>
    <row r="18" ht="42" customHeight="1" spans="1:10">
      <c r="A18" s="163" t="s">
        <v>295</v>
      </c>
      <c r="B18" s="32" t="s">
        <v>345</v>
      </c>
      <c r="C18" s="32" t="s">
        <v>333</v>
      </c>
      <c r="D18" s="32" t="s">
        <v>358</v>
      </c>
      <c r="E18" s="18" t="s">
        <v>359</v>
      </c>
      <c r="F18" s="32" t="s">
        <v>323</v>
      </c>
      <c r="G18" s="18" t="s">
        <v>87</v>
      </c>
      <c r="H18" s="32" t="s">
        <v>360</v>
      </c>
      <c r="I18" s="32" t="s">
        <v>331</v>
      </c>
      <c r="J18" s="18" t="s">
        <v>359</v>
      </c>
    </row>
    <row r="19" ht="42" customHeight="1" spans="1:10">
      <c r="A19" s="163" t="s">
        <v>295</v>
      </c>
      <c r="B19" s="32" t="s">
        <v>345</v>
      </c>
      <c r="C19" s="32" t="s">
        <v>333</v>
      </c>
      <c r="D19" s="32" t="s">
        <v>334</v>
      </c>
      <c r="E19" s="18" t="s">
        <v>361</v>
      </c>
      <c r="F19" s="32" t="s">
        <v>323</v>
      </c>
      <c r="G19" s="18" t="s">
        <v>362</v>
      </c>
      <c r="H19" s="32" t="s">
        <v>363</v>
      </c>
      <c r="I19" s="32" t="s">
        <v>326</v>
      </c>
      <c r="J19" s="18" t="s">
        <v>361</v>
      </c>
    </row>
    <row r="20" ht="42" customHeight="1" spans="1:10">
      <c r="A20" s="163" t="s">
        <v>295</v>
      </c>
      <c r="B20" s="32" t="s">
        <v>345</v>
      </c>
      <c r="C20" s="32" t="s">
        <v>333</v>
      </c>
      <c r="D20" s="32" t="s">
        <v>364</v>
      </c>
      <c r="E20" s="18" t="s">
        <v>365</v>
      </c>
      <c r="F20" s="32" t="s">
        <v>323</v>
      </c>
      <c r="G20" s="18" t="s">
        <v>87</v>
      </c>
      <c r="H20" s="32" t="s">
        <v>360</v>
      </c>
      <c r="I20" s="32" t="s">
        <v>331</v>
      </c>
      <c r="J20" s="18" t="s">
        <v>366</v>
      </c>
    </row>
    <row r="21" ht="42" customHeight="1" spans="1:10">
      <c r="A21" s="163" t="s">
        <v>295</v>
      </c>
      <c r="B21" s="32" t="s">
        <v>345</v>
      </c>
      <c r="C21" s="32" t="s">
        <v>333</v>
      </c>
      <c r="D21" s="32" t="s">
        <v>364</v>
      </c>
      <c r="E21" s="18" t="s">
        <v>367</v>
      </c>
      <c r="F21" s="32" t="s">
        <v>368</v>
      </c>
      <c r="G21" s="18" t="s">
        <v>369</v>
      </c>
      <c r="H21" s="32" t="s">
        <v>363</v>
      </c>
      <c r="I21" s="32" t="s">
        <v>331</v>
      </c>
      <c r="J21" s="18" t="s">
        <v>370</v>
      </c>
    </row>
    <row r="22" ht="42" customHeight="1" spans="1:10">
      <c r="A22" s="163" t="s">
        <v>295</v>
      </c>
      <c r="B22" s="32" t="s">
        <v>345</v>
      </c>
      <c r="C22" s="32" t="s">
        <v>340</v>
      </c>
      <c r="D22" s="32" t="s">
        <v>341</v>
      </c>
      <c r="E22" s="18" t="s">
        <v>341</v>
      </c>
      <c r="F22" s="32" t="s">
        <v>368</v>
      </c>
      <c r="G22" s="18" t="s">
        <v>371</v>
      </c>
      <c r="H22" s="32" t="s">
        <v>343</v>
      </c>
      <c r="I22" s="32" t="s">
        <v>326</v>
      </c>
      <c r="J22" s="18" t="s">
        <v>341</v>
      </c>
    </row>
    <row r="23" ht="42" customHeight="1" spans="1:10">
      <c r="A23" s="163" t="s">
        <v>303</v>
      </c>
      <c r="B23" s="32" t="s">
        <v>303</v>
      </c>
      <c r="C23" s="32" t="s">
        <v>320</v>
      </c>
      <c r="D23" s="32" t="s">
        <v>321</v>
      </c>
      <c r="E23" s="18" t="s">
        <v>372</v>
      </c>
      <c r="F23" s="32" t="s">
        <v>323</v>
      </c>
      <c r="G23" s="18" t="s">
        <v>372</v>
      </c>
      <c r="H23" s="32" t="s">
        <v>360</v>
      </c>
      <c r="I23" s="32" t="s">
        <v>331</v>
      </c>
      <c r="J23" s="18" t="s">
        <v>372</v>
      </c>
    </row>
    <row r="24" ht="42" customHeight="1" spans="1:10">
      <c r="A24" s="163" t="s">
        <v>303</v>
      </c>
      <c r="B24" s="32" t="s">
        <v>303</v>
      </c>
      <c r="C24" s="32" t="s">
        <v>320</v>
      </c>
      <c r="D24" s="32" t="s">
        <v>321</v>
      </c>
      <c r="E24" s="18" t="s">
        <v>373</v>
      </c>
      <c r="F24" s="32" t="s">
        <v>323</v>
      </c>
      <c r="G24" s="18" t="s">
        <v>373</v>
      </c>
      <c r="H24" s="32" t="s">
        <v>360</v>
      </c>
      <c r="I24" s="32" t="s">
        <v>331</v>
      </c>
      <c r="J24" s="18" t="s">
        <v>373</v>
      </c>
    </row>
    <row r="25" ht="42" customHeight="1" spans="1:10">
      <c r="A25" s="163" t="s">
        <v>303</v>
      </c>
      <c r="B25" s="32" t="s">
        <v>303</v>
      </c>
      <c r="C25" s="32" t="s">
        <v>320</v>
      </c>
      <c r="D25" s="32" t="s">
        <v>321</v>
      </c>
      <c r="E25" s="18" t="s">
        <v>374</v>
      </c>
      <c r="F25" s="32" t="s">
        <v>323</v>
      </c>
      <c r="G25" s="18" t="s">
        <v>374</v>
      </c>
      <c r="H25" s="32" t="s">
        <v>360</v>
      </c>
      <c r="I25" s="32" t="s">
        <v>331</v>
      </c>
      <c r="J25" s="18" t="s">
        <v>374</v>
      </c>
    </row>
    <row r="26" ht="42" customHeight="1" spans="1:10">
      <c r="A26" s="163" t="s">
        <v>303</v>
      </c>
      <c r="B26" s="32" t="s">
        <v>303</v>
      </c>
      <c r="C26" s="32" t="s">
        <v>333</v>
      </c>
      <c r="D26" s="32" t="s">
        <v>334</v>
      </c>
      <c r="E26" s="18" t="s">
        <v>375</v>
      </c>
      <c r="F26" s="32" t="s">
        <v>323</v>
      </c>
      <c r="G26" s="18" t="s">
        <v>375</v>
      </c>
      <c r="H26" s="32" t="s">
        <v>360</v>
      </c>
      <c r="I26" s="32" t="s">
        <v>331</v>
      </c>
      <c r="J26" s="18" t="s">
        <v>375</v>
      </c>
    </row>
    <row r="27" ht="42" customHeight="1" spans="1:10">
      <c r="A27" s="163" t="s">
        <v>303</v>
      </c>
      <c r="B27" s="32" t="s">
        <v>303</v>
      </c>
      <c r="C27" s="32" t="s">
        <v>333</v>
      </c>
      <c r="D27" s="32" t="s">
        <v>364</v>
      </c>
      <c r="E27" s="18" t="s">
        <v>376</v>
      </c>
      <c r="F27" s="32" t="s">
        <v>323</v>
      </c>
      <c r="G27" s="18" t="s">
        <v>376</v>
      </c>
      <c r="H27" s="32" t="s">
        <v>360</v>
      </c>
      <c r="I27" s="32" t="s">
        <v>331</v>
      </c>
      <c r="J27" s="18" t="s">
        <v>376</v>
      </c>
    </row>
    <row r="28" ht="42" customHeight="1" spans="1:10">
      <c r="A28" s="163" t="s">
        <v>303</v>
      </c>
      <c r="B28" s="32" t="s">
        <v>303</v>
      </c>
      <c r="C28" s="32" t="s">
        <v>340</v>
      </c>
      <c r="D28" s="32" t="s">
        <v>341</v>
      </c>
      <c r="E28" s="18" t="s">
        <v>377</v>
      </c>
      <c r="F28" s="32" t="s">
        <v>368</v>
      </c>
      <c r="G28" s="18" t="s">
        <v>371</v>
      </c>
      <c r="H28" s="32" t="s">
        <v>343</v>
      </c>
      <c r="I28" s="32" t="s">
        <v>326</v>
      </c>
      <c r="J28" s="18" t="s">
        <v>377</v>
      </c>
    </row>
    <row r="29" ht="42" customHeight="1" spans="1:10">
      <c r="A29" s="163" t="s">
        <v>301</v>
      </c>
      <c r="B29" s="32" t="s">
        <v>301</v>
      </c>
      <c r="C29" s="32" t="s">
        <v>320</v>
      </c>
      <c r="D29" s="32" t="s">
        <v>321</v>
      </c>
      <c r="E29" s="18" t="s">
        <v>378</v>
      </c>
      <c r="F29" s="32" t="s">
        <v>323</v>
      </c>
      <c r="G29" s="18" t="s">
        <v>379</v>
      </c>
      <c r="H29" s="32" t="s">
        <v>360</v>
      </c>
      <c r="I29" s="32" t="s">
        <v>331</v>
      </c>
      <c r="J29" s="18" t="s">
        <v>380</v>
      </c>
    </row>
    <row r="30" ht="42" customHeight="1" spans="1:10">
      <c r="A30" s="163" t="s">
        <v>301</v>
      </c>
      <c r="B30" s="32" t="s">
        <v>301</v>
      </c>
      <c r="C30" s="32" t="s">
        <v>333</v>
      </c>
      <c r="D30" s="32" t="s">
        <v>358</v>
      </c>
      <c r="E30" s="18" t="s">
        <v>381</v>
      </c>
      <c r="F30" s="32" t="s">
        <v>323</v>
      </c>
      <c r="G30" s="18" t="s">
        <v>381</v>
      </c>
      <c r="H30" s="32" t="s">
        <v>360</v>
      </c>
      <c r="I30" s="32" t="s">
        <v>331</v>
      </c>
      <c r="J30" s="18" t="s">
        <v>381</v>
      </c>
    </row>
    <row r="31" ht="42" customHeight="1" spans="1:10">
      <c r="A31" s="163" t="s">
        <v>301</v>
      </c>
      <c r="B31" s="32" t="s">
        <v>301</v>
      </c>
      <c r="C31" s="32" t="s">
        <v>333</v>
      </c>
      <c r="D31" s="32" t="s">
        <v>334</v>
      </c>
      <c r="E31" s="18" t="s">
        <v>382</v>
      </c>
      <c r="F31" s="32" t="s">
        <v>323</v>
      </c>
      <c r="G31" s="18" t="s">
        <v>382</v>
      </c>
      <c r="H31" s="32" t="s">
        <v>360</v>
      </c>
      <c r="I31" s="32" t="s">
        <v>331</v>
      </c>
      <c r="J31" s="18" t="s">
        <v>382</v>
      </c>
    </row>
    <row r="32" ht="42" customHeight="1" spans="1:10">
      <c r="A32" s="163" t="s">
        <v>301</v>
      </c>
      <c r="B32" s="32" t="s">
        <v>301</v>
      </c>
      <c r="C32" s="32" t="s">
        <v>333</v>
      </c>
      <c r="D32" s="32" t="s">
        <v>383</v>
      </c>
      <c r="E32" s="18" t="s">
        <v>384</v>
      </c>
      <c r="F32" s="32" t="s">
        <v>323</v>
      </c>
      <c r="G32" s="18" t="s">
        <v>384</v>
      </c>
      <c r="H32" s="32" t="s">
        <v>360</v>
      </c>
      <c r="I32" s="32" t="s">
        <v>331</v>
      </c>
      <c r="J32" s="18" t="s">
        <v>384</v>
      </c>
    </row>
    <row r="33" ht="42" customHeight="1" spans="1:10">
      <c r="A33" s="163" t="s">
        <v>301</v>
      </c>
      <c r="B33" s="32" t="s">
        <v>301</v>
      </c>
      <c r="C33" s="32" t="s">
        <v>333</v>
      </c>
      <c r="D33" s="32" t="s">
        <v>364</v>
      </c>
      <c r="E33" s="18" t="s">
        <v>376</v>
      </c>
      <c r="F33" s="32" t="s">
        <v>323</v>
      </c>
      <c r="G33" s="18" t="s">
        <v>376</v>
      </c>
      <c r="H33" s="32" t="s">
        <v>360</v>
      </c>
      <c r="I33" s="32" t="s">
        <v>331</v>
      </c>
      <c r="J33" s="18" t="s">
        <v>376</v>
      </c>
    </row>
    <row r="34" ht="42" customHeight="1" spans="1:10">
      <c r="A34" s="163" t="s">
        <v>301</v>
      </c>
      <c r="B34" s="32" t="s">
        <v>301</v>
      </c>
      <c r="C34" s="32" t="s">
        <v>340</v>
      </c>
      <c r="D34" s="32" t="s">
        <v>341</v>
      </c>
      <c r="E34" s="18" t="s">
        <v>385</v>
      </c>
      <c r="F34" s="32" t="s">
        <v>368</v>
      </c>
      <c r="G34" s="18" t="s">
        <v>371</v>
      </c>
      <c r="H34" s="32" t="s">
        <v>343</v>
      </c>
      <c r="I34" s="32" t="s">
        <v>326</v>
      </c>
      <c r="J34" s="18" t="s">
        <v>386</v>
      </c>
    </row>
    <row r="35" ht="42" customHeight="1" spans="1:10">
      <c r="A35" s="163" t="s">
        <v>299</v>
      </c>
      <c r="B35" s="32" t="s">
        <v>387</v>
      </c>
      <c r="C35" s="32" t="s">
        <v>320</v>
      </c>
      <c r="D35" s="32" t="s">
        <v>321</v>
      </c>
      <c r="E35" s="18" t="s">
        <v>388</v>
      </c>
      <c r="F35" s="32" t="s">
        <v>323</v>
      </c>
      <c r="G35" s="18" t="s">
        <v>87</v>
      </c>
      <c r="H35" s="32" t="s">
        <v>360</v>
      </c>
      <c r="I35" s="32" t="s">
        <v>326</v>
      </c>
      <c r="J35" s="18" t="s">
        <v>389</v>
      </c>
    </row>
    <row r="36" ht="42" customHeight="1" spans="1:10">
      <c r="A36" s="163" t="s">
        <v>299</v>
      </c>
      <c r="B36" s="32" t="s">
        <v>387</v>
      </c>
      <c r="C36" s="32" t="s">
        <v>320</v>
      </c>
      <c r="D36" s="32" t="s">
        <v>354</v>
      </c>
      <c r="E36" s="18" t="s">
        <v>390</v>
      </c>
      <c r="F36" s="32" t="s">
        <v>323</v>
      </c>
      <c r="G36" s="18" t="s">
        <v>342</v>
      </c>
      <c r="H36" s="32" t="s">
        <v>343</v>
      </c>
      <c r="I36" s="32" t="s">
        <v>326</v>
      </c>
      <c r="J36" s="18" t="s">
        <v>391</v>
      </c>
    </row>
    <row r="37" ht="42" customHeight="1" spans="1:10">
      <c r="A37" s="163" t="s">
        <v>299</v>
      </c>
      <c r="B37" s="32" t="s">
        <v>387</v>
      </c>
      <c r="C37" s="32" t="s">
        <v>320</v>
      </c>
      <c r="D37" s="32" t="s">
        <v>328</v>
      </c>
      <c r="E37" s="18" t="s">
        <v>392</v>
      </c>
      <c r="F37" s="32" t="s">
        <v>323</v>
      </c>
      <c r="G37" s="18" t="s">
        <v>393</v>
      </c>
      <c r="H37" s="32" t="s">
        <v>330</v>
      </c>
      <c r="I37" s="32" t="s">
        <v>326</v>
      </c>
      <c r="J37" s="18" t="s">
        <v>389</v>
      </c>
    </row>
    <row r="38" ht="42" customHeight="1" spans="1:10">
      <c r="A38" s="163" t="s">
        <v>299</v>
      </c>
      <c r="B38" s="32" t="s">
        <v>387</v>
      </c>
      <c r="C38" s="32" t="s">
        <v>333</v>
      </c>
      <c r="D38" s="32" t="s">
        <v>358</v>
      </c>
      <c r="E38" s="18" t="s">
        <v>394</v>
      </c>
      <c r="F38" s="32" t="s">
        <v>368</v>
      </c>
      <c r="G38" s="18" t="s">
        <v>371</v>
      </c>
      <c r="H38" s="32" t="s">
        <v>343</v>
      </c>
      <c r="I38" s="32" t="s">
        <v>331</v>
      </c>
      <c r="J38" s="18" t="s">
        <v>395</v>
      </c>
    </row>
    <row r="39" ht="42" customHeight="1" spans="1:10">
      <c r="A39" s="163" t="s">
        <v>299</v>
      </c>
      <c r="B39" s="32" t="s">
        <v>387</v>
      </c>
      <c r="C39" s="32" t="s">
        <v>333</v>
      </c>
      <c r="D39" s="32" t="s">
        <v>334</v>
      </c>
      <c r="E39" s="18" t="s">
        <v>396</v>
      </c>
      <c r="F39" s="32" t="s">
        <v>368</v>
      </c>
      <c r="G39" s="18" t="s">
        <v>371</v>
      </c>
      <c r="H39" s="32" t="s">
        <v>343</v>
      </c>
      <c r="I39" s="32" t="s">
        <v>331</v>
      </c>
      <c r="J39" s="18" t="s">
        <v>397</v>
      </c>
    </row>
    <row r="40" ht="42" customHeight="1" spans="1:10">
      <c r="A40" s="163" t="s">
        <v>299</v>
      </c>
      <c r="B40" s="32" t="s">
        <v>387</v>
      </c>
      <c r="C40" s="32" t="s">
        <v>333</v>
      </c>
      <c r="D40" s="32" t="s">
        <v>383</v>
      </c>
      <c r="E40" s="18" t="s">
        <v>398</v>
      </c>
      <c r="F40" s="32" t="s">
        <v>368</v>
      </c>
      <c r="G40" s="18" t="s">
        <v>371</v>
      </c>
      <c r="H40" s="32" t="s">
        <v>343</v>
      </c>
      <c r="I40" s="32" t="s">
        <v>331</v>
      </c>
      <c r="J40" s="18" t="s">
        <v>399</v>
      </c>
    </row>
    <row r="41" ht="42" customHeight="1" spans="1:10">
      <c r="A41" s="163" t="s">
        <v>299</v>
      </c>
      <c r="B41" s="32" t="s">
        <v>387</v>
      </c>
      <c r="C41" s="32" t="s">
        <v>340</v>
      </c>
      <c r="D41" s="32" t="s">
        <v>341</v>
      </c>
      <c r="E41" s="18" t="s">
        <v>377</v>
      </c>
      <c r="F41" s="32" t="s">
        <v>368</v>
      </c>
      <c r="G41" s="18" t="s">
        <v>371</v>
      </c>
      <c r="H41" s="32" t="s">
        <v>343</v>
      </c>
      <c r="I41" s="32" t="s">
        <v>331</v>
      </c>
      <c r="J41" s="18" t="s">
        <v>400</v>
      </c>
    </row>
  </sheetData>
  <mergeCells count="12">
    <mergeCell ref="A2:J2"/>
    <mergeCell ref="A3:H3"/>
    <mergeCell ref="A8:A11"/>
    <mergeCell ref="A13:A22"/>
    <mergeCell ref="A23:A28"/>
    <mergeCell ref="A29:A34"/>
    <mergeCell ref="A35:A41"/>
    <mergeCell ref="B8:B11"/>
    <mergeCell ref="B13:B22"/>
    <mergeCell ref="B23:B28"/>
    <mergeCell ref="B29:B34"/>
    <mergeCell ref="B35:B41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部门新增资产配置表10</vt:lpstr>
      <vt:lpstr>上级转移支付补助项目支出预算表11</vt:lpstr>
      <vt:lpstr>部门项目中期规划预算表12</vt:lpstr>
      <vt:lpstr>部门整体支出绩效目标表13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石林国土</cp:lastModifiedBy>
  <dcterms:created xsi:type="dcterms:W3CDTF">2025-03-19T03:13:39Z</dcterms:created>
  <dcterms:modified xsi:type="dcterms:W3CDTF">2025-03-19T03:14:28Z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90443EFD13414514A75E34F2ACB18308_12</vt:lpwstr>
  </property>
  <property fmtid="{D5CDD505-2E9C-101B-9397-08002B2CF9AE}" pid="3" name="KSOProductBuildVer">
    <vt:lpwstr>2052-12.1.0.20305</vt:lpwstr>
  </property>
</Properties>
</file>