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 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'部门整体支出绩效目标表13 '!$A:$A,'部门整体支出绩效目标表13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<sst xmlns="http://schemas.openxmlformats.org/spreadsheetml/2006/main" count="1491" uniqueCount="512">
  <si>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</si>
  <si>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</si>
  <si>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</si>
  <si>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</si>
  <si>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</si>
  <si>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</si>
  <si>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</si>
  <si>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</si>
  <si>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</si>
  <si>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</si>
  <si>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</si>
  <si>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</si>
  <si>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</si>
  <si>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</si>
  <si>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</si>
  <si>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</si>
  <si>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</si>
  <si>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</si>
  <si>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</si>
  <si>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</si>
  <si>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</si>
  <si>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</si>
  <si>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</si>
  <si>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</si>
  <si>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</si>
  <si>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</si>
  <si>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</si>
  <si>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</si>
  <si>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</si>
  <si>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</si>
  <si>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</si>
  <si>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</si>
  <si>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</si>
  <si>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</si>
  <si>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</si>
  <si>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</si>
  <si>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</si>
  <si>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</si>
  <si>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</si>
  <si>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</si>
  <si>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</si>
  <si>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</si>
  <si>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</si>
  <si>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</si>
  <si>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</si>
  <si>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</si>
  <si>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</si>
  <si>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</si>
  <si>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</si>
  <si>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</si>
  <si>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</si>
  <si>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</si>
  <si>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</si>
  <si>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</si>
  <si>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</si>
  <si>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</si>
  <si>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</si>
  <si>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</si>
  <si>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</si>
  <si>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</si>
  <si>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</si>
  <si>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</si>
  <si>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</si>
  <si>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</si>
  <si>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</si>
  <si>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</si>
  <si>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</si>
  <si>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</si>
  <si>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</si>
  <si>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131007</t>
  </si>
  <si>
    <t>石林彝族自治县中医医院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</si>
  <si>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</si>
  <si>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</si>
  <si>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</si>
  <si>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</si>
  <si>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</si>
  <si>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</si>
  <si>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</si>
  <si>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</si>
  <si>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</si>
  <si>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</si>
  <si>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</si>
  <si>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</si>
  <si>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</si>
  <si>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</si>
  <si>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</si>
  <si>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</si>
  <si>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</si>
  <si>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</si>
  <si>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</si>
  <si>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</si>
  <si>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</si>
  <si>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</si>
  <si>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</si>
  <si>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</si>
  <si>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</si>
  <si>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</si>
  <si>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</si>
  <si>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</si>
  <si>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</si>
  <si>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</si>
  <si>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</si>
  <si>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</si>
  <si>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</si>
  <si>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</si>
  <si>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</si>
  <si>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</si>
  <si>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21002</t>
  </si>
  <si>
    <t>公立医院</t>
  </si>
  <si>
    <t>2100202</t>
  </si>
  <si>
    <t>中医（民族）医院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</si>
  <si>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</si>
  <si>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</si>
  <si>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</si>
  <si>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</si>
  <si>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</si>
  <si>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</si>
  <si>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</si>
  <si>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</si>
  <si>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</si>
  <si>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</si>
  <si>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</si>
  <si>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</si>
  <si>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</si>
  <si>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</si>
  <si>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</si>
  <si>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</si>
  <si>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</si>
  <si>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</si>
  <si>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</si>
  <si>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</si>
  <si>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</si>
  <si>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</si>
  <si>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</si>
  <si>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</si>
  <si>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</si>
  <si>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</si>
  <si>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</si>
  <si>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</si>
  <si>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</si>
  <si>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</si>
  <si>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</si>
  <si>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</si>
  <si>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</si>
  <si>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</si>
  <si>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</si>
  <si>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</si>
  <si>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</si>
  <si>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</si>
  <si>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</si>
  <si>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</si>
  <si>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</si>
  <si>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</si>
  <si>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</si>
  <si>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</si>
  <si>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</si>
  <si>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</si>
  <si>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</si>
  <si>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</si>
  <si>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</si>
  <si>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</si>
  <si>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</si>
  <si>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</si>
  <si>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</si>
  <si>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</si>
  <si>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</si>
  <si>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</si>
  <si>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</si>
  <si>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</si>
  <si>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</si>
  <si>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</si>
  <si>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</si>
  <si>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</si>
  <si>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</si>
  <si>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</si>
  <si>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</si>
  <si>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</si>
  <si>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</si>
  <si>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</si>
  <si>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</si>
  <si>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</si>
  <si>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</si>
  <si>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</si>
  <si>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</si>
  <si>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</si>
  <si>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</si>
  <si>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</si>
  <si>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</si>
  <si>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</si>
  <si>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</si>
  <si>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石林彝族自治县卫生健康局</t>
  </si>
  <si>
    <t>530126210000000002316</t>
  </si>
  <si>
    <t>差额单位事业工资支出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</si>
  <si>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</si>
  <si>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</si>
  <si>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</si>
  <si>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</si>
  <si>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</si>
  <si>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</si>
  <si>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</si>
  <si>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</si>
  <si>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530126210000000002317</t>
  </si>
  <si>
    <t>事业人员支出工资</t>
  </si>
  <si>
    <t>530126210000000002318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</si>
  <si>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</si>
  <si>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</si>
  <si>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</si>
  <si>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</si>
  <si>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</si>
  <si>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</si>
  <si>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</si>
  <si>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</si>
  <si>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</si>
  <si>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530126210000000002319</t>
  </si>
  <si>
    <t>30113</t>
  </si>
  <si>
    <t>530126210000000002322</t>
  </si>
  <si>
    <t>30217</t>
  </si>
  <si>
    <t>530126210000000002323</t>
  </si>
  <si>
    <t>工会经费</t>
  </si>
  <si>
    <t>30228</t>
  </si>
  <si>
    <t>530126210000000002324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</si>
  <si>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</si>
  <si>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</si>
  <si>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</si>
  <si>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</si>
  <si>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</si>
  <si>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</si>
  <si>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</si>
  <si>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</si>
  <si>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</si>
  <si>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</si>
  <si>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</si>
  <si>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</si>
  <si>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</si>
  <si>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</si>
  <si>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</si>
  <si>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</si>
  <si>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</si>
  <si>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</si>
  <si>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</si>
  <si>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30218</t>
  </si>
  <si>
    <t>专用材料费</t>
  </si>
  <si>
    <t>30227</t>
  </si>
  <si>
    <t>委托业务费</t>
  </si>
  <si>
    <t>30229</t>
  </si>
  <si>
    <t>福利费</t>
  </si>
  <si>
    <t>30299</t>
  </si>
  <si>
    <t>其他商品和服务支出</t>
  </si>
  <si>
    <t>530126231100001589382</t>
  </si>
  <si>
    <t>离退休人员支出</t>
  </si>
  <si>
    <t>30305</t>
  </si>
  <si>
    <t>生活补助</t>
  </si>
  <si>
    <t>530126231100001589383</t>
  </si>
  <si>
    <t>编外人员工资支出</t>
  </si>
  <si>
    <t>30199</t>
  </si>
  <si>
    <t>其他工资福利支出</t>
  </si>
  <si>
    <t>530126231100001589451</t>
  </si>
  <si>
    <t>差额单位事业绩效奖励</t>
  </si>
  <si>
    <t>530126251100003922431</t>
  </si>
  <si>
    <t>辅助用工及劳务派遣经费</t>
  </si>
  <si>
    <t>30226</t>
  </si>
  <si>
    <t>劳务费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</si>
  <si>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</si>
  <si>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</si>
  <si>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</si>
  <si>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</si>
  <si>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</si>
  <si>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</si>
  <si>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</si>
  <si>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</si>
  <si>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530126251100003676277</t>
  </si>
  <si>
    <t>采购办公设备资金</t>
  </si>
  <si>
    <t>31002</t>
  </si>
  <si>
    <t>办公设备购置</t>
  </si>
  <si>
    <t>530126251100003676906</t>
  </si>
  <si>
    <t>采购医疗设备资金</t>
  </si>
  <si>
    <t>31003</t>
  </si>
  <si>
    <t>专用设备购置</t>
  </si>
  <si>
    <t>530126251100003678285</t>
  </si>
  <si>
    <t>采购信息化建设资金</t>
  </si>
  <si>
    <t>31007</t>
  </si>
  <si>
    <t>信息网络及软件购置更新</t>
  </si>
  <si>
    <t>530126251100003681908</t>
  </si>
  <si>
    <t>采购公务用车运行维护资金</t>
  </si>
  <si>
    <t>30231</t>
  </si>
  <si>
    <t>公务用车运行维护费</t>
  </si>
  <si>
    <t>530126251100003830415</t>
  </si>
  <si>
    <t>石林彝族自治县中医医院搬迁新建PPP项目经费</t>
  </si>
  <si>
    <t>31204</t>
  </si>
  <si>
    <t>费用补贴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</si>
  <si>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</si>
  <si>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</si>
  <si>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</si>
  <si>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</si>
  <si>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</si>
  <si>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</si>
  <si>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</si>
  <si>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</si>
  <si>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</si>
  <si>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</si>
  <si>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提高医疗质量，保障医疗安全，有效控制医药费用过快增长，改进服务态度，杜绝不合理收费，加强行业作风建设，提高县域内就诊率，提高患者满意度。建立与地方经济发展相适应的中医药健康服务医疗环境，加强医院标准化管理。</t>
  </si>
  <si>
    <t>产出指标</t>
  </si>
  <si>
    <t>数量指标</t>
  </si>
  <si>
    <t>项目预算拨款</t>
  </si>
  <si>
    <t>=</t>
  </si>
  <si>
    <t>4659800.00</t>
  </si>
  <si>
    <t>元</t>
  </si>
  <si>
    <t>定量指标</t>
  </si>
  <si>
    <t>项目预算拨款4659800.00元。</t>
  </si>
  <si>
    <t>时效指标</t>
  </si>
  <si>
    <t>按时完成目标任务</t>
  </si>
  <si>
    <t>2025</t>
  </si>
  <si>
    <t>年</t>
  </si>
  <si>
    <t>效益指标</t>
  </si>
  <si>
    <t>经济效益</t>
  </si>
  <si>
    <t>严格控制药品比例，提高收入含金量，增加医院的可持续发展能力和抗风险能力</t>
  </si>
  <si>
    <t>&lt;=</t>
  </si>
  <si>
    <t>33</t>
  </si>
  <si>
    <t>%</t>
  </si>
  <si>
    <t>严格控制药品比例，提高收入含金量，增加医院的可持续发展能力和抗风险能力.</t>
  </si>
  <si>
    <t>社会效益</t>
  </si>
  <si>
    <t>医院每门急诊人次平均收费水平增长比例</t>
  </si>
  <si>
    <t>较上年降低</t>
  </si>
  <si>
    <t>定性指标</t>
  </si>
  <si>
    <t>医院每门急诊人次平均收费水平增长比例较上年降低</t>
  </si>
  <si>
    <t>医院出院者平均医药费用增长比例</t>
  </si>
  <si>
    <t>医院出院者平均医药费用增长比例较上年降低</t>
  </si>
  <si>
    <t>满意度指标</t>
  </si>
  <si>
    <t>服务对象满意度</t>
  </si>
  <si>
    <t>改进服务态度，提高医疗质量，为患者提供优质的服务</t>
  </si>
  <si>
    <t>&gt;=</t>
  </si>
  <si>
    <t>98</t>
  </si>
  <si>
    <t>改进服务态度，提高医疗质量，为患者提供优质的服务。</t>
  </si>
  <si>
    <t>购置完成率</t>
  </si>
  <si>
    <t>90</t>
  </si>
  <si>
    <t>反映按部门购置计划执行情况</t>
  </si>
  <si>
    <t>质量指标</t>
  </si>
  <si>
    <t>验收通过率</t>
  </si>
  <si>
    <t>反映购置设备的质量情况</t>
  </si>
  <si>
    <t>反映购置设备的产品质量情况</t>
  </si>
  <si>
    <t>购置设备利用率</t>
  </si>
  <si>
    <t>反映设备利用情况</t>
  </si>
  <si>
    <t>设备部署及时效</t>
  </si>
  <si>
    <t>反映购置设备按时部署情况</t>
  </si>
  <si>
    <t>反映新设备按时部署情况</t>
  </si>
  <si>
    <t>社会效益情况</t>
  </si>
  <si>
    <t>反映社会效益情况</t>
  </si>
  <si>
    <t>使用人员满意度</t>
  </si>
  <si>
    <t>100</t>
  </si>
  <si>
    <t>反映服务对象购置设备的整体情况</t>
  </si>
  <si>
    <t>反应按部门购置计划执行情况</t>
  </si>
  <si>
    <t>反应新购置设备按时部署情况</t>
  </si>
  <si>
    <t>反映服务对象购置设备整体满意度</t>
  </si>
  <si>
    <t>反映设备购置的产品质量情况</t>
  </si>
  <si>
    <t>反映新购置设备按时部署情况</t>
  </si>
  <si>
    <t>反映服务对象购置设备的整体满意度</t>
  </si>
  <si>
    <t>反映按部门结构告知计划执行情况</t>
  </si>
  <si>
    <t>反映购置设备质量情况</t>
  </si>
  <si>
    <t>使用人满意度</t>
  </si>
  <si>
    <t>预算06表</t>
  </si>
  <si>
    <t>政府性基金预算支出预算表</t>
  </si>
  <si>
    <t>单位名称：昆明市发展和改革委员会</t>
  </si>
  <si>
    <t>政府性基金预算支出</t>
  </si>
  <si>
    <t>备注：本单位2025年无部门政府性基金预算支出。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</si>
  <si>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</si>
  <si>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</si>
  <si>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</si>
  <si>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</si>
  <si>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</si>
  <si>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</si>
  <si>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</si>
  <si>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</si>
  <si>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</si>
  <si>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</si>
  <si>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</si>
  <si>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A4黑白打印机</t>
  </si>
  <si>
    <t>台</t>
  </si>
  <si>
    <t>台式计算机</t>
  </si>
  <si>
    <t>临床检验设备</t>
  </si>
  <si>
    <t>医用 X 线诊断设备</t>
  </si>
  <si>
    <t>医用超声波仪器及设备</t>
  </si>
  <si>
    <t>应用软件</t>
  </si>
  <si>
    <t>项</t>
  </si>
  <si>
    <t>车辆加油、添加燃料服务</t>
  </si>
  <si>
    <t>车辆维修和保养服务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</si>
  <si>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</si>
  <si>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</si>
  <si>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</si>
  <si>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</si>
  <si>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</si>
  <si>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</si>
  <si>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</si>
  <si>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</si>
  <si>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</si>
  <si>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备注：本单位2025年无部门政府购买服务预算。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</si>
  <si>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</si>
  <si>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</si>
  <si>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</si>
  <si>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</si>
  <si>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</si>
  <si>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</si>
  <si>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</si>
  <si>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</si>
  <si>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</si>
  <si>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</si>
  <si>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</si>
  <si>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</si>
  <si>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</si>
  <si>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</si>
  <si>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</si>
  <si>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</si>
  <si>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</si>
  <si>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</si>
  <si>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</si>
  <si>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</si>
  <si>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</si>
  <si>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</si>
  <si>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</si>
  <si>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备注：本单位2025年无对下转移支付预算。</t>
  </si>
  <si>
    <t>预算09-2表</t>
  </si>
  <si>
    <t>备注：本单位2025年无对下转移支付绩效目标。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</si>
  <si>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</si>
  <si>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</si>
  <si>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</si>
  <si>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</si>
  <si>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</si>
  <si>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</si>
  <si>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</si>
  <si>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</si>
  <si>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备注：本单位2025年无新增资产配置预算。</t>
  </si>
  <si>
    <t>预算11表</t>
  </si>
  <si>
    <t>上级补助</t>
  </si>
  <si>
    <t>备注：本单位2025年无上级转移支付补助项目支出预算。</t>
  </si>
  <si>
    <t>预算12表</t>
  </si>
  <si>
    <t>项目级次</t>
  </si>
  <si>
    <t>313 事业发展类</t>
  </si>
  <si>
    <t>本级</t>
  </si>
  <si>
    <t/>
  </si>
  <si>
    <t>预算13表</t>
  </si>
  <si>
    <t>2025年部门整体支出绩效目标表</t>
  </si>
  <si>
    <t>单位名称：石林彝族自治县中医医院</t>
  </si>
  <si>
    <t>部门编码</t>
  </si>
  <si>
    <t>部门名称</t>
  </si>
  <si>
    <t>内容</t>
  </si>
  <si>
    <t>说明</t>
  </si>
  <si>
    <t>部门总体目标</t>
  </si>
  <si>
    <t>部门职责</t>
  </si>
  <si>
    <t>本单位以中医中药为主,为人民身体健康提供中西医医疗、预防、保健、康复等医疗卫生服务，并承担着全县各医疗机构中医药技术指导工作。</t>
  </si>
  <si>
    <t>根据三定方案归纳</t>
  </si>
  <si>
    <t>总体绩效目标（2025-2027年期间）</t>
  </si>
  <si>
    <t xml:space="preserve">严格执行《石林彝族自治县预算绩效管理暂行办法》，在全县加强中医药适宜技术推广和指导，推动全县中医药事业发展。加强医联体建设，全面优化人民群众诊疗环境和条件。在全县加强中医药适宜技术推广和指导，推动全县中医药事业发展。加强医联体建设，全面优化人民群众诊疗环境和条件。  </t>
  </si>
  <si>
    <t>根据部门职责，中长期规划，各级党委，各级政府要求归纳</t>
  </si>
  <si>
    <t>部门年度目标</t>
  </si>
  <si>
    <t>预算年度（2025年）绩效目标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</si>
  <si>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</si>
  <si>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</si>
  <si>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</si>
  <si>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</si>
  <si>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</si>
  <si>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</si>
  <si>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</si>
  <si>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</si>
  <si>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</si>
  <si>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提高医疗质量、保障医疗安全、改进服务态度、杜绝不合理收费、加强行业作风建设。</t>
  </si>
  <si>
    <t>用于保障单位正常运转，履行好单位职能职责。主要开展以中医中药为主，为人民身体健康提供中西医医疗、预防、保健、康复等医疗卫生服务，并承担着全县各医疗机构中医药技术指导工作。</t>
  </si>
  <si>
    <t>确保全县人民中医药健康服务医疗需求。</t>
  </si>
  <si>
    <t>建立与地方经济发展相适应的中医药健康服务医疗环境，加强中医药适宜技术推广和指导，推动全县中医药事业发展。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</si>
  <si>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</si>
  <si>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</si>
  <si>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</si>
  <si>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</si>
  <si>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</si>
  <si>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年度预算资金总额25451314.60元。其中：财政拨款96193698.00元，其他资金15831916.60元。</t>
  </si>
  <si>
    <t>25451314.60元</t>
  </si>
  <si>
    <t>年度预算指标能完成得分，反之，不得分。</t>
  </si>
  <si>
    <t>用于保障单位正常运转，履行好单位职能职责。</t>
  </si>
  <si>
    <t>单位正常运转、业务发展需求</t>
  </si>
  <si>
    <t>按质完成中医药指导工作，破除"以药养医"机制，有效控制医药费用过快增长，提高县域内就诊率，提高患者满意度。</t>
  </si>
  <si>
    <t>95%</t>
  </si>
  <si>
    <t>指标完成值95%以上得分，反之，不得分。</t>
  </si>
  <si>
    <t>破除"以药养医"机制，有效控制医药费用过快增长，提高县域内就诊率，提高患者满意度。</t>
  </si>
  <si>
    <t>项目实施相关文件</t>
  </si>
  <si>
    <t>目标完成时间</t>
  </si>
  <si>
    <t>2025年1月-12月</t>
  </si>
  <si>
    <t>年/月</t>
  </si>
  <si>
    <t>2025年1月-12月完成项目实施得分，未在规定时间范围内实施完成项目不得分。</t>
  </si>
  <si>
    <t>2025年1月-12月完成项目实施</t>
  </si>
  <si>
    <t>成本指标</t>
  </si>
  <si>
    <t>年度预算支出总额为25451314.60元，其中基本支出预算18845514.60元，项目支出预算6605800.00元。</t>
  </si>
  <si>
    <t>经济效益指标</t>
  </si>
  <si>
    <t>医院积极进行收入结构调整，严格控制药品比例，提高收入含量金，增加医院的可持续发展能力和抗风险能力。</t>
  </si>
  <si>
    <t>33%</t>
  </si>
  <si>
    <t>指标完成值小于等于33%以下得分，反之，不得分。</t>
  </si>
  <si>
    <t>严格控制药品比例，提高收入含量金，增加医院的可持续发展能力和抗风险能力。</t>
  </si>
  <si>
    <t>部门年度工作总结及相关考核情况</t>
  </si>
  <si>
    <t>社会效益指标</t>
  </si>
  <si>
    <t>努力提高县级医疗机构的技术水平和服务能力，着力解决广大人民群众"看病难、看病贵"的问题，严格控制医药费用增长。</t>
  </si>
  <si>
    <t>正常运转</t>
  </si>
  <si>
    <t>指标能完成得分，反之，不得分。</t>
  </si>
  <si>
    <t>提高县级医疗机构的技术水平和服务能力，着力解决广大人民群众"看病难、看病贵"的问题，严格控制医药费用增长。</t>
  </si>
  <si>
    <t>生态效益指标</t>
  </si>
  <si>
    <t>无严重影响环境的因素存在，不涉及环境敏感问题；建设内容中配套建设住院病区医院污水处理设施，经消毒处理后排入城市污水管网，经城市污水处理厂处理后达标排放。</t>
  </si>
  <si>
    <t>100%</t>
  </si>
  <si>
    <t>可持续影响指标</t>
  </si>
  <si>
    <t xml:space="preserve">完善医疗服务体系、健全监管机制，对提升单位医疗条件水平发挥积极作用，提高医院的综合竞争能力。 </t>
  </si>
  <si>
    <t>较上年提高</t>
  </si>
  <si>
    <t>服务对象满意度指标</t>
  </si>
  <si>
    <t>患者满意度</t>
  </si>
  <si>
    <t>90%</t>
  </si>
  <si>
    <t>指标完成值90%以上得分，反之，不得分。</t>
  </si>
  <si>
    <t>反映患者对单位服务情况的满意程度。</t>
  </si>
  <si>
    <t>调查问卷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</si>
</sst>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49" fontId="41" fillId="0" borderId="1">
      <alignment horizontal="left" vertical="center" wrapText="1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0" fontId="41" fillId="0" borderId="1">
      <alignment horizontal="right" vertical="center"/>
    </xf>
    <xf numFmtId="180" fontId="41" fillId="0" borderId="1">
      <alignment horizontal="right" vertical="center"/>
    </xf>
    <xf numFmtId="0" fontId="41" fillId="0" borderId="0">
      <alignment vertical="top"/>
      <protection locked="0"/>
    </xf>
    <xf numFmtId="0" fontId="9" fillId="0" borderId="0"/>
    <xf numFmtId="0" fontId="42" fillId="0" borderId="0"/>
    <xf numFmtId="0" fontId="42" fillId="0" borderId="0">
      <alignment vertical="center"/>
    </xf>
  </cellStyleXfs>
  <cellXfs count="238">
    <xf numFmtId="0" fontId="0" fillId="0" borderId="0" xfId="0" applyFont="1" applyBorder="1"/>
    <xf numFmtId="0" fontId="1" fillId="0" borderId="0" xfId="0" applyFont="1" applyBorder="1"/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 applyProtection="1">
      <alignment horizontal="left" vertical="center"/>
      <protection locked="0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4" fillId="0" borderId="1" xfId="0" applyFont="1" applyBorder="1"/>
    <xf numFmtId="4" fontId="4" fillId="0" borderId="1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5" xfId="57" applyFont="1" applyFill="1" applyBorder="1" applyAlignment="1" applyProtection="1">
      <alignment horizontal="left" vertical="center" wrapText="1"/>
    </xf>
    <xf numFmtId="0" fontId="9" fillId="0" borderId="1" xfId="57" applyFont="1" applyFill="1" applyBorder="1" applyAlignment="1" applyProtection="1">
      <alignment horizontal="center" vertical="center" wrapText="1"/>
      <protection locked="0"/>
    </xf>
    <xf numFmtId="0" fontId="10" fillId="0" borderId="6" xfId="59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57" applyFont="1" applyFill="1" applyBorder="1" applyAlignment="1" applyProtection="1">
      <alignment horizontal="center" vertical="center" wrapText="1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" fontId="12" fillId="0" borderId="1" xfId="51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9" fillId="0" borderId="0" xfId="58" applyFill="1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9" fillId="0" borderId="0" xfId="57" applyFont="1" applyFill="1" applyBorder="1" applyAlignment="1" applyProtection="1"/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80" fontId="12" fillId="0" borderId="1" xfId="56" applyNumberFormat="1" applyFont="1" applyBorder="1" applyAlignment="1">
      <alignment horizontal="center" vertical="center"/>
    </xf>
    <xf numFmtId="180" fontId="12" fillId="0" borderId="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6" fontId="1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9" fillId="0" borderId="0" xfId="57" applyNumberFormat="1" applyFont="1" applyFill="1" applyAlignment="1" applyProtection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Border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6" fontId="21" fillId="0" borderId="1" xfId="0" applyNumberFormat="1" applyFont="1" applyBorder="1" applyAlignment="1">
      <alignment horizontal="right" vertical="center"/>
    </xf>
    <xf numFmtId="0" fontId="19" fillId="2" borderId="7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" xfId="0" applyFont="1" applyBorder="1" applyAlignment="1" quotePrefix="1">
      <alignment horizontal="left" vertical="center"/>
    </xf>
    <xf numFmtId="0" fontId="3" fillId="2" borderId="0" xfId="0" applyFont="1" applyFill="1" applyBorder="1" applyAlignment="1" quotePrefix="1">
      <alignment horizontal="right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  <cellStyle name="常规 2" xfId="59"/>
    <cellStyle name="常规 3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11" sqref="B1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90"/>
      <c r="B1" s="90"/>
      <c r="C1" s="90"/>
      <c r="D1" s="107" t="s">
        <v>0</v>
      </c>
    </row>
    <row r="2" ht="41.25" customHeight="1" spans="1:1">
      <c r="A2" s="85" t="str">
        <f>"2025"&amp;"年部门财务收支预算总表"</f>
        <v>2025年部门财务收支预算总表</v>
      </c>
    </row>
    <row r="3" ht="17.25" customHeight="1" spans="1:4">
      <c r="A3" s="88" t="str">
        <f>"单位名称："&amp;"石林彝族自治县中医医院"</f>
        <v>单位名称：石林彝族自治县中医医院</v>
      </c>
      <c r="B3" s="203"/>
      <c r="D3" s="182" t="s">
        <v>1</v>
      </c>
    </row>
    <row r="4" ht="23.25" customHeight="1" spans="1:4">
      <c r="A4" s="204" t="s">
        <v>2</v>
      </c>
      <c r="B4" s="205"/>
      <c r="C4" s="204" t="s">
        <v>3</v>
      </c>
      <c r="D4" s="205"/>
    </row>
    <row r="5" ht="24" customHeight="1" spans="1:4">
      <c r="A5" s="204" t="s">
        <v>4</v>
      </c>
      <c r="B5" s="204" t="s">
        <v>5</v>
      </c>
      <c r="C5" s="204" t="s">
        <v>6</v>
      </c>
      <c r="D5" s="204" t="s">
        <v>5</v>
      </c>
    </row>
    <row r="6" ht="17.25" customHeight="1" spans="1:4">
      <c r="A6" s="206" t="s">
        <v>7</v>
      </c>
      <c r="B6" s="121">
        <v>9619398</v>
      </c>
      <c r="C6" s="206" t="s">
        <v>8</v>
      </c>
      <c r="D6" s="121"/>
    </row>
    <row r="7" ht="17.25" customHeight="1" spans="1:4">
      <c r="A7" s="206" t="s">
        <v>9</v>
      </c>
      <c r="B7" s="121"/>
      <c r="C7" s="206" t="s">
        <v>10</v>
      </c>
      <c r="D7" s="121"/>
    </row>
    <row r="8" ht="17.25" customHeight="1" spans="1:4">
      <c r="A8" s="206" t="s">
        <v>11</v>
      </c>
      <c r="B8" s="121"/>
      <c r="C8" s="237" t="s">
        <v>12</v>
      </c>
      <c r="D8" s="121"/>
    </row>
    <row r="9" ht="17.25" customHeight="1" spans="1:4">
      <c r="A9" s="206" t="s">
        <v>13</v>
      </c>
      <c r="B9" s="121"/>
      <c r="C9" s="237" t="s">
        <v>14</v>
      </c>
      <c r="D9" s="121"/>
    </row>
    <row r="10" ht="17.25" customHeight="1" spans="1:4">
      <c r="A10" s="206" t="s">
        <v>15</v>
      </c>
      <c r="B10" s="121">
        <v>15831916.6</v>
      </c>
      <c r="C10" s="237" t="s">
        <v>16</v>
      </c>
      <c r="D10" s="121"/>
    </row>
    <row r="11" ht="17.25" customHeight="1" spans="1:4">
      <c r="A11" s="206" t="s">
        <v>17</v>
      </c>
      <c r="B11" s="121">
        <v>15831916.6</v>
      </c>
      <c r="C11" s="237" t="s">
        <v>18</v>
      </c>
      <c r="D11" s="121"/>
    </row>
    <row r="12" ht="17.25" customHeight="1" spans="1:4">
      <c r="A12" s="206" t="s">
        <v>19</v>
      </c>
      <c r="B12" s="121"/>
      <c r="C12" s="76" t="s">
        <v>20</v>
      </c>
      <c r="D12" s="121"/>
    </row>
    <row r="13" ht="17.25" customHeight="1" spans="1:4">
      <c r="A13" s="206" t="s">
        <v>21</v>
      </c>
      <c r="B13" s="121"/>
      <c r="C13" s="76" t="s">
        <v>22</v>
      </c>
      <c r="D13" s="121">
        <v>784587</v>
      </c>
    </row>
    <row r="14" ht="17.25" customHeight="1" spans="1:4">
      <c r="A14" s="206" t="s">
        <v>23</v>
      </c>
      <c r="B14" s="121"/>
      <c r="C14" s="76" t="s">
        <v>24</v>
      </c>
      <c r="D14" s="121">
        <v>24205540.6</v>
      </c>
    </row>
    <row r="15" ht="17.25" customHeight="1" spans="1:4">
      <c r="A15" s="206" t="s">
        <v>25</v>
      </c>
      <c r="B15" s="121"/>
      <c r="C15" s="76" t="s">
        <v>26</v>
      </c>
      <c r="D15" s="121"/>
    </row>
    <row r="16" ht="17.25" customHeight="1" spans="1:4">
      <c r="A16" s="22"/>
      <c r="B16" s="121"/>
      <c r="C16" s="76" t="s">
        <v>27</v>
      </c>
      <c r="D16" s="121"/>
    </row>
    <row r="17" ht="17.25" customHeight="1" spans="1:4">
      <c r="A17" s="207"/>
      <c r="B17" s="121"/>
      <c r="C17" s="76" t="s">
        <v>28</v>
      </c>
      <c r="D17" s="121"/>
    </row>
    <row r="18" ht="17.25" customHeight="1" spans="1:4">
      <c r="A18" s="207"/>
      <c r="B18" s="121"/>
      <c r="C18" s="76" t="s">
        <v>29</v>
      </c>
      <c r="D18" s="121"/>
    </row>
    <row r="19" ht="17.25" customHeight="1" spans="1:4">
      <c r="A19" s="207"/>
      <c r="B19" s="121"/>
      <c r="C19" s="76" t="s">
        <v>30</v>
      </c>
      <c r="D19" s="121"/>
    </row>
    <row r="20" ht="17.25" customHeight="1" spans="1:4">
      <c r="A20" s="207"/>
      <c r="B20" s="121"/>
      <c r="C20" s="76" t="s">
        <v>31</v>
      </c>
      <c r="D20" s="121"/>
    </row>
    <row r="21" ht="17.25" customHeight="1" spans="1:4">
      <c r="A21" s="207"/>
      <c r="B21" s="121"/>
      <c r="C21" s="76" t="s">
        <v>32</v>
      </c>
      <c r="D21" s="121"/>
    </row>
    <row r="22" ht="17.25" customHeight="1" spans="1:4">
      <c r="A22" s="207"/>
      <c r="B22" s="121"/>
      <c r="C22" s="76" t="s">
        <v>33</v>
      </c>
      <c r="D22" s="121"/>
    </row>
    <row r="23" ht="17.25" customHeight="1" spans="1:4">
      <c r="A23" s="207"/>
      <c r="B23" s="121"/>
      <c r="C23" s="76" t="s">
        <v>34</v>
      </c>
      <c r="D23" s="121"/>
    </row>
    <row r="24" ht="17.25" customHeight="1" spans="1:4">
      <c r="A24" s="207"/>
      <c r="B24" s="121"/>
      <c r="C24" s="76" t="s">
        <v>35</v>
      </c>
      <c r="D24" s="121">
        <v>461187</v>
      </c>
    </row>
    <row r="25" ht="17.25" customHeight="1" spans="1:4">
      <c r="A25" s="207"/>
      <c r="B25" s="121"/>
      <c r="C25" s="76" t="s">
        <v>36</v>
      </c>
      <c r="D25" s="121"/>
    </row>
    <row r="26" ht="17.25" customHeight="1" spans="1:4">
      <c r="A26" s="207"/>
      <c r="B26" s="121"/>
      <c r="C26" s="22" t="s">
        <v>37</v>
      </c>
      <c r="D26" s="121"/>
    </row>
    <row r="27" ht="17.25" customHeight="1" spans="1:4">
      <c r="A27" s="207"/>
      <c r="B27" s="121"/>
      <c r="C27" s="76" t="s">
        <v>38</v>
      </c>
      <c r="D27" s="121"/>
    </row>
    <row r="28" ht="16.5" customHeight="1" spans="1:4">
      <c r="A28" s="207"/>
      <c r="B28" s="121"/>
      <c r="C28" s="76" t="s">
        <v>39</v>
      </c>
      <c r="D28" s="121"/>
    </row>
    <row r="29" ht="16.5" customHeight="1" spans="1:4">
      <c r="A29" s="207"/>
      <c r="B29" s="121"/>
      <c r="C29" s="22" t="s">
        <v>40</v>
      </c>
      <c r="D29" s="121"/>
    </row>
    <row r="30" ht="17.25" customHeight="1" spans="1:4">
      <c r="A30" s="207"/>
      <c r="B30" s="121"/>
      <c r="C30" s="22" t="s">
        <v>41</v>
      </c>
      <c r="D30" s="121"/>
    </row>
    <row r="31" ht="17.25" customHeight="1" spans="1:4">
      <c r="A31" s="207"/>
      <c r="B31" s="121"/>
      <c r="C31" s="76" t="s">
        <v>42</v>
      </c>
      <c r="D31" s="121"/>
    </row>
    <row r="32" ht="16.5" customHeight="1" spans="1:4">
      <c r="A32" s="207" t="s">
        <v>43</v>
      </c>
      <c r="B32" s="121">
        <v>25451314.6</v>
      </c>
      <c r="C32" s="207" t="s">
        <v>44</v>
      </c>
      <c r="D32" s="121">
        <v>25451314.6</v>
      </c>
    </row>
    <row r="33" ht="16.5" customHeight="1" spans="1:4">
      <c r="A33" s="22" t="s">
        <v>45</v>
      </c>
      <c r="B33" s="121"/>
      <c r="C33" s="22" t="s">
        <v>46</v>
      </c>
      <c r="D33" s="121"/>
    </row>
    <row r="34" ht="16.5" customHeight="1" spans="1:4">
      <c r="A34" s="76" t="s">
        <v>47</v>
      </c>
      <c r="B34" s="121"/>
      <c r="C34" s="76" t="s">
        <v>47</v>
      </c>
      <c r="D34" s="121"/>
    </row>
    <row r="35" ht="16.5" customHeight="1" spans="1:4">
      <c r="A35" s="76" t="s">
        <v>48</v>
      </c>
      <c r="B35" s="121"/>
      <c r="C35" s="76" t="s">
        <v>49</v>
      </c>
      <c r="D35" s="121"/>
    </row>
    <row r="36" ht="16.5" customHeight="1" spans="1:4">
      <c r="A36" s="208" t="s">
        <v>50</v>
      </c>
      <c r="B36" s="121">
        <v>25451314.6</v>
      </c>
      <c r="C36" s="208" t="s">
        <v>51</v>
      </c>
      <c r="D36" s="121">
        <v>25451314.6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F15" sqref="F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2">
        <v>1</v>
      </c>
      <c r="B1" s="163">
        <v>0</v>
      </c>
      <c r="C1" s="162">
        <v>1</v>
      </c>
      <c r="D1" s="164"/>
      <c r="E1" s="164"/>
      <c r="F1" s="161" t="s">
        <v>359</v>
      </c>
    </row>
    <row r="2" ht="42" customHeight="1" spans="1:6">
      <c r="A2" s="165" t="str">
        <f>"2025"&amp;"年部门政府性基金预算支出预算表"</f>
        <v>2025年部门政府性基金预算支出预算表</v>
      </c>
      <c r="B2" s="165" t="s">
        <v>360</v>
      </c>
      <c r="C2" s="166"/>
      <c r="D2" s="167"/>
      <c r="E2" s="167"/>
      <c r="F2" s="167"/>
    </row>
    <row r="3" ht="13.5" customHeight="1" spans="1:6">
      <c r="A3" s="54" t="str">
        <f>"单位名称："&amp;"石林彝族自治县中医医院"</f>
        <v>单位名称：石林彝族自治县中医医院</v>
      </c>
      <c r="B3" s="54" t="s">
        <v>361</v>
      </c>
      <c r="C3" s="162"/>
      <c r="D3" s="164"/>
      <c r="E3" s="164"/>
      <c r="F3" s="161" t="s">
        <v>1</v>
      </c>
    </row>
    <row r="4" ht="19.5" customHeight="1" spans="1:6">
      <c r="A4" s="168" t="s">
        <v>173</v>
      </c>
      <c r="B4" s="169" t="s">
        <v>72</v>
      </c>
      <c r="C4" s="168" t="s">
        <v>73</v>
      </c>
      <c r="D4" s="13" t="s">
        <v>362</v>
      </c>
      <c r="E4" s="14"/>
      <c r="F4" s="44"/>
    </row>
    <row r="5" ht="18.75" customHeight="1" spans="1:6">
      <c r="A5" s="170"/>
      <c r="B5" s="171"/>
      <c r="C5" s="170"/>
      <c r="D5" s="62" t="s">
        <v>55</v>
      </c>
      <c r="E5" s="13" t="s">
        <v>75</v>
      </c>
      <c r="F5" s="62" t="s">
        <v>76</v>
      </c>
    </row>
    <row r="6" ht="18.75" customHeight="1" spans="1:6">
      <c r="A6" s="110">
        <v>1</v>
      </c>
      <c r="B6" s="172" t="s">
        <v>83</v>
      </c>
      <c r="C6" s="110">
        <v>3</v>
      </c>
      <c r="D6" s="15">
        <v>4</v>
      </c>
      <c r="E6" s="15">
        <v>5</v>
      </c>
      <c r="F6" s="15">
        <v>6</v>
      </c>
    </row>
    <row r="7" ht="21" customHeight="1" spans="1:6">
      <c r="A7" s="66"/>
      <c r="B7" s="66"/>
      <c r="C7" s="66"/>
      <c r="D7" s="121"/>
      <c r="E7" s="121"/>
      <c r="F7" s="121"/>
    </row>
    <row r="8" ht="21" customHeight="1" spans="1:6">
      <c r="A8" s="66"/>
      <c r="B8" s="66"/>
      <c r="C8" s="66"/>
      <c r="D8" s="121"/>
      <c r="E8" s="121"/>
      <c r="F8" s="121"/>
    </row>
    <row r="9" ht="18.75" customHeight="1" spans="1:6">
      <c r="A9" s="173" t="s">
        <v>163</v>
      </c>
      <c r="B9" s="173" t="s">
        <v>163</v>
      </c>
      <c r="C9" s="174" t="s">
        <v>163</v>
      </c>
      <c r="D9" s="121"/>
      <c r="E9" s="121"/>
      <c r="F9" s="121"/>
    </row>
    <row r="10" ht="18" customHeight="1" spans="1:2">
      <c r="A10" s="175" t="s">
        <v>363</v>
      </c>
      <c r="B10" s="175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8"/>
  <sheetViews>
    <sheetView showZeros="0" topLeftCell="C1" workbookViewId="0">
      <selection activeCell="L12" sqref="L12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26"/>
      <c r="C1" s="126"/>
      <c r="R1" s="52"/>
      <c r="S1" s="52" t="s">
        <v>364</v>
      </c>
    </row>
    <row r="2" ht="41.25" customHeight="1" spans="1:19">
      <c r="A2" s="114" t="str">
        <f>"2025"&amp;"年部门政府采购预算表"</f>
        <v>2025年部门政府采购预算表</v>
      </c>
      <c r="B2" s="109"/>
      <c r="C2" s="109"/>
      <c r="D2" s="53"/>
      <c r="E2" s="53"/>
      <c r="F2" s="53"/>
      <c r="G2" s="53"/>
      <c r="H2" s="53"/>
      <c r="I2" s="53"/>
      <c r="J2" s="53"/>
      <c r="K2" s="53"/>
      <c r="L2" s="53"/>
      <c r="M2" s="109"/>
      <c r="N2" s="53"/>
      <c r="O2" s="53"/>
      <c r="P2" s="109"/>
      <c r="Q2" s="53"/>
      <c r="R2" s="109"/>
      <c r="S2" s="109"/>
    </row>
    <row r="3" ht="18.75" customHeight="1" spans="1:19">
      <c r="A3" s="154" t="str">
        <f>"单位名称："&amp;"石林彝族自治县中医医院"</f>
        <v>单位名称：石林彝族自治县中医医院</v>
      </c>
      <c r="B3" s="128"/>
      <c r="C3" s="128"/>
      <c r="D3" s="56"/>
      <c r="E3" s="56"/>
      <c r="F3" s="56"/>
      <c r="G3" s="56"/>
      <c r="H3" s="56"/>
      <c r="I3" s="56"/>
      <c r="J3" s="56"/>
      <c r="K3" s="56"/>
      <c r="L3" s="56"/>
      <c r="R3" s="57"/>
      <c r="S3" s="161" t="s">
        <v>1</v>
      </c>
    </row>
    <row r="4" ht="15.75" customHeight="1" spans="1:19">
      <c r="A4" s="59" t="s">
        <v>172</v>
      </c>
      <c r="B4" s="129" t="s">
        <v>173</v>
      </c>
      <c r="C4" s="129" t="s">
        <v>365</v>
      </c>
      <c r="D4" s="130" t="s">
        <v>366</v>
      </c>
      <c r="E4" s="130" t="s">
        <v>367</v>
      </c>
      <c r="F4" s="130" t="s">
        <v>368</v>
      </c>
      <c r="G4" s="130" t="s">
        <v>369</v>
      </c>
      <c r="H4" s="130" t="s">
        <v>370</v>
      </c>
      <c r="I4" s="144" t="s">
        <v>180</v>
      </c>
      <c r="J4" s="144"/>
      <c r="K4" s="144"/>
      <c r="L4" s="144"/>
      <c r="M4" s="145"/>
      <c r="N4" s="144"/>
      <c r="O4" s="144"/>
      <c r="P4" s="123"/>
      <c r="Q4" s="144"/>
      <c r="R4" s="145"/>
      <c r="S4" s="124"/>
    </row>
    <row r="5" ht="17.25" customHeight="1" spans="1:19">
      <c r="A5" s="61"/>
      <c r="B5" s="131"/>
      <c r="C5" s="131"/>
      <c r="D5" s="132"/>
      <c r="E5" s="132"/>
      <c r="F5" s="132"/>
      <c r="G5" s="132"/>
      <c r="H5" s="132"/>
      <c r="I5" s="132" t="s">
        <v>55</v>
      </c>
      <c r="J5" s="132" t="s">
        <v>58</v>
      </c>
      <c r="K5" s="132" t="s">
        <v>371</v>
      </c>
      <c r="L5" s="132" t="s">
        <v>372</v>
      </c>
      <c r="M5" s="146" t="s">
        <v>373</v>
      </c>
      <c r="N5" s="147" t="s">
        <v>374</v>
      </c>
      <c r="O5" s="147"/>
      <c r="P5" s="152"/>
      <c r="Q5" s="147"/>
      <c r="R5" s="153"/>
      <c r="S5" s="133"/>
    </row>
    <row r="6" ht="54" customHeight="1" spans="1:19">
      <c r="A6" s="64"/>
      <c r="B6" s="133"/>
      <c r="C6" s="133"/>
      <c r="D6" s="134"/>
      <c r="E6" s="134"/>
      <c r="F6" s="134"/>
      <c r="G6" s="134"/>
      <c r="H6" s="134"/>
      <c r="I6" s="134"/>
      <c r="J6" s="134" t="s">
        <v>57</v>
      </c>
      <c r="K6" s="134"/>
      <c r="L6" s="134"/>
      <c r="M6" s="148"/>
      <c r="N6" s="134" t="s">
        <v>57</v>
      </c>
      <c r="O6" s="134" t="s">
        <v>64</v>
      </c>
      <c r="P6" s="133" t="s">
        <v>65</v>
      </c>
      <c r="Q6" s="134" t="s">
        <v>66</v>
      </c>
      <c r="R6" s="148" t="s">
        <v>67</v>
      </c>
      <c r="S6" s="133" t="s">
        <v>68</v>
      </c>
    </row>
    <row r="7" ht="18" customHeight="1" spans="1:19">
      <c r="A7" s="155">
        <v>1</v>
      </c>
      <c r="B7" s="155" t="s">
        <v>83</v>
      </c>
      <c r="C7" s="156">
        <v>3</v>
      </c>
      <c r="D7" s="156">
        <v>4</v>
      </c>
      <c r="E7" s="155">
        <v>5</v>
      </c>
      <c r="F7" s="155">
        <v>6</v>
      </c>
      <c r="G7" s="155">
        <v>7</v>
      </c>
      <c r="H7" s="155">
        <v>8</v>
      </c>
      <c r="I7" s="155">
        <v>9</v>
      </c>
      <c r="J7" s="155">
        <v>10</v>
      </c>
      <c r="K7" s="155">
        <v>11</v>
      </c>
      <c r="L7" s="155">
        <v>12</v>
      </c>
      <c r="M7" s="155">
        <v>13</v>
      </c>
      <c r="N7" s="155">
        <v>14</v>
      </c>
      <c r="O7" s="155">
        <v>15</v>
      </c>
      <c r="P7" s="155">
        <v>16</v>
      </c>
      <c r="Q7" s="155">
        <v>17</v>
      </c>
      <c r="R7" s="155">
        <v>18</v>
      </c>
      <c r="S7" s="155">
        <v>19</v>
      </c>
    </row>
    <row r="8" ht="21" customHeight="1" spans="1:19">
      <c r="A8" s="135" t="s">
        <v>190</v>
      </c>
      <c r="B8" s="136" t="s">
        <v>70</v>
      </c>
      <c r="C8" s="136" t="s">
        <v>271</v>
      </c>
      <c r="D8" s="137" t="s">
        <v>271</v>
      </c>
      <c r="E8" s="137" t="s">
        <v>375</v>
      </c>
      <c r="F8" s="137" t="s">
        <v>376</v>
      </c>
      <c r="G8" s="157">
        <v>10</v>
      </c>
      <c r="H8" s="121"/>
      <c r="I8" s="121">
        <v>10000</v>
      </c>
      <c r="J8" s="121"/>
      <c r="K8" s="121"/>
      <c r="L8" s="121"/>
      <c r="M8" s="121"/>
      <c r="N8" s="121">
        <v>10000</v>
      </c>
      <c r="O8" s="121">
        <v>10000</v>
      </c>
      <c r="P8" s="121"/>
      <c r="Q8" s="121"/>
      <c r="R8" s="121"/>
      <c r="S8" s="121"/>
    </row>
    <row r="9" ht="21" customHeight="1" spans="1:19">
      <c r="A9" s="135" t="s">
        <v>190</v>
      </c>
      <c r="B9" s="136" t="s">
        <v>70</v>
      </c>
      <c r="C9" s="136" t="s">
        <v>271</v>
      </c>
      <c r="D9" s="137" t="s">
        <v>271</v>
      </c>
      <c r="E9" s="137" t="s">
        <v>377</v>
      </c>
      <c r="F9" s="137" t="s">
        <v>376</v>
      </c>
      <c r="G9" s="157">
        <v>10</v>
      </c>
      <c r="H9" s="121"/>
      <c r="I9" s="121">
        <v>50000</v>
      </c>
      <c r="J9" s="121"/>
      <c r="K9" s="121"/>
      <c r="L9" s="121"/>
      <c r="M9" s="121"/>
      <c r="N9" s="121">
        <v>50000</v>
      </c>
      <c r="O9" s="121">
        <v>50000</v>
      </c>
      <c r="P9" s="121"/>
      <c r="Q9" s="121"/>
      <c r="R9" s="121"/>
      <c r="S9" s="121"/>
    </row>
    <row r="10" ht="21" customHeight="1" spans="1:19">
      <c r="A10" s="135" t="s">
        <v>190</v>
      </c>
      <c r="B10" s="136" t="s">
        <v>70</v>
      </c>
      <c r="C10" s="136" t="s">
        <v>275</v>
      </c>
      <c r="D10" s="137" t="s">
        <v>275</v>
      </c>
      <c r="E10" s="137" t="s">
        <v>378</v>
      </c>
      <c r="F10" s="137" t="s">
        <v>376</v>
      </c>
      <c r="G10" s="157">
        <v>1</v>
      </c>
      <c r="H10" s="121"/>
      <c r="I10" s="121">
        <v>240000</v>
      </c>
      <c r="J10" s="121"/>
      <c r="K10" s="121"/>
      <c r="L10" s="121"/>
      <c r="M10" s="121"/>
      <c r="N10" s="121">
        <v>240000</v>
      </c>
      <c r="O10" s="121">
        <v>240000</v>
      </c>
      <c r="P10" s="121"/>
      <c r="Q10" s="121"/>
      <c r="R10" s="121"/>
      <c r="S10" s="121"/>
    </row>
    <row r="11" ht="21" customHeight="1" spans="1:19">
      <c r="A11" s="135" t="s">
        <v>190</v>
      </c>
      <c r="B11" s="136" t="s">
        <v>70</v>
      </c>
      <c r="C11" s="136" t="s">
        <v>275</v>
      </c>
      <c r="D11" s="137" t="s">
        <v>275</v>
      </c>
      <c r="E11" s="137" t="s">
        <v>379</v>
      </c>
      <c r="F11" s="137" t="s">
        <v>376</v>
      </c>
      <c r="G11" s="157">
        <v>1</v>
      </c>
      <c r="H11" s="121"/>
      <c r="I11" s="121">
        <v>320000</v>
      </c>
      <c r="J11" s="121"/>
      <c r="K11" s="121"/>
      <c r="L11" s="121"/>
      <c r="M11" s="121"/>
      <c r="N11" s="121">
        <v>320000</v>
      </c>
      <c r="O11" s="121">
        <v>320000</v>
      </c>
      <c r="P11" s="121"/>
      <c r="Q11" s="121"/>
      <c r="R11" s="121"/>
      <c r="S11" s="121"/>
    </row>
    <row r="12" ht="21" customHeight="1" spans="1:19">
      <c r="A12" s="135" t="s">
        <v>190</v>
      </c>
      <c r="B12" s="136" t="s">
        <v>70</v>
      </c>
      <c r="C12" s="136" t="s">
        <v>275</v>
      </c>
      <c r="D12" s="137" t="s">
        <v>275</v>
      </c>
      <c r="E12" s="137" t="s">
        <v>380</v>
      </c>
      <c r="F12" s="137" t="s">
        <v>376</v>
      </c>
      <c r="G12" s="157">
        <v>2</v>
      </c>
      <c r="H12" s="121"/>
      <c r="I12" s="121">
        <v>796000</v>
      </c>
      <c r="J12" s="121"/>
      <c r="K12" s="121"/>
      <c r="L12" s="121"/>
      <c r="M12" s="121"/>
      <c r="N12" s="121">
        <v>796000</v>
      </c>
      <c r="O12" s="121">
        <v>796000</v>
      </c>
      <c r="P12" s="121"/>
      <c r="Q12" s="121"/>
      <c r="R12" s="121"/>
      <c r="S12" s="121"/>
    </row>
    <row r="13" ht="21" customHeight="1" spans="1:19">
      <c r="A13" s="135" t="s">
        <v>190</v>
      </c>
      <c r="B13" s="136" t="s">
        <v>70</v>
      </c>
      <c r="C13" s="136" t="s">
        <v>279</v>
      </c>
      <c r="D13" s="137" t="s">
        <v>279</v>
      </c>
      <c r="E13" s="137" t="s">
        <v>381</v>
      </c>
      <c r="F13" s="137" t="s">
        <v>382</v>
      </c>
      <c r="G13" s="157">
        <v>1</v>
      </c>
      <c r="H13" s="121"/>
      <c r="I13" s="121">
        <v>500000</v>
      </c>
      <c r="J13" s="121"/>
      <c r="K13" s="121"/>
      <c r="L13" s="121"/>
      <c r="M13" s="121"/>
      <c r="N13" s="121">
        <v>500000</v>
      </c>
      <c r="O13" s="121">
        <v>500000</v>
      </c>
      <c r="P13" s="121"/>
      <c r="Q13" s="121"/>
      <c r="R13" s="121"/>
      <c r="S13" s="121"/>
    </row>
    <row r="14" ht="21" customHeight="1" spans="1:19">
      <c r="A14" s="135" t="s">
        <v>190</v>
      </c>
      <c r="B14" s="136" t="s">
        <v>70</v>
      </c>
      <c r="C14" s="136" t="s">
        <v>283</v>
      </c>
      <c r="D14" s="137" t="s">
        <v>283</v>
      </c>
      <c r="E14" s="137" t="s">
        <v>383</v>
      </c>
      <c r="F14" s="137" t="s">
        <v>306</v>
      </c>
      <c r="G14" s="157">
        <v>1</v>
      </c>
      <c r="H14" s="121"/>
      <c r="I14" s="121">
        <v>19000</v>
      </c>
      <c r="J14" s="121"/>
      <c r="K14" s="121"/>
      <c r="L14" s="121"/>
      <c r="M14" s="121"/>
      <c r="N14" s="121">
        <v>19000</v>
      </c>
      <c r="O14" s="121">
        <v>19000</v>
      </c>
      <c r="P14" s="121"/>
      <c r="Q14" s="121"/>
      <c r="R14" s="121"/>
      <c r="S14" s="121"/>
    </row>
    <row r="15" ht="21" customHeight="1" spans="1:19">
      <c r="A15" s="135" t="s">
        <v>190</v>
      </c>
      <c r="B15" s="136" t="s">
        <v>70</v>
      </c>
      <c r="C15" s="136" t="s">
        <v>283</v>
      </c>
      <c r="D15" s="137" t="s">
        <v>283</v>
      </c>
      <c r="E15" s="137" t="s">
        <v>384</v>
      </c>
      <c r="F15" s="137" t="s">
        <v>306</v>
      </c>
      <c r="G15" s="157">
        <v>1</v>
      </c>
      <c r="H15" s="121"/>
      <c r="I15" s="121">
        <v>5000</v>
      </c>
      <c r="J15" s="121"/>
      <c r="K15" s="121"/>
      <c r="L15" s="121"/>
      <c r="M15" s="121"/>
      <c r="N15" s="121">
        <v>5000</v>
      </c>
      <c r="O15" s="121">
        <v>5000</v>
      </c>
      <c r="P15" s="121"/>
      <c r="Q15" s="121"/>
      <c r="R15" s="121"/>
      <c r="S15" s="121"/>
    </row>
    <row r="16" ht="21" customHeight="1" spans="1:19">
      <c r="A16" s="135" t="s">
        <v>190</v>
      </c>
      <c r="B16" s="136" t="s">
        <v>70</v>
      </c>
      <c r="C16" s="136" t="s">
        <v>283</v>
      </c>
      <c r="D16" s="137" t="s">
        <v>283</v>
      </c>
      <c r="E16" s="137" t="s">
        <v>385</v>
      </c>
      <c r="F16" s="137" t="s">
        <v>306</v>
      </c>
      <c r="G16" s="157">
        <v>1</v>
      </c>
      <c r="H16" s="121"/>
      <c r="I16" s="121">
        <v>6000</v>
      </c>
      <c r="J16" s="121"/>
      <c r="K16" s="121"/>
      <c r="L16" s="121"/>
      <c r="M16" s="121"/>
      <c r="N16" s="121">
        <v>6000</v>
      </c>
      <c r="O16" s="121">
        <v>6000</v>
      </c>
      <c r="P16" s="121"/>
      <c r="Q16" s="121"/>
      <c r="R16" s="121"/>
      <c r="S16" s="121"/>
    </row>
    <row r="17" ht="21" customHeight="1" spans="1:19">
      <c r="A17" s="138" t="s">
        <v>163</v>
      </c>
      <c r="B17" s="139"/>
      <c r="C17" s="139"/>
      <c r="D17" s="140"/>
      <c r="E17" s="140"/>
      <c r="F17" s="140"/>
      <c r="G17" s="158"/>
      <c r="H17" s="121"/>
      <c r="I17" s="121">
        <v>1946000</v>
      </c>
      <c r="J17" s="121"/>
      <c r="K17" s="121"/>
      <c r="L17" s="121"/>
      <c r="M17" s="121"/>
      <c r="N17" s="121">
        <v>1946000</v>
      </c>
      <c r="O17" s="121">
        <v>1946000</v>
      </c>
      <c r="P17" s="121"/>
      <c r="Q17" s="121"/>
      <c r="R17" s="121"/>
      <c r="S17" s="121"/>
    </row>
    <row r="18" ht="21" customHeight="1" spans="1:19">
      <c r="A18" s="154" t="s">
        <v>386</v>
      </c>
      <c r="B18" s="54"/>
      <c r="C18" s="54"/>
      <c r="D18" s="154"/>
      <c r="E18" s="154"/>
      <c r="F18" s="154"/>
      <c r="G18" s="159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</row>
  </sheetData>
  <mergeCells count="19">
    <mergeCell ref="A2:S2"/>
    <mergeCell ref="A3:H3"/>
    <mergeCell ref="I4:S4"/>
    <mergeCell ref="N5:S5"/>
    <mergeCell ref="A17:G17"/>
    <mergeCell ref="A18:S1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32" sqref="A32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8"/>
      <c r="B1" s="126"/>
      <c r="C1" s="126"/>
      <c r="D1" s="126"/>
      <c r="E1" s="126"/>
      <c r="F1" s="126"/>
      <c r="G1" s="126"/>
      <c r="H1" s="118"/>
      <c r="I1" s="118"/>
      <c r="J1" s="118"/>
      <c r="K1" s="118"/>
      <c r="L1" s="118"/>
      <c r="M1" s="118"/>
      <c r="N1" s="142"/>
      <c r="O1" s="118"/>
      <c r="P1" s="118"/>
      <c r="Q1" s="126"/>
      <c r="R1" s="118"/>
      <c r="S1" s="150"/>
      <c r="T1" s="150" t="s">
        <v>387</v>
      </c>
    </row>
    <row r="2" ht="41.25" customHeight="1" spans="1:20">
      <c r="A2" s="114" t="str">
        <f>"2025"&amp;"年部门政府购买服务预算表"</f>
        <v>2025年部门政府购买服务预算表</v>
      </c>
      <c r="B2" s="109"/>
      <c r="C2" s="109"/>
      <c r="D2" s="109"/>
      <c r="E2" s="109"/>
      <c r="F2" s="109"/>
      <c r="G2" s="109"/>
      <c r="H2" s="127"/>
      <c r="I2" s="127"/>
      <c r="J2" s="127"/>
      <c r="K2" s="127"/>
      <c r="L2" s="127"/>
      <c r="M2" s="127"/>
      <c r="N2" s="143"/>
      <c r="O2" s="127"/>
      <c r="P2" s="127"/>
      <c r="Q2" s="109"/>
      <c r="R2" s="127"/>
      <c r="S2" s="143"/>
      <c r="T2" s="109"/>
    </row>
    <row r="3" ht="22.5" customHeight="1" spans="1:20">
      <c r="A3" s="115" t="str">
        <f>"单位名称："&amp;"石林彝族自治县中医医院"</f>
        <v>单位名称：石林彝族自治县中医医院</v>
      </c>
      <c r="B3" s="128"/>
      <c r="C3" s="128"/>
      <c r="D3" s="128"/>
      <c r="E3" s="128"/>
      <c r="F3" s="128"/>
      <c r="G3" s="128"/>
      <c r="H3" s="116"/>
      <c r="I3" s="116"/>
      <c r="J3" s="116"/>
      <c r="K3" s="116"/>
      <c r="L3" s="116"/>
      <c r="M3" s="116"/>
      <c r="N3" s="142"/>
      <c r="O3" s="118"/>
      <c r="P3" s="118"/>
      <c r="Q3" s="126"/>
      <c r="R3" s="118"/>
      <c r="S3" s="151"/>
      <c r="T3" s="150" t="s">
        <v>1</v>
      </c>
    </row>
    <row r="4" ht="24" customHeight="1" spans="1:20">
      <c r="A4" s="59" t="s">
        <v>172</v>
      </c>
      <c r="B4" s="129" t="s">
        <v>173</v>
      </c>
      <c r="C4" s="129" t="s">
        <v>365</v>
      </c>
      <c r="D4" s="129" t="s">
        <v>388</v>
      </c>
      <c r="E4" s="129" t="s">
        <v>389</v>
      </c>
      <c r="F4" s="129" t="s">
        <v>390</v>
      </c>
      <c r="G4" s="129" t="s">
        <v>391</v>
      </c>
      <c r="H4" s="130" t="s">
        <v>392</v>
      </c>
      <c r="I4" s="130" t="s">
        <v>393</v>
      </c>
      <c r="J4" s="144" t="s">
        <v>180</v>
      </c>
      <c r="K4" s="144"/>
      <c r="L4" s="144"/>
      <c r="M4" s="144"/>
      <c r="N4" s="145"/>
      <c r="O4" s="144"/>
      <c r="P4" s="144"/>
      <c r="Q4" s="123"/>
      <c r="R4" s="144"/>
      <c r="S4" s="145"/>
      <c r="T4" s="124"/>
    </row>
    <row r="5" ht="24" customHeight="1" spans="1:20">
      <c r="A5" s="61"/>
      <c r="B5" s="131"/>
      <c r="C5" s="131"/>
      <c r="D5" s="131"/>
      <c r="E5" s="131"/>
      <c r="F5" s="131"/>
      <c r="G5" s="131"/>
      <c r="H5" s="132"/>
      <c r="I5" s="132"/>
      <c r="J5" s="132" t="s">
        <v>55</v>
      </c>
      <c r="K5" s="132" t="s">
        <v>58</v>
      </c>
      <c r="L5" s="132" t="s">
        <v>371</v>
      </c>
      <c r="M5" s="132" t="s">
        <v>372</v>
      </c>
      <c r="N5" s="146" t="s">
        <v>373</v>
      </c>
      <c r="O5" s="147" t="s">
        <v>374</v>
      </c>
      <c r="P5" s="147"/>
      <c r="Q5" s="152"/>
      <c r="R5" s="147"/>
      <c r="S5" s="153"/>
      <c r="T5" s="133"/>
    </row>
    <row r="6" ht="54" customHeight="1" spans="1:20">
      <c r="A6" s="64"/>
      <c r="B6" s="133"/>
      <c r="C6" s="133"/>
      <c r="D6" s="133"/>
      <c r="E6" s="133"/>
      <c r="F6" s="133"/>
      <c r="G6" s="133"/>
      <c r="H6" s="134"/>
      <c r="I6" s="134"/>
      <c r="J6" s="134"/>
      <c r="K6" s="134" t="s">
        <v>57</v>
      </c>
      <c r="L6" s="134"/>
      <c r="M6" s="134"/>
      <c r="N6" s="148"/>
      <c r="O6" s="134" t="s">
        <v>57</v>
      </c>
      <c r="P6" s="134" t="s">
        <v>64</v>
      </c>
      <c r="Q6" s="133" t="s">
        <v>65</v>
      </c>
      <c r="R6" s="134" t="s">
        <v>66</v>
      </c>
      <c r="S6" s="148" t="s">
        <v>67</v>
      </c>
      <c r="T6" s="133" t="s">
        <v>68</v>
      </c>
    </row>
    <row r="7" ht="17.25" customHeight="1" spans="1:20">
      <c r="A7" s="65">
        <v>1</v>
      </c>
      <c r="B7" s="133">
        <v>2</v>
      </c>
      <c r="C7" s="65">
        <v>3</v>
      </c>
      <c r="D7" s="65">
        <v>4</v>
      </c>
      <c r="E7" s="133">
        <v>5</v>
      </c>
      <c r="F7" s="65">
        <v>6</v>
      </c>
      <c r="G7" s="65">
        <v>7</v>
      </c>
      <c r="H7" s="133">
        <v>8</v>
      </c>
      <c r="I7" s="65">
        <v>9</v>
      </c>
      <c r="J7" s="65">
        <v>10</v>
      </c>
      <c r="K7" s="133">
        <v>11</v>
      </c>
      <c r="L7" s="65">
        <v>12</v>
      </c>
      <c r="M7" s="65">
        <v>13</v>
      </c>
      <c r="N7" s="133">
        <v>14</v>
      </c>
      <c r="O7" s="65">
        <v>15</v>
      </c>
      <c r="P7" s="65">
        <v>16</v>
      </c>
      <c r="Q7" s="133">
        <v>17</v>
      </c>
      <c r="R7" s="65">
        <v>18</v>
      </c>
      <c r="S7" s="65">
        <v>19</v>
      </c>
      <c r="T7" s="65">
        <v>20</v>
      </c>
    </row>
    <row r="8" ht="21" customHeight="1" spans="1:20">
      <c r="A8" s="135"/>
      <c r="B8" s="136"/>
      <c r="C8" s="136"/>
      <c r="D8" s="136"/>
      <c r="E8" s="136"/>
      <c r="F8" s="136"/>
      <c r="G8" s="136"/>
      <c r="H8" s="137"/>
      <c r="I8" s="137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</row>
    <row r="9" ht="21" customHeight="1" spans="1:20">
      <c r="A9" s="138" t="s">
        <v>163</v>
      </c>
      <c r="B9" s="139"/>
      <c r="C9" s="139"/>
      <c r="D9" s="139"/>
      <c r="E9" s="139"/>
      <c r="F9" s="139"/>
      <c r="G9" s="139"/>
      <c r="H9" s="140"/>
      <c r="I9" s="149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</row>
    <row r="10" ht="21" customHeight="1" spans="1:4">
      <c r="A10" s="141" t="s">
        <v>394</v>
      </c>
      <c r="B10" s="141"/>
      <c r="C10" s="141"/>
      <c r="D10" s="141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D17" sqref="D17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4:24">
      <c r="D1" s="113"/>
      <c r="W1" s="52"/>
      <c r="X1" s="52" t="s">
        <v>395</v>
      </c>
    </row>
    <row r="2" ht="41.25" customHeight="1" spans="1:24">
      <c r="A2" s="114" t="str">
        <f>"2025"&amp;"年对下转移支付预算表"</f>
        <v>2025年对下转移支付预算表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109"/>
      <c r="X2" s="109"/>
    </row>
    <row r="3" ht="18" customHeight="1" spans="1:24">
      <c r="A3" s="115" t="str">
        <f>"单位名称："&amp;"石林彝族自治县中医医院"</f>
        <v>单位名称：石林彝族自治县中医医院</v>
      </c>
      <c r="B3" s="116"/>
      <c r="C3" s="116"/>
      <c r="D3" s="117"/>
      <c r="E3" s="118"/>
      <c r="F3" s="118"/>
      <c r="G3" s="118"/>
      <c r="H3" s="118"/>
      <c r="I3" s="118"/>
      <c r="W3" s="57"/>
      <c r="X3" s="57" t="s">
        <v>1</v>
      </c>
    </row>
    <row r="4" ht="19.5" customHeight="1" spans="1:24">
      <c r="A4" s="72" t="s">
        <v>396</v>
      </c>
      <c r="B4" s="13" t="s">
        <v>180</v>
      </c>
      <c r="C4" s="14"/>
      <c r="D4" s="14"/>
      <c r="E4" s="13" t="s">
        <v>397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23"/>
      <c r="X4" s="124"/>
    </row>
    <row r="5" ht="40.5" customHeight="1" spans="1:24">
      <c r="A5" s="65"/>
      <c r="B5" s="73" t="s">
        <v>55</v>
      </c>
      <c r="C5" s="59" t="s">
        <v>58</v>
      </c>
      <c r="D5" s="119" t="s">
        <v>371</v>
      </c>
      <c r="E5" s="92" t="s">
        <v>398</v>
      </c>
      <c r="F5" s="92" t="s">
        <v>399</v>
      </c>
      <c r="G5" s="92" t="s">
        <v>400</v>
      </c>
      <c r="H5" s="92" t="s">
        <v>401</v>
      </c>
      <c r="I5" s="92" t="s">
        <v>402</v>
      </c>
      <c r="J5" s="92" t="s">
        <v>403</v>
      </c>
      <c r="K5" s="92" t="s">
        <v>404</v>
      </c>
      <c r="L5" s="92" t="s">
        <v>405</v>
      </c>
      <c r="M5" s="92" t="s">
        <v>406</v>
      </c>
      <c r="N5" s="92" t="s">
        <v>407</v>
      </c>
      <c r="O5" s="92" t="s">
        <v>408</v>
      </c>
      <c r="P5" s="92" t="s">
        <v>409</v>
      </c>
      <c r="Q5" s="92" t="s">
        <v>410</v>
      </c>
      <c r="R5" s="92" t="s">
        <v>411</v>
      </c>
      <c r="S5" s="92" t="s">
        <v>412</v>
      </c>
      <c r="T5" s="92" t="s">
        <v>413</v>
      </c>
      <c r="U5" s="92" t="s">
        <v>414</v>
      </c>
      <c r="V5" s="92" t="s">
        <v>415</v>
      </c>
      <c r="W5" s="92" t="s">
        <v>416</v>
      </c>
      <c r="X5" s="125" t="s">
        <v>417</v>
      </c>
    </row>
    <row r="6" ht="19.5" customHeight="1" spans="1:24">
      <c r="A6" s="37">
        <v>1</v>
      </c>
      <c r="B6" s="37">
        <v>2</v>
      </c>
      <c r="C6" s="37">
        <v>3</v>
      </c>
      <c r="D6" s="120">
        <v>4</v>
      </c>
      <c r="E6" s="80">
        <v>5</v>
      </c>
      <c r="F6" s="37">
        <v>6</v>
      </c>
      <c r="G6" s="37">
        <v>7</v>
      </c>
      <c r="H6" s="120">
        <v>8</v>
      </c>
      <c r="I6" s="37">
        <v>9</v>
      </c>
      <c r="J6" s="37">
        <v>10</v>
      </c>
      <c r="K6" s="37">
        <v>11</v>
      </c>
      <c r="L6" s="120">
        <v>12</v>
      </c>
      <c r="M6" s="37">
        <v>13</v>
      </c>
      <c r="N6" s="37">
        <v>14</v>
      </c>
      <c r="O6" s="37">
        <v>15</v>
      </c>
      <c r="P6" s="120">
        <v>16</v>
      </c>
      <c r="Q6" s="37">
        <v>17</v>
      </c>
      <c r="R6" s="37">
        <v>18</v>
      </c>
      <c r="S6" s="37">
        <v>19</v>
      </c>
      <c r="T6" s="120">
        <v>20</v>
      </c>
      <c r="U6" s="120">
        <v>21</v>
      </c>
      <c r="V6" s="120">
        <v>22</v>
      </c>
      <c r="W6" s="80">
        <v>23</v>
      </c>
      <c r="X6" s="80">
        <v>24</v>
      </c>
    </row>
    <row r="7" ht="19.5" customHeight="1" spans="1:24">
      <c r="A7" s="74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</row>
    <row r="8" ht="19.5" customHeight="1" spans="1:24">
      <c r="A8" s="111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</row>
    <row r="9" customHeight="1" spans="1:1">
      <c r="A9" s="122" t="s">
        <v>418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17" sqref="C17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2" t="s">
        <v>419</v>
      </c>
    </row>
    <row r="2" ht="41.25" customHeight="1" spans="1:10">
      <c r="A2" s="108" t="str">
        <f>"2025"&amp;"年对下转移支付绩效目标表"</f>
        <v>2025年对下转移支付绩效目标表</v>
      </c>
      <c r="B2" s="53"/>
      <c r="C2" s="53"/>
      <c r="D2" s="53"/>
      <c r="E2" s="53"/>
      <c r="F2" s="109"/>
      <c r="G2" s="53"/>
      <c r="H2" s="109"/>
      <c r="I2" s="109"/>
      <c r="J2" s="53"/>
    </row>
    <row r="3" ht="17.25" customHeight="1" spans="1:1">
      <c r="A3" s="54" t="str">
        <f>"单位名称："&amp;"石林彝族自治县中医医院"</f>
        <v>单位名称：石林彝族自治县中医医院</v>
      </c>
    </row>
    <row r="4" ht="44.25" customHeight="1" spans="1:10">
      <c r="A4" s="18" t="s">
        <v>396</v>
      </c>
      <c r="B4" s="18" t="s">
        <v>291</v>
      </c>
      <c r="C4" s="18" t="s">
        <v>292</v>
      </c>
      <c r="D4" s="18" t="s">
        <v>293</v>
      </c>
      <c r="E4" s="18" t="s">
        <v>294</v>
      </c>
      <c r="F4" s="110" t="s">
        <v>295</v>
      </c>
      <c r="G4" s="18" t="s">
        <v>296</v>
      </c>
      <c r="H4" s="110" t="s">
        <v>297</v>
      </c>
      <c r="I4" s="110" t="s">
        <v>298</v>
      </c>
      <c r="J4" s="18" t="s">
        <v>299</v>
      </c>
    </row>
    <row r="5" ht="14.25" customHeight="1" spans="1:10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10">
        <v>6</v>
      </c>
      <c r="G5" s="18">
        <v>7</v>
      </c>
      <c r="H5" s="110">
        <v>8</v>
      </c>
      <c r="I5" s="110">
        <v>9</v>
      </c>
      <c r="J5" s="18">
        <v>10</v>
      </c>
    </row>
    <row r="6" ht="42" customHeight="1" spans="1:10">
      <c r="A6" s="74"/>
      <c r="B6" s="111"/>
      <c r="C6" s="111"/>
      <c r="D6" s="111"/>
      <c r="E6" s="98"/>
      <c r="F6" s="112"/>
      <c r="G6" s="98"/>
      <c r="H6" s="112"/>
      <c r="I6" s="112"/>
      <c r="J6" s="98"/>
    </row>
    <row r="7" ht="42" customHeight="1" spans="1:10">
      <c r="A7" s="74"/>
      <c r="B7" s="66"/>
      <c r="C7" s="66"/>
      <c r="D7" s="66"/>
      <c r="E7" s="74"/>
      <c r="F7" s="66"/>
      <c r="G7" s="74"/>
      <c r="H7" s="66"/>
      <c r="I7" s="66"/>
      <c r="J7" s="74"/>
    </row>
    <row r="8" ht="18" customHeight="1" spans="1:1">
      <c r="A8" t="s">
        <v>420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24" sqref="B24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82" t="s">
        <v>421</v>
      </c>
      <c r="B1" s="83"/>
      <c r="C1" s="83"/>
      <c r="D1" s="84"/>
      <c r="E1" s="84"/>
      <c r="F1" s="84"/>
      <c r="G1" s="83"/>
      <c r="H1" s="83"/>
      <c r="I1" s="84"/>
    </row>
    <row r="2" ht="41.25" customHeight="1" spans="1:9">
      <c r="A2" s="85" t="str">
        <f>"2025"&amp;"年新增资产配置预算表"</f>
        <v>2025年新增资产配置预算表</v>
      </c>
      <c r="B2" s="86"/>
      <c r="C2" s="86"/>
      <c r="D2" s="87"/>
      <c r="E2" s="87"/>
      <c r="F2" s="87"/>
      <c r="G2" s="86"/>
      <c r="H2" s="86"/>
      <c r="I2" s="87"/>
    </row>
    <row r="3" customHeight="1" spans="1:9">
      <c r="A3" s="88" t="str">
        <f>"单位名称："&amp;"石林彝族自治县中医医院"</f>
        <v>单位名称：石林彝族自治县中医医院</v>
      </c>
      <c r="B3" s="89"/>
      <c r="C3" s="89"/>
      <c r="D3" s="90"/>
      <c r="F3" s="87"/>
      <c r="G3" s="86"/>
      <c r="H3" s="86"/>
      <c r="I3" s="107" t="s">
        <v>1</v>
      </c>
    </row>
    <row r="4" ht="28.5" customHeight="1" spans="1:9">
      <c r="A4" s="91" t="s">
        <v>172</v>
      </c>
      <c r="B4" s="92" t="s">
        <v>173</v>
      </c>
      <c r="C4" s="93" t="s">
        <v>422</v>
      </c>
      <c r="D4" s="91" t="s">
        <v>423</v>
      </c>
      <c r="E4" s="91" t="s">
        <v>424</v>
      </c>
      <c r="F4" s="91" t="s">
        <v>425</v>
      </c>
      <c r="G4" s="92" t="s">
        <v>426</v>
      </c>
      <c r="H4" s="80"/>
      <c r="I4" s="91"/>
    </row>
    <row r="5" ht="21" customHeight="1" spans="1:9">
      <c r="A5" s="93"/>
      <c r="B5" s="94"/>
      <c r="C5" s="94"/>
      <c r="D5" s="95"/>
      <c r="E5" s="94"/>
      <c r="F5" s="94"/>
      <c r="G5" s="92" t="s">
        <v>369</v>
      </c>
      <c r="H5" s="92" t="s">
        <v>427</v>
      </c>
      <c r="I5" s="92" t="s">
        <v>428</v>
      </c>
    </row>
    <row r="6" ht="17.25" customHeight="1" spans="1:9">
      <c r="A6" s="96" t="s">
        <v>82</v>
      </c>
      <c r="B6" s="97" t="s">
        <v>83</v>
      </c>
      <c r="C6" s="96" t="s">
        <v>84</v>
      </c>
      <c r="D6" s="98" t="s">
        <v>85</v>
      </c>
      <c r="E6" s="96" t="s">
        <v>86</v>
      </c>
      <c r="F6" s="97" t="s">
        <v>87</v>
      </c>
      <c r="G6" s="99" t="s">
        <v>88</v>
      </c>
      <c r="H6" s="98" t="s">
        <v>89</v>
      </c>
      <c r="I6" s="98">
        <v>9</v>
      </c>
    </row>
    <row r="7" ht="19.5" customHeight="1" spans="1:9">
      <c r="A7" s="100"/>
      <c r="B7" s="76"/>
      <c r="C7" s="76"/>
      <c r="D7" s="74"/>
      <c r="E7" s="66"/>
      <c r="F7" s="99"/>
      <c r="G7" s="101"/>
      <c r="H7" s="102"/>
      <c r="I7" s="102"/>
    </row>
    <row r="8" ht="19.5" customHeight="1" spans="1:9">
      <c r="A8" s="21" t="s">
        <v>55</v>
      </c>
      <c r="B8" s="103"/>
      <c r="C8" s="103"/>
      <c r="D8" s="104"/>
      <c r="E8" s="105"/>
      <c r="F8" s="105"/>
      <c r="G8" s="101"/>
      <c r="H8" s="102"/>
      <c r="I8" s="102"/>
    </row>
    <row r="9" customHeight="1" spans="1:2">
      <c r="A9" s="106" t="s">
        <v>429</v>
      </c>
      <c r="B9" s="106"/>
    </row>
  </sheetData>
  <mergeCells count="12">
    <mergeCell ref="A1:I1"/>
    <mergeCell ref="A2:I2"/>
    <mergeCell ref="A3:C3"/>
    <mergeCell ref="G4:I4"/>
    <mergeCell ref="A8:F8"/>
    <mergeCell ref="A9:B9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topLeftCell="B1" workbookViewId="0">
      <selection activeCell="H16" sqref="H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51"/>
      <c r="E1" s="51"/>
      <c r="F1" s="51"/>
      <c r="G1" s="51"/>
      <c r="K1" s="52" t="s">
        <v>430</v>
      </c>
    </row>
    <row r="2" ht="41.25" customHeight="1" spans="1:11">
      <c r="A2" s="53" t="str">
        <f>"2025"&amp;"年上级转移支付补助项目支出预算表"</f>
        <v>2025年上级转移支付补助项目支出预算表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3.5" customHeight="1" spans="1:11">
      <c r="A3" s="54" t="str">
        <f>"单位名称："&amp;"石林彝族自治县中医医院"</f>
        <v>单位名称：石林彝族自治县中医医院</v>
      </c>
      <c r="B3" s="55"/>
      <c r="C3" s="55"/>
      <c r="D3" s="55"/>
      <c r="E3" s="55"/>
      <c r="F3" s="55"/>
      <c r="G3" s="55"/>
      <c r="H3" s="56"/>
      <c r="I3" s="56"/>
      <c r="J3" s="56"/>
      <c r="K3" s="57" t="s">
        <v>1</v>
      </c>
    </row>
    <row r="4" ht="21.75" customHeight="1" spans="1:11">
      <c r="A4" s="58" t="s">
        <v>263</v>
      </c>
      <c r="B4" s="58" t="s">
        <v>175</v>
      </c>
      <c r="C4" s="58" t="s">
        <v>264</v>
      </c>
      <c r="D4" s="59" t="s">
        <v>176</v>
      </c>
      <c r="E4" s="59" t="s">
        <v>177</v>
      </c>
      <c r="F4" s="59" t="s">
        <v>265</v>
      </c>
      <c r="G4" s="59" t="s">
        <v>266</v>
      </c>
      <c r="H4" s="72" t="s">
        <v>55</v>
      </c>
      <c r="I4" s="13" t="s">
        <v>431</v>
      </c>
      <c r="J4" s="14"/>
      <c r="K4" s="44"/>
    </row>
    <row r="5" ht="21.75" customHeight="1" spans="1:11">
      <c r="A5" s="60"/>
      <c r="B5" s="60"/>
      <c r="C5" s="60"/>
      <c r="D5" s="61"/>
      <c r="E5" s="61"/>
      <c r="F5" s="61"/>
      <c r="G5" s="61"/>
      <c r="H5" s="73"/>
      <c r="I5" s="59" t="s">
        <v>58</v>
      </c>
      <c r="J5" s="59" t="s">
        <v>59</v>
      </c>
      <c r="K5" s="59" t="s">
        <v>60</v>
      </c>
    </row>
    <row r="6" ht="40.5" customHeight="1" spans="1:11">
      <c r="A6" s="63"/>
      <c r="B6" s="63"/>
      <c r="C6" s="63"/>
      <c r="D6" s="64"/>
      <c r="E6" s="64"/>
      <c r="F6" s="64"/>
      <c r="G6" s="64"/>
      <c r="H6" s="65"/>
      <c r="I6" s="64" t="s">
        <v>57</v>
      </c>
      <c r="J6" s="64"/>
      <c r="K6" s="64"/>
    </row>
    <row r="7" ht="15" customHeight="1" spans="1:11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80">
        <v>10</v>
      </c>
      <c r="K7" s="80">
        <v>11</v>
      </c>
    </row>
    <row r="8" ht="18.75" customHeight="1" spans="1:11">
      <c r="A8" s="74"/>
      <c r="B8" s="66"/>
      <c r="C8" s="74"/>
      <c r="D8" s="74"/>
      <c r="E8" s="74"/>
      <c r="F8" s="74"/>
      <c r="G8" s="74"/>
      <c r="H8" s="75"/>
      <c r="I8" s="81"/>
      <c r="J8" s="81"/>
      <c r="K8" s="75"/>
    </row>
    <row r="9" ht="18.75" customHeight="1" spans="1:11">
      <c r="A9" s="76"/>
      <c r="B9" s="66"/>
      <c r="C9" s="66"/>
      <c r="D9" s="66"/>
      <c r="E9" s="66"/>
      <c r="F9" s="66"/>
      <c r="G9" s="66"/>
      <c r="H9" s="68"/>
      <c r="I9" s="68"/>
      <c r="J9" s="68"/>
      <c r="K9" s="75"/>
    </row>
    <row r="10" ht="18.75" customHeight="1" spans="1:11">
      <c r="A10" s="77" t="s">
        <v>163</v>
      </c>
      <c r="B10" s="78"/>
      <c r="C10" s="78"/>
      <c r="D10" s="78"/>
      <c r="E10" s="78"/>
      <c r="F10" s="78"/>
      <c r="G10" s="79"/>
      <c r="H10" s="68"/>
      <c r="I10" s="68"/>
      <c r="J10" s="68"/>
      <c r="K10" s="75"/>
    </row>
    <row r="11" ht="25" customHeight="1" spans="1:1">
      <c r="A11" t="s">
        <v>432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22" sqref="G22"/>
    </sheetView>
  </sheetViews>
  <sheetFormatPr defaultColWidth="9.14166666666667" defaultRowHeight="14.25" customHeight="1" outlineLevelCol="6"/>
  <cols>
    <col min="1" max="1" width="35.2833333333333" customWidth="1"/>
    <col min="2" max="2" width="28" customWidth="1"/>
    <col min="3" max="3" width="33.125" customWidth="1"/>
    <col min="4" max="4" width="28" customWidth="1"/>
    <col min="5" max="7" width="23.85" customWidth="1"/>
  </cols>
  <sheetData>
    <row r="1" ht="13.5" customHeight="1" spans="4:7">
      <c r="D1" s="51"/>
      <c r="G1" s="52" t="s">
        <v>433</v>
      </c>
    </row>
    <row r="2" ht="41.25" customHeight="1" spans="1:7">
      <c r="A2" s="53" t="str">
        <f>"2025"&amp;"年部门项目中期规划预算表"</f>
        <v>2025年部门项目中期规划预算表</v>
      </c>
      <c r="B2" s="53"/>
      <c r="C2" s="53"/>
      <c r="D2" s="53"/>
      <c r="E2" s="53"/>
      <c r="F2" s="53"/>
      <c r="G2" s="53"/>
    </row>
    <row r="3" ht="13.5" customHeight="1" spans="1:7">
      <c r="A3" s="54" t="str">
        <f>"单位名称："&amp;"石林彝族自治县中医医院"</f>
        <v>单位名称：石林彝族自治县中医医院</v>
      </c>
      <c r="B3" s="55"/>
      <c r="C3" s="55"/>
      <c r="D3" s="55"/>
      <c r="E3" s="56"/>
      <c r="F3" s="56"/>
      <c r="G3" s="57" t="s">
        <v>1</v>
      </c>
    </row>
    <row r="4" ht="21.75" customHeight="1" spans="1:7">
      <c r="A4" s="58" t="s">
        <v>264</v>
      </c>
      <c r="B4" s="58" t="s">
        <v>263</v>
      </c>
      <c r="C4" s="58" t="s">
        <v>175</v>
      </c>
      <c r="D4" s="59" t="s">
        <v>434</v>
      </c>
      <c r="E4" s="13" t="s">
        <v>58</v>
      </c>
      <c r="F4" s="14"/>
      <c r="G4" s="44"/>
    </row>
    <row r="5" ht="21.75" customHeight="1" spans="1:7">
      <c r="A5" s="60"/>
      <c r="B5" s="60"/>
      <c r="C5" s="60"/>
      <c r="D5" s="61"/>
      <c r="E5" s="62" t="str">
        <f>"2025"&amp;"年"</f>
        <v>2025年</v>
      </c>
      <c r="F5" s="59" t="str">
        <f>("2025"+1)&amp;"年"</f>
        <v>2026年</v>
      </c>
      <c r="G5" s="59" t="str">
        <f>("2025"+2)&amp;"年"</f>
        <v>2027年</v>
      </c>
    </row>
    <row r="6" ht="40.5" customHeight="1" spans="1:7">
      <c r="A6" s="63"/>
      <c r="B6" s="63"/>
      <c r="C6" s="63"/>
      <c r="D6" s="64"/>
      <c r="E6" s="65"/>
      <c r="F6" s="64" t="s">
        <v>57</v>
      </c>
      <c r="G6" s="64"/>
    </row>
    <row r="7" ht="15" customHeight="1" spans="1:7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</row>
    <row r="8" ht="17.25" customHeight="1" spans="1:7">
      <c r="A8" s="66" t="s">
        <v>70</v>
      </c>
      <c r="B8" s="67"/>
      <c r="C8" s="67"/>
      <c r="D8" s="66"/>
      <c r="E8" s="68">
        <v>4659800</v>
      </c>
      <c r="F8" s="68"/>
      <c r="G8" s="68"/>
    </row>
    <row r="9" ht="18.75" customHeight="1" spans="1:7">
      <c r="A9" s="66"/>
      <c r="B9" s="66" t="s">
        <v>435</v>
      </c>
      <c r="C9" s="66" t="s">
        <v>287</v>
      </c>
      <c r="D9" s="66" t="s">
        <v>436</v>
      </c>
      <c r="E9" s="68">
        <v>4659800</v>
      </c>
      <c r="F9" s="68"/>
      <c r="G9" s="68"/>
    </row>
    <row r="10" ht="18.75" customHeight="1" spans="1:7">
      <c r="A10" s="69" t="s">
        <v>55</v>
      </c>
      <c r="B10" s="70" t="s">
        <v>437</v>
      </c>
      <c r="C10" s="70"/>
      <c r="D10" s="71"/>
      <c r="E10" s="68">
        <v>4659800</v>
      </c>
      <c r="F10" s="68"/>
      <c r="G10" s="68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9"/>
  <sheetViews>
    <sheetView showZeros="0" tabSelected="1" topLeftCell="A23" workbookViewId="0">
      <selection activeCell="G28" sqref="G28"/>
    </sheetView>
  </sheetViews>
  <sheetFormatPr defaultColWidth="9.14166666666667" defaultRowHeight="14.25" customHeight="1"/>
  <cols>
    <col min="1" max="1" width="35.2833333333333" customWidth="1"/>
    <col min="2" max="2" width="29.25" customWidth="1"/>
    <col min="3" max="3" width="33.125" customWidth="1"/>
    <col min="4" max="4" width="20.5" customWidth="1"/>
    <col min="5" max="7" width="23.85" customWidth="1"/>
    <col min="8" max="8" width="31.75" customWidth="1"/>
    <col min="9" max="9" width="29" customWidth="1"/>
    <col min="10" max="10" width="34.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43" t="s">
        <v>438</v>
      </c>
    </row>
    <row r="2" ht="39" customHeight="1" spans="1:10">
      <c r="A2" s="2" t="s">
        <v>439</v>
      </c>
      <c r="B2" s="3"/>
      <c r="C2" s="3"/>
      <c r="D2" s="3"/>
      <c r="E2" s="3"/>
      <c r="F2" s="3"/>
      <c r="G2" s="3"/>
      <c r="H2" s="3"/>
      <c r="I2" s="3"/>
      <c r="J2" s="3"/>
    </row>
    <row r="3" ht="22" customHeight="1" spans="1:10">
      <c r="A3" s="4" t="s">
        <v>440</v>
      </c>
      <c r="B3" s="4"/>
      <c r="C3" s="5"/>
      <c r="D3" s="6"/>
      <c r="E3" s="6"/>
      <c r="F3" s="6"/>
      <c r="G3" s="6"/>
      <c r="H3" s="6"/>
      <c r="I3" s="6"/>
      <c r="J3" s="239" t="s">
        <v>1</v>
      </c>
    </row>
    <row r="4" ht="47" customHeight="1" spans="1:10">
      <c r="A4" s="7" t="s">
        <v>441</v>
      </c>
      <c r="B4" s="8">
        <v>131007</v>
      </c>
      <c r="C4" s="9"/>
      <c r="D4" s="9"/>
      <c r="E4" s="10"/>
      <c r="F4" s="11" t="s">
        <v>442</v>
      </c>
      <c r="G4" s="10"/>
      <c r="H4" s="12" t="s">
        <v>70</v>
      </c>
      <c r="I4" s="9"/>
      <c r="J4" s="10"/>
    </row>
    <row r="5" ht="57" customHeight="1" spans="1:10">
      <c r="A5" s="13" t="s">
        <v>443</v>
      </c>
      <c r="B5" s="14"/>
      <c r="C5" s="14"/>
      <c r="D5" s="14"/>
      <c r="E5" s="14"/>
      <c r="F5" s="14"/>
      <c r="G5" s="14"/>
      <c r="H5" s="14"/>
      <c r="I5" s="44"/>
      <c r="J5" s="45" t="s">
        <v>444</v>
      </c>
    </row>
    <row r="6" ht="30" customHeight="1" spans="1:10">
      <c r="A6" s="15" t="s">
        <v>445</v>
      </c>
      <c r="B6" s="16" t="s">
        <v>446</v>
      </c>
      <c r="C6" s="17" t="s">
        <v>447</v>
      </c>
      <c r="D6" s="17"/>
      <c r="E6" s="17"/>
      <c r="F6" s="17"/>
      <c r="G6" s="17"/>
      <c r="H6" s="17"/>
      <c r="I6" s="17"/>
      <c r="J6" s="46" t="s">
        <v>448</v>
      </c>
    </row>
    <row r="7" ht="64" customHeight="1" spans="1:10">
      <c r="A7" s="15"/>
      <c r="B7" s="16" t="s">
        <v>449</v>
      </c>
      <c r="C7" s="17" t="s">
        <v>450</v>
      </c>
      <c r="D7" s="17"/>
      <c r="E7" s="17"/>
      <c r="F7" s="17"/>
      <c r="G7" s="17"/>
      <c r="H7" s="17"/>
      <c r="I7" s="17"/>
      <c r="J7" s="46" t="s">
        <v>451</v>
      </c>
    </row>
    <row r="8" ht="87" customHeight="1" spans="1:10">
      <c r="A8" s="16" t="s">
        <v>452</v>
      </c>
      <c r="B8" s="18" t="s">
        <v>453</v>
      </c>
      <c r="C8" s="19" t="s">
        <v>450</v>
      </c>
      <c r="D8" s="19"/>
      <c r="E8" s="19"/>
      <c r="F8" s="19"/>
      <c r="G8" s="19"/>
      <c r="H8" s="19"/>
      <c r="I8" s="19"/>
      <c r="J8" s="47" t="s">
        <v>454</v>
      </c>
    </row>
    <row r="9" ht="50" customHeight="1" spans="1:10">
      <c r="A9" s="20" t="s">
        <v>455</v>
      </c>
      <c r="B9" s="20"/>
      <c r="C9" s="20"/>
      <c r="D9" s="20"/>
      <c r="E9" s="20"/>
      <c r="F9" s="20"/>
      <c r="G9" s="20"/>
      <c r="H9" s="20"/>
      <c r="I9" s="20"/>
      <c r="J9" s="20"/>
    </row>
    <row r="10" ht="21" customHeight="1" spans="1:10">
      <c r="A10" s="16" t="s">
        <v>456</v>
      </c>
      <c r="B10" s="16"/>
      <c r="C10" s="15" t="s">
        <v>457</v>
      </c>
      <c r="D10" s="15"/>
      <c r="E10" s="15"/>
      <c r="F10" s="15" t="s">
        <v>458</v>
      </c>
      <c r="G10" s="15"/>
      <c r="H10" s="15" t="s">
        <v>459</v>
      </c>
      <c r="I10" s="15"/>
      <c r="J10" s="15"/>
    </row>
    <row r="11" ht="21" customHeight="1" spans="1:10">
      <c r="A11" s="16"/>
      <c r="B11" s="16"/>
      <c r="C11" s="15"/>
      <c r="D11" s="15"/>
      <c r="E11" s="15"/>
      <c r="F11" s="15"/>
      <c r="G11" s="15"/>
      <c r="H11" s="16" t="s">
        <v>460</v>
      </c>
      <c r="I11" s="16" t="s">
        <v>461</v>
      </c>
      <c r="J11" s="16" t="s">
        <v>462</v>
      </c>
    </row>
    <row r="12" ht="45" customHeight="1" spans="1:10">
      <c r="A12" s="21" t="s">
        <v>55</v>
      </c>
      <c r="B12" s="22"/>
      <c r="C12" s="22"/>
      <c r="D12" s="22"/>
      <c r="E12" s="22"/>
      <c r="F12" s="22"/>
      <c r="G12" s="23"/>
      <c r="H12" s="24">
        <v>25451314.6</v>
      </c>
      <c r="I12" s="24">
        <v>9619398</v>
      </c>
      <c r="J12" s="24">
        <v>15831916.6</v>
      </c>
    </row>
    <row r="13" ht="48" customHeight="1" spans="1:10">
      <c r="A13" s="25" t="s">
        <v>463</v>
      </c>
      <c r="B13" s="26"/>
      <c r="C13" s="17" t="s">
        <v>464</v>
      </c>
      <c r="D13" s="27"/>
      <c r="E13" s="27"/>
      <c r="F13" s="27"/>
      <c r="G13" s="27"/>
      <c r="H13" s="28">
        <v>20791514.6</v>
      </c>
      <c r="I13" s="28">
        <v>4959598</v>
      </c>
      <c r="J13" s="28">
        <v>15831916.6</v>
      </c>
    </row>
    <row r="14" ht="48" customHeight="1" spans="1:10">
      <c r="A14" s="25" t="s">
        <v>465</v>
      </c>
      <c r="B14" s="26"/>
      <c r="C14" s="25" t="s">
        <v>466</v>
      </c>
      <c r="D14" s="29"/>
      <c r="E14" s="29"/>
      <c r="F14" s="29"/>
      <c r="G14" s="26"/>
      <c r="H14" s="28">
        <v>4659800</v>
      </c>
      <c r="I14" s="28">
        <v>4659800</v>
      </c>
      <c r="J14" s="28"/>
    </row>
    <row r="15" ht="39" customHeight="1" spans="1:10">
      <c r="A15" s="20" t="s">
        <v>467</v>
      </c>
      <c r="B15" s="20"/>
      <c r="C15" s="20"/>
      <c r="D15" s="20"/>
      <c r="E15" s="20"/>
      <c r="F15" s="20"/>
      <c r="G15" s="20"/>
      <c r="H15" s="20"/>
      <c r="I15" s="20"/>
      <c r="J15" s="20"/>
    </row>
    <row r="16" ht="33" customHeight="1" spans="1:10">
      <c r="A16" s="30" t="s">
        <v>468</v>
      </c>
      <c r="B16" s="30"/>
      <c r="C16" s="30"/>
      <c r="D16" s="30"/>
      <c r="E16" s="30"/>
      <c r="F16" s="30"/>
      <c r="G16" s="30"/>
      <c r="H16" s="31" t="s">
        <v>469</v>
      </c>
      <c r="I16" s="48" t="s">
        <v>299</v>
      </c>
      <c r="J16" s="31" t="s">
        <v>470</v>
      </c>
    </row>
    <row r="17" ht="44" customHeight="1" spans="1:10">
      <c r="A17" s="32" t="s">
        <v>292</v>
      </c>
      <c r="B17" s="32" t="s">
        <v>471</v>
      </c>
      <c r="C17" s="33" t="s">
        <v>294</v>
      </c>
      <c r="D17" s="33" t="s">
        <v>295</v>
      </c>
      <c r="E17" s="33" t="s">
        <v>296</v>
      </c>
      <c r="F17" s="33" t="s">
        <v>297</v>
      </c>
      <c r="G17" s="33" t="s">
        <v>298</v>
      </c>
      <c r="H17" s="34"/>
      <c r="I17" s="34"/>
      <c r="J17" s="34"/>
    </row>
    <row r="18" ht="44" customHeight="1" spans="1:10">
      <c r="A18" s="35" t="s">
        <v>301</v>
      </c>
      <c r="B18" s="35"/>
      <c r="C18" s="36"/>
      <c r="D18" s="36"/>
      <c r="E18" s="36"/>
      <c r="F18" s="36"/>
      <c r="G18" s="36"/>
      <c r="H18" s="37"/>
      <c r="I18" s="37"/>
      <c r="J18" s="37"/>
    </row>
    <row r="19" s="1" customFormat="1" ht="55" customHeight="1" spans="1:10">
      <c r="A19" s="35"/>
      <c r="B19" s="35" t="s">
        <v>302</v>
      </c>
      <c r="C19" s="38" t="s">
        <v>472</v>
      </c>
      <c r="D19" s="36" t="s">
        <v>304</v>
      </c>
      <c r="E19" s="36" t="s">
        <v>473</v>
      </c>
      <c r="F19" s="36" t="s">
        <v>306</v>
      </c>
      <c r="G19" s="36" t="s">
        <v>307</v>
      </c>
      <c r="H19" s="39" t="s">
        <v>474</v>
      </c>
      <c r="I19" s="19" t="s">
        <v>475</v>
      </c>
      <c r="J19" s="49" t="s">
        <v>476</v>
      </c>
    </row>
    <row r="20" ht="44" customHeight="1" spans="1:10">
      <c r="A20" s="32"/>
      <c r="B20" s="35" t="s">
        <v>336</v>
      </c>
      <c r="C20" s="38" t="s">
        <v>477</v>
      </c>
      <c r="D20" s="40" t="s">
        <v>330</v>
      </c>
      <c r="E20" s="36" t="s">
        <v>478</v>
      </c>
      <c r="F20" s="36" t="s">
        <v>318</v>
      </c>
      <c r="G20" s="36" t="s">
        <v>307</v>
      </c>
      <c r="H20" s="39" t="s">
        <v>479</v>
      </c>
      <c r="I20" s="19" t="s">
        <v>480</v>
      </c>
      <c r="J20" s="49" t="s">
        <v>481</v>
      </c>
    </row>
    <row r="21" ht="44" customHeight="1" spans="1:10">
      <c r="A21" s="32"/>
      <c r="B21" s="35" t="s">
        <v>309</v>
      </c>
      <c r="C21" s="38" t="s">
        <v>482</v>
      </c>
      <c r="D21" s="33" t="s">
        <v>304</v>
      </c>
      <c r="E21" s="40" t="s">
        <v>483</v>
      </c>
      <c r="F21" s="40" t="s">
        <v>484</v>
      </c>
      <c r="G21" s="40" t="s">
        <v>307</v>
      </c>
      <c r="H21" s="39" t="s">
        <v>485</v>
      </c>
      <c r="I21" s="39" t="s">
        <v>486</v>
      </c>
      <c r="J21" s="50" t="s">
        <v>481</v>
      </c>
    </row>
    <row r="22" ht="44" customHeight="1" spans="1:10">
      <c r="A22" s="32"/>
      <c r="B22" s="35" t="s">
        <v>487</v>
      </c>
      <c r="C22" s="41" t="s">
        <v>488</v>
      </c>
      <c r="D22" s="33" t="s">
        <v>304</v>
      </c>
      <c r="E22" s="33" t="s">
        <v>473</v>
      </c>
      <c r="F22" s="33" t="s">
        <v>306</v>
      </c>
      <c r="G22" s="40" t="s">
        <v>307</v>
      </c>
      <c r="H22" s="39" t="s">
        <v>474</v>
      </c>
      <c r="I22" s="19" t="s">
        <v>475</v>
      </c>
      <c r="J22" s="49" t="s">
        <v>476</v>
      </c>
    </row>
    <row r="23" ht="44" customHeight="1" spans="1:10">
      <c r="A23" s="35" t="s">
        <v>313</v>
      </c>
      <c r="B23" s="32"/>
      <c r="C23" s="33"/>
      <c r="D23" s="33"/>
      <c r="E23" s="33"/>
      <c r="F23" s="33"/>
      <c r="G23" s="36"/>
      <c r="H23" s="34"/>
      <c r="I23" s="34"/>
      <c r="J23" s="34"/>
    </row>
    <row r="24" ht="44" customHeight="1" spans="1:10">
      <c r="A24" s="32"/>
      <c r="B24" s="35" t="s">
        <v>489</v>
      </c>
      <c r="C24" s="38" t="s">
        <v>490</v>
      </c>
      <c r="D24" s="40" t="s">
        <v>316</v>
      </c>
      <c r="E24" s="33" t="s">
        <v>491</v>
      </c>
      <c r="F24" s="36" t="s">
        <v>318</v>
      </c>
      <c r="G24" s="42" t="s">
        <v>307</v>
      </c>
      <c r="H24" s="19" t="s">
        <v>492</v>
      </c>
      <c r="I24" s="19" t="s">
        <v>493</v>
      </c>
      <c r="J24" s="50" t="s">
        <v>494</v>
      </c>
    </row>
    <row r="25" ht="60" customHeight="1" spans="1:10">
      <c r="A25" s="32"/>
      <c r="B25" s="35" t="s">
        <v>495</v>
      </c>
      <c r="C25" s="38" t="s">
        <v>496</v>
      </c>
      <c r="D25" s="33" t="s">
        <v>304</v>
      </c>
      <c r="E25" s="33" t="s">
        <v>497</v>
      </c>
      <c r="F25" s="33" t="s">
        <v>312</v>
      </c>
      <c r="G25" s="42" t="s">
        <v>323</v>
      </c>
      <c r="H25" s="37" t="s">
        <v>498</v>
      </c>
      <c r="I25" s="19" t="s">
        <v>499</v>
      </c>
      <c r="J25" s="50" t="s">
        <v>494</v>
      </c>
    </row>
    <row r="26" ht="73" customHeight="1" spans="1:10">
      <c r="A26" s="32"/>
      <c r="B26" s="35" t="s">
        <v>500</v>
      </c>
      <c r="C26" s="38" t="s">
        <v>501</v>
      </c>
      <c r="D26" s="33" t="s">
        <v>304</v>
      </c>
      <c r="E26" s="33" t="s">
        <v>502</v>
      </c>
      <c r="F26" s="33" t="s">
        <v>312</v>
      </c>
      <c r="G26" s="36" t="s">
        <v>307</v>
      </c>
      <c r="H26" s="37" t="s">
        <v>498</v>
      </c>
      <c r="I26" s="19" t="s">
        <v>501</v>
      </c>
      <c r="J26" s="50" t="s">
        <v>494</v>
      </c>
    </row>
    <row r="27" ht="44" customHeight="1" spans="1:10">
      <c r="A27" s="32"/>
      <c r="B27" s="35" t="s">
        <v>503</v>
      </c>
      <c r="C27" s="38" t="s">
        <v>504</v>
      </c>
      <c r="D27" s="33" t="s">
        <v>304</v>
      </c>
      <c r="E27" s="33" t="s">
        <v>505</v>
      </c>
      <c r="F27" s="33" t="s">
        <v>312</v>
      </c>
      <c r="G27" s="42" t="s">
        <v>323</v>
      </c>
      <c r="H27" s="37" t="s">
        <v>498</v>
      </c>
      <c r="I27" s="19" t="s">
        <v>504</v>
      </c>
      <c r="J27" s="50" t="s">
        <v>494</v>
      </c>
    </row>
    <row r="28" ht="44" customHeight="1" spans="1:10">
      <c r="A28" s="40" t="s">
        <v>327</v>
      </c>
      <c r="B28" s="32"/>
      <c r="C28" s="33"/>
      <c r="D28" s="33"/>
      <c r="E28" s="33"/>
      <c r="F28" s="33"/>
      <c r="G28" s="33"/>
      <c r="H28" s="34"/>
      <c r="I28" s="34"/>
      <c r="J28" s="34"/>
    </row>
    <row r="29" ht="60" customHeight="1" spans="1:10">
      <c r="A29" s="32"/>
      <c r="B29" s="35" t="s">
        <v>506</v>
      </c>
      <c r="C29" s="38" t="s">
        <v>507</v>
      </c>
      <c r="D29" s="40" t="s">
        <v>330</v>
      </c>
      <c r="E29" s="36" t="s">
        <v>508</v>
      </c>
      <c r="F29" s="36" t="s">
        <v>318</v>
      </c>
      <c r="G29" s="36" t="s">
        <v>307</v>
      </c>
      <c r="H29" s="39" t="s">
        <v>509</v>
      </c>
      <c r="I29" s="19" t="s">
        <v>510</v>
      </c>
      <c r="J29" s="37" t="s">
        <v>511</v>
      </c>
    </row>
  </sheetData>
  <mergeCells count="24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J15"/>
    <mergeCell ref="A16:G16"/>
    <mergeCell ref="A6:A7"/>
    <mergeCell ref="H16:H17"/>
    <mergeCell ref="I16:I17"/>
    <mergeCell ref="J16:J17"/>
    <mergeCell ref="A10:B11"/>
    <mergeCell ref="C10:G11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B39" sqref="B3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07" t="s">
        <v>52</v>
      </c>
    </row>
    <row r="2" ht="41.25" customHeight="1" spans="1:1">
      <c r="A2" s="85" t="str">
        <f>"2025"&amp;"年部门收入预算表"</f>
        <v>2025年部门收入预算表</v>
      </c>
    </row>
    <row r="3" ht="17.25" customHeight="1" spans="1:19">
      <c r="A3" s="88" t="str">
        <f>"单位名称："&amp;"石林彝族自治县中医医院"</f>
        <v>单位名称：石林彝族自治县中医医院</v>
      </c>
      <c r="S3" s="90" t="s">
        <v>1</v>
      </c>
    </row>
    <row r="4" ht="21.75" customHeight="1" spans="1:19">
      <c r="A4" s="224" t="s">
        <v>53</v>
      </c>
      <c r="B4" s="225" t="s">
        <v>54</v>
      </c>
      <c r="C4" s="225" t="s">
        <v>55</v>
      </c>
      <c r="D4" s="226" t="s">
        <v>56</v>
      </c>
      <c r="E4" s="226"/>
      <c r="F4" s="226"/>
      <c r="G4" s="226"/>
      <c r="H4" s="226"/>
      <c r="I4" s="173"/>
      <c r="J4" s="226"/>
      <c r="K4" s="226"/>
      <c r="L4" s="226"/>
      <c r="M4" s="226"/>
      <c r="N4" s="232"/>
      <c r="O4" s="226" t="s">
        <v>45</v>
      </c>
      <c r="P4" s="226"/>
      <c r="Q4" s="226"/>
      <c r="R4" s="226"/>
      <c r="S4" s="232"/>
    </row>
    <row r="5" ht="27" customHeight="1" spans="1:19">
      <c r="A5" s="227"/>
      <c r="B5" s="228"/>
      <c r="C5" s="228"/>
      <c r="D5" s="228" t="s">
        <v>57</v>
      </c>
      <c r="E5" s="228" t="s">
        <v>58</v>
      </c>
      <c r="F5" s="228" t="s">
        <v>59</v>
      </c>
      <c r="G5" s="228" t="s">
        <v>60</v>
      </c>
      <c r="H5" s="228" t="s">
        <v>61</v>
      </c>
      <c r="I5" s="233" t="s">
        <v>62</v>
      </c>
      <c r="J5" s="234"/>
      <c r="K5" s="234"/>
      <c r="L5" s="234"/>
      <c r="M5" s="234"/>
      <c r="N5" s="235"/>
      <c r="O5" s="228" t="s">
        <v>57</v>
      </c>
      <c r="P5" s="228" t="s">
        <v>58</v>
      </c>
      <c r="Q5" s="228" t="s">
        <v>59</v>
      </c>
      <c r="R5" s="228" t="s">
        <v>60</v>
      </c>
      <c r="S5" s="228" t="s">
        <v>63</v>
      </c>
    </row>
    <row r="6" ht="30" customHeight="1" spans="1:19">
      <c r="A6" s="229"/>
      <c r="B6" s="149"/>
      <c r="C6" s="158"/>
      <c r="D6" s="158"/>
      <c r="E6" s="158"/>
      <c r="F6" s="158"/>
      <c r="G6" s="158"/>
      <c r="H6" s="158"/>
      <c r="I6" s="112" t="s">
        <v>57</v>
      </c>
      <c r="J6" s="235" t="s">
        <v>64</v>
      </c>
      <c r="K6" s="235" t="s">
        <v>65</v>
      </c>
      <c r="L6" s="235" t="s">
        <v>66</v>
      </c>
      <c r="M6" s="235" t="s">
        <v>67</v>
      </c>
      <c r="N6" s="235" t="s">
        <v>68</v>
      </c>
      <c r="O6" s="236"/>
      <c r="P6" s="236"/>
      <c r="Q6" s="236"/>
      <c r="R6" s="236"/>
      <c r="S6" s="158"/>
    </row>
    <row r="7" ht="15" customHeight="1" spans="1:19">
      <c r="A7" s="230">
        <v>1</v>
      </c>
      <c r="B7" s="230">
        <v>2</v>
      </c>
      <c r="C7" s="230">
        <v>3</v>
      </c>
      <c r="D7" s="230">
        <v>4</v>
      </c>
      <c r="E7" s="230">
        <v>5</v>
      </c>
      <c r="F7" s="230">
        <v>6</v>
      </c>
      <c r="G7" s="230">
        <v>7</v>
      </c>
      <c r="H7" s="230">
        <v>8</v>
      </c>
      <c r="I7" s="112">
        <v>9</v>
      </c>
      <c r="J7" s="230">
        <v>10</v>
      </c>
      <c r="K7" s="230">
        <v>11</v>
      </c>
      <c r="L7" s="230">
        <v>12</v>
      </c>
      <c r="M7" s="230">
        <v>13</v>
      </c>
      <c r="N7" s="230">
        <v>14</v>
      </c>
      <c r="O7" s="230">
        <v>15</v>
      </c>
      <c r="P7" s="230">
        <v>16</v>
      </c>
      <c r="Q7" s="230">
        <v>17</v>
      </c>
      <c r="R7" s="230">
        <v>18</v>
      </c>
      <c r="S7" s="230">
        <v>19</v>
      </c>
    </row>
    <row r="8" ht="18" customHeight="1" spans="1:19">
      <c r="A8" s="66" t="s">
        <v>69</v>
      </c>
      <c r="B8" s="66" t="s">
        <v>70</v>
      </c>
      <c r="C8" s="121">
        <v>25451314.6</v>
      </c>
      <c r="D8" s="121">
        <v>25451314.6</v>
      </c>
      <c r="E8" s="121">
        <v>9619398</v>
      </c>
      <c r="F8" s="121"/>
      <c r="G8" s="121"/>
      <c r="H8" s="121"/>
      <c r="I8" s="121">
        <v>15831916.6</v>
      </c>
      <c r="J8" s="121">
        <v>15831916.6</v>
      </c>
      <c r="K8" s="121"/>
      <c r="L8" s="121"/>
      <c r="M8" s="121"/>
      <c r="N8" s="121"/>
      <c r="O8" s="121"/>
      <c r="P8" s="121"/>
      <c r="Q8" s="121"/>
      <c r="R8" s="121"/>
      <c r="S8" s="121"/>
    </row>
    <row r="9" ht="18" customHeight="1" spans="1:19">
      <c r="A9" s="93" t="s">
        <v>55</v>
      </c>
      <c r="B9" s="231"/>
      <c r="C9" s="121">
        <v>25451314.6</v>
      </c>
      <c r="D9" s="121">
        <v>25451314.6</v>
      </c>
      <c r="E9" s="121">
        <v>9619398</v>
      </c>
      <c r="F9" s="121"/>
      <c r="G9" s="121"/>
      <c r="H9" s="121"/>
      <c r="I9" s="121">
        <v>15831916.6</v>
      </c>
      <c r="J9" s="121">
        <v>15831916.6</v>
      </c>
      <c r="K9" s="121"/>
      <c r="L9" s="121"/>
      <c r="M9" s="121"/>
      <c r="N9" s="121"/>
      <c r="O9" s="121"/>
      <c r="P9" s="121"/>
      <c r="Q9" s="121"/>
      <c r="R9" s="121"/>
      <c r="S9" s="121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opLeftCell="A4" workbookViewId="0">
      <selection activeCell="F24" sqref="F24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90" t="s">
        <v>71</v>
      </c>
    </row>
    <row r="2" ht="41.25" customHeight="1" spans="1:1">
      <c r="A2" s="85" t="str">
        <f>"2025"&amp;"年部门支出预算表"</f>
        <v>2025年部门支出预算表</v>
      </c>
    </row>
    <row r="3" ht="17.25" customHeight="1" spans="1:15">
      <c r="A3" s="88" t="str">
        <f>"单位名称："&amp;"石林彝族自治县中医医院"</f>
        <v>单位名称：石林彝族自治县中医医院</v>
      </c>
      <c r="O3" s="90" t="s">
        <v>1</v>
      </c>
    </row>
    <row r="4" ht="27" customHeight="1" spans="1:15">
      <c r="A4" s="210" t="s">
        <v>72</v>
      </c>
      <c r="B4" s="210" t="s">
        <v>73</v>
      </c>
      <c r="C4" s="210" t="s">
        <v>55</v>
      </c>
      <c r="D4" s="211" t="s">
        <v>58</v>
      </c>
      <c r="E4" s="212"/>
      <c r="F4" s="213"/>
      <c r="G4" s="214" t="s">
        <v>59</v>
      </c>
      <c r="H4" s="214" t="s">
        <v>60</v>
      </c>
      <c r="I4" s="214" t="s">
        <v>74</v>
      </c>
      <c r="J4" s="211" t="s">
        <v>62</v>
      </c>
      <c r="K4" s="212"/>
      <c r="L4" s="212"/>
      <c r="M4" s="212"/>
      <c r="N4" s="221"/>
      <c r="O4" s="222"/>
    </row>
    <row r="5" ht="42" customHeight="1" spans="1:15">
      <c r="A5" s="215"/>
      <c r="B5" s="215"/>
      <c r="C5" s="216"/>
      <c r="D5" s="217" t="s">
        <v>57</v>
      </c>
      <c r="E5" s="217" t="s">
        <v>75</v>
      </c>
      <c r="F5" s="217" t="s">
        <v>76</v>
      </c>
      <c r="G5" s="216"/>
      <c r="H5" s="216"/>
      <c r="I5" s="223"/>
      <c r="J5" s="217" t="s">
        <v>57</v>
      </c>
      <c r="K5" s="204" t="s">
        <v>77</v>
      </c>
      <c r="L5" s="204" t="s">
        <v>78</v>
      </c>
      <c r="M5" s="204" t="s">
        <v>79</v>
      </c>
      <c r="N5" s="204" t="s">
        <v>80</v>
      </c>
      <c r="O5" s="204" t="s">
        <v>81</v>
      </c>
    </row>
    <row r="6" ht="18" customHeight="1" spans="1:15">
      <c r="A6" s="96" t="s">
        <v>82</v>
      </c>
      <c r="B6" s="96" t="s">
        <v>83</v>
      </c>
      <c r="C6" s="96" t="s">
        <v>84</v>
      </c>
      <c r="D6" s="99" t="s">
        <v>85</v>
      </c>
      <c r="E6" s="99" t="s">
        <v>86</v>
      </c>
      <c r="F6" s="99" t="s">
        <v>87</v>
      </c>
      <c r="G6" s="99" t="s">
        <v>88</v>
      </c>
      <c r="H6" s="99" t="s">
        <v>89</v>
      </c>
      <c r="I6" s="99" t="s">
        <v>90</v>
      </c>
      <c r="J6" s="99" t="s">
        <v>91</v>
      </c>
      <c r="K6" s="99" t="s">
        <v>92</v>
      </c>
      <c r="L6" s="99" t="s">
        <v>93</v>
      </c>
      <c r="M6" s="99" t="s">
        <v>94</v>
      </c>
      <c r="N6" s="96" t="s">
        <v>95</v>
      </c>
      <c r="O6" s="99" t="s">
        <v>96</v>
      </c>
    </row>
    <row r="7" ht="21" customHeight="1" spans="1:15">
      <c r="A7" s="100" t="s">
        <v>97</v>
      </c>
      <c r="B7" s="100" t="s">
        <v>98</v>
      </c>
      <c r="C7" s="121">
        <v>784587</v>
      </c>
      <c r="D7" s="121">
        <v>784587</v>
      </c>
      <c r="E7" s="121">
        <v>784587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</row>
    <row r="8" ht="21" customHeight="1" spans="1:15">
      <c r="A8" s="218" t="s">
        <v>99</v>
      </c>
      <c r="B8" s="218" t="s">
        <v>100</v>
      </c>
      <c r="C8" s="121">
        <v>784587</v>
      </c>
      <c r="D8" s="121">
        <v>784587</v>
      </c>
      <c r="E8" s="121">
        <v>784587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</row>
    <row r="9" ht="21" customHeight="1" spans="1:15">
      <c r="A9" s="219" t="s">
        <v>101</v>
      </c>
      <c r="B9" s="219" t="s">
        <v>102</v>
      </c>
      <c r="C9" s="121">
        <v>201600</v>
      </c>
      <c r="D9" s="121">
        <v>201600</v>
      </c>
      <c r="E9" s="121">
        <v>201600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</row>
    <row r="10" ht="21" customHeight="1" spans="1:15">
      <c r="A10" s="219" t="s">
        <v>103</v>
      </c>
      <c r="B10" s="219" t="s">
        <v>104</v>
      </c>
      <c r="C10" s="121">
        <v>582987</v>
      </c>
      <c r="D10" s="121">
        <v>582987</v>
      </c>
      <c r="E10" s="121">
        <v>582987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</row>
    <row r="11" ht="21" customHeight="1" spans="1:15">
      <c r="A11" s="100" t="s">
        <v>105</v>
      </c>
      <c r="B11" s="100" t="s">
        <v>106</v>
      </c>
      <c r="C11" s="121">
        <v>24205540.6</v>
      </c>
      <c r="D11" s="121">
        <v>8373624</v>
      </c>
      <c r="E11" s="121">
        <v>3713824</v>
      </c>
      <c r="F11" s="121">
        <v>4659800</v>
      </c>
      <c r="G11" s="121"/>
      <c r="H11" s="121"/>
      <c r="I11" s="121"/>
      <c r="J11" s="121">
        <v>15831916.6</v>
      </c>
      <c r="K11" s="121">
        <v>15831916.6</v>
      </c>
      <c r="L11" s="121"/>
      <c r="M11" s="121"/>
      <c r="N11" s="121"/>
      <c r="O11" s="121"/>
    </row>
    <row r="12" ht="21" customHeight="1" spans="1:15">
      <c r="A12" s="218" t="s">
        <v>107</v>
      </c>
      <c r="B12" s="218" t="s">
        <v>108</v>
      </c>
      <c r="C12" s="121">
        <v>23717598.6</v>
      </c>
      <c r="D12" s="121">
        <v>7885682</v>
      </c>
      <c r="E12" s="121">
        <v>3225882</v>
      </c>
      <c r="F12" s="121">
        <v>4659800</v>
      </c>
      <c r="G12" s="121"/>
      <c r="H12" s="121"/>
      <c r="I12" s="121"/>
      <c r="J12" s="121">
        <v>15831916.6</v>
      </c>
      <c r="K12" s="121">
        <v>15831916.6</v>
      </c>
      <c r="L12" s="121"/>
      <c r="M12" s="121"/>
      <c r="N12" s="121"/>
      <c r="O12" s="121"/>
    </row>
    <row r="13" ht="21" customHeight="1" spans="1:15">
      <c r="A13" s="219" t="s">
        <v>109</v>
      </c>
      <c r="B13" s="219" t="s">
        <v>110</v>
      </c>
      <c r="C13" s="121">
        <v>23717598.6</v>
      </c>
      <c r="D13" s="121">
        <v>7885682</v>
      </c>
      <c r="E13" s="121">
        <v>3225882</v>
      </c>
      <c r="F13" s="121">
        <v>4659800</v>
      </c>
      <c r="G13" s="121"/>
      <c r="H13" s="121"/>
      <c r="I13" s="121"/>
      <c r="J13" s="121">
        <v>15831916.6</v>
      </c>
      <c r="K13" s="121">
        <v>15831916.6</v>
      </c>
      <c r="L13" s="121"/>
      <c r="M13" s="121"/>
      <c r="N13" s="121"/>
      <c r="O13" s="121"/>
    </row>
    <row r="14" ht="21" customHeight="1" spans="1:15">
      <c r="A14" s="218" t="s">
        <v>111</v>
      </c>
      <c r="B14" s="218" t="s">
        <v>112</v>
      </c>
      <c r="C14" s="121">
        <v>487942</v>
      </c>
      <c r="D14" s="121">
        <v>487942</v>
      </c>
      <c r="E14" s="121">
        <v>487942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ht="21" customHeight="1" spans="1:15">
      <c r="A15" s="219" t="s">
        <v>113</v>
      </c>
      <c r="B15" s="219" t="s">
        <v>114</v>
      </c>
      <c r="C15" s="121">
        <v>244441</v>
      </c>
      <c r="D15" s="121">
        <v>244441</v>
      </c>
      <c r="E15" s="121">
        <v>244441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ht="21" customHeight="1" spans="1:15">
      <c r="A16" s="219" t="s">
        <v>115</v>
      </c>
      <c r="B16" s="219" t="s">
        <v>116</v>
      </c>
      <c r="C16" s="121">
        <v>213991</v>
      </c>
      <c r="D16" s="121">
        <v>213991</v>
      </c>
      <c r="E16" s="121">
        <v>213991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ht="21" customHeight="1" spans="1:15">
      <c r="A17" s="219" t="s">
        <v>117</v>
      </c>
      <c r="B17" s="219" t="s">
        <v>118</v>
      </c>
      <c r="C17" s="121">
        <v>29510</v>
      </c>
      <c r="D17" s="121">
        <v>29510</v>
      </c>
      <c r="E17" s="121">
        <v>29510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</row>
    <row r="18" ht="21" customHeight="1" spans="1:15">
      <c r="A18" s="100" t="s">
        <v>119</v>
      </c>
      <c r="B18" s="100" t="s">
        <v>120</v>
      </c>
      <c r="C18" s="121">
        <v>461187</v>
      </c>
      <c r="D18" s="121">
        <v>461187</v>
      </c>
      <c r="E18" s="121">
        <v>461187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</row>
    <row r="19" ht="21" customHeight="1" spans="1:15">
      <c r="A19" s="218" t="s">
        <v>121</v>
      </c>
      <c r="B19" s="218" t="s">
        <v>122</v>
      </c>
      <c r="C19" s="121">
        <v>461187</v>
      </c>
      <c r="D19" s="121">
        <v>461187</v>
      </c>
      <c r="E19" s="121">
        <v>461187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ht="21" customHeight="1" spans="1:15">
      <c r="A20" s="219" t="s">
        <v>123</v>
      </c>
      <c r="B20" s="219" t="s">
        <v>124</v>
      </c>
      <c r="C20" s="121">
        <v>461187</v>
      </c>
      <c r="D20" s="121">
        <v>461187</v>
      </c>
      <c r="E20" s="121">
        <v>461187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ht="21" customHeight="1" spans="1:15">
      <c r="A21" s="220" t="s">
        <v>55</v>
      </c>
      <c r="B21" s="79"/>
      <c r="C21" s="121">
        <v>25451314.6</v>
      </c>
      <c r="D21" s="121">
        <v>9619398</v>
      </c>
      <c r="E21" s="121">
        <v>4959598</v>
      </c>
      <c r="F21" s="121">
        <v>4659800</v>
      </c>
      <c r="G21" s="121"/>
      <c r="H21" s="121"/>
      <c r="I21" s="121"/>
      <c r="J21" s="121">
        <v>15831916.6</v>
      </c>
      <c r="K21" s="121">
        <v>15831916.6</v>
      </c>
      <c r="L21" s="121"/>
      <c r="M21" s="121"/>
      <c r="N21" s="121"/>
      <c r="O21" s="121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H25" sqref="H2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86"/>
      <c r="B1" s="90"/>
      <c r="C1" s="90"/>
      <c r="D1" s="90" t="s">
        <v>125</v>
      </c>
    </row>
    <row r="2" ht="41.25" customHeight="1" spans="1:1">
      <c r="A2" s="85" t="str">
        <f>"2025"&amp;"年部门财政拨款收支预算总表"</f>
        <v>2025年部门财政拨款收支预算总表</v>
      </c>
    </row>
    <row r="3" ht="17.25" customHeight="1" spans="1:4">
      <c r="A3" s="88" t="str">
        <f>"单位名称："&amp;"石林彝族自治县中医医院"</f>
        <v>单位名称：石林彝族自治县中医医院</v>
      </c>
      <c r="B3" s="203"/>
      <c r="D3" s="90" t="s">
        <v>1</v>
      </c>
    </row>
    <row r="4" ht="17.25" customHeight="1" spans="1:4">
      <c r="A4" s="204" t="s">
        <v>2</v>
      </c>
      <c r="B4" s="205"/>
      <c r="C4" s="204" t="s">
        <v>3</v>
      </c>
      <c r="D4" s="205"/>
    </row>
    <row r="5" ht="18.75" customHeight="1" spans="1:4">
      <c r="A5" s="204" t="s">
        <v>4</v>
      </c>
      <c r="B5" s="204" t="s">
        <v>5</v>
      </c>
      <c r="C5" s="204" t="s">
        <v>6</v>
      </c>
      <c r="D5" s="204" t="s">
        <v>5</v>
      </c>
    </row>
    <row r="6" ht="16.5" customHeight="1" spans="1:4">
      <c r="A6" s="206" t="s">
        <v>126</v>
      </c>
      <c r="B6" s="121">
        <v>9619398</v>
      </c>
      <c r="C6" s="206" t="s">
        <v>127</v>
      </c>
      <c r="D6" s="121">
        <v>9619398</v>
      </c>
    </row>
    <row r="7" ht="16.5" customHeight="1" spans="1:4">
      <c r="A7" s="206" t="s">
        <v>128</v>
      </c>
      <c r="B7" s="121">
        <v>9619398</v>
      </c>
      <c r="C7" s="206" t="s">
        <v>129</v>
      </c>
      <c r="D7" s="121"/>
    </row>
    <row r="8" ht="16.5" customHeight="1" spans="1:4">
      <c r="A8" s="206" t="s">
        <v>130</v>
      </c>
      <c r="B8" s="121"/>
      <c r="C8" s="206" t="s">
        <v>131</v>
      </c>
      <c r="D8" s="121"/>
    </row>
    <row r="9" ht="16.5" customHeight="1" spans="1:4">
      <c r="A9" s="206" t="s">
        <v>132</v>
      </c>
      <c r="B9" s="121"/>
      <c r="C9" s="206" t="s">
        <v>133</v>
      </c>
      <c r="D9" s="121"/>
    </row>
    <row r="10" ht="16.5" customHeight="1" spans="1:4">
      <c r="A10" s="206" t="s">
        <v>134</v>
      </c>
      <c r="B10" s="121"/>
      <c r="C10" s="206" t="s">
        <v>135</v>
      </c>
      <c r="D10" s="121"/>
    </row>
    <row r="11" ht="16.5" customHeight="1" spans="1:4">
      <c r="A11" s="206" t="s">
        <v>128</v>
      </c>
      <c r="B11" s="121"/>
      <c r="C11" s="206" t="s">
        <v>136</v>
      </c>
      <c r="D11" s="121"/>
    </row>
    <row r="12" ht="16.5" customHeight="1" spans="1:4">
      <c r="A12" s="22" t="s">
        <v>130</v>
      </c>
      <c r="B12" s="121"/>
      <c r="C12" s="111" t="s">
        <v>137</v>
      </c>
      <c r="D12" s="121"/>
    </row>
    <row r="13" ht="16.5" customHeight="1" spans="1:4">
      <c r="A13" s="22" t="s">
        <v>132</v>
      </c>
      <c r="B13" s="121"/>
      <c r="C13" s="111" t="s">
        <v>138</v>
      </c>
      <c r="D13" s="121"/>
    </row>
    <row r="14" ht="16.5" customHeight="1" spans="1:4">
      <c r="A14" s="207"/>
      <c r="B14" s="121"/>
      <c r="C14" s="111" t="s">
        <v>139</v>
      </c>
      <c r="D14" s="121">
        <v>784587</v>
      </c>
    </row>
    <row r="15" ht="16.5" customHeight="1" spans="1:4">
      <c r="A15" s="207"/>
      <c r="B15" s="121"/>
      <c r="C15" s="111" t="s">
        <v>140</v>
      </c>
      <c r="D15" s="121">
        <v>8373624</v>
      </c>
    </row>
    <row r="16" ht="16.5" customHeight="1" spans="1:4">
      <c r="A16" s="207"/>
      <c r="B16" s="121"/>
      <c r="C16" s="111" t="s">
        <v>141</v>
      </c>
      <c r="D16" s="121"/>
    </row>
    <row r="17" ht="16.5" customHeight="1" spans="1:4">
      <c r="A17" s="207"/>
      <c r="B17" s="121"/>
      <c r="C17" s="111" t="s">
        <v>142</v>
      </c>
      <c r="D17" s="121"/>
    </row>
    <row r="18" ht="16.5" customHeight="1" spans="1:4">
      <c r="A18" s="207"/>
      <c r="B18" s="121"/>
      <c r="C18" s="111" t="s">
        <v>143</v>
      </c>
      <c r="D18" s="121"/>
    </row>
    <row r="19" ht="16.5" customHeight="1" spans="1:4">
      <c r="A19" s="207"/>
      <c r="B19" s="121"/>
      <c r="C19" s="111" t="s">
        <v>144</v>
      </c>
      <c r="D19" s="121"/>
    </row>
    <row r="20" ht="16.5" customHeight="1" spans="1:4">
      <c r="A20" s="207"/>
      <c r="B20" s="121"/>
      <c r="C20" s="111" t="s">
        <v>145</v>
      </c>
      <c r="D20" s="121"/>
    </row>
    <row r="21" ht="16.5" customHeight="1" spans="1:4">
      <c r="A21" s="207"/>
      <c r="B21" s="121"/>
      <c r="C21" s="111" t="s">
        <v>146</v>
      </c>
      <c r="D21" s="121"/>
    </row>
    <row r="22" ht="16.5" customHeight="1" spans="1:4">
      <c r="A22" s="207"/>
      <c r="B22" s="121"/>
      <c r="C22" s="111" t="s">
        <v>147</v>
      </c>
      <c r="D22" s="121"/>
    </row>
    <row r="23" ht="16.5" customHeight="1" spans="1:4">
      <c r="A23" s="207"/>
      <c r="B23" s="121"/>
      <c r="C23" s="111" t="s">
        <v>148</v>
      </c>
      <c r="D23" s="121"/>
    </row>
    <row r="24" ht="16.5" customHeight="1" spans="1:4">
      <c r="A24" s="207"/>
      <c r="B24" s="121"/>
      <c r="C24" s="111" t="s">
        <v>149</v>
      </c>
      <c r="D24" s="121"/>
    </row>
    <row r="25" ht="16.5" customHeight="1" spans="1:4">
      <c r="A25" s="207"/>
      <c r="B25" s="121"/>
      <c r="C25" s="111" t="s">
        <v>150</v>
      </c>
      <c r="D25" s="121">
        <v>461187</v>
      </c>
    </row>
    <row r="26" ht="16.5" customHeight="1" spans="1:4">
      <c r="A26" s="207"/>
      <c r="B26" s="121"/>
      <c r="C26" s="111" t="s">
        <v>151</v>
      </c>
      <c r="D26" s="121"/>
    </row>
    <row r="27" ht="16.5" customHeight="1" spans="1:4">
      <c r="A27" s="207"/>
      <c r="B27" s="121"/>
      <c r="C27" s="111" t="s">
        <v>152</v>
      </c>
      <c r="D27" s="121"/>
    </row>
    <row r="28" ht="16.5" customHeight="1" spans="1:4">
      <c r="A28" s="207"/>
      <c r="B28" s="121"/>
      <c r="C28" s="111" t="s">
        <v>153</v>
      </c>
      <c r="D28" s="121"/>
    </row>
    <row r="29" ht="16.5" customHeight="1" spans="1:4">
      <c r="A29" s="207"/>
      <c r="B29" s="121"/>
      <c r="C29" s="111" t="s">
        <v>154</v>
      </c>
      <c r="D29" s="121"/>
    </row>
    <row r="30" ht="16.5" customHeight="1" spans="1:4">
      <c r="A30" s="207"/>
      <c r="B30" s="121"/>
      <c r="C30" s="111" t="s">
        <v>155</v>
      </c>
      <c r="D30" s="121"/>
    </row>
    <row r="31" ht="16.5" customHeight="1" spans="1:4">
      <c r="A31" s="207"/>
      <c r="B31" s="121"/>
      <c r="C31" s="22" t="s">
        <v>156</v>
      </c>
      <c r="D31" s="121"/>
    </row>
    <row r="32" ht="16.5" customHeight="1" spans="1:4">
      <c r="A32" s="207"/>
      <c r="B32" s="121"/>
      <c r="C32" s="22" t="s">
        <v>157</v>
      </c>
      <c r="D32" s="121"/>
    </row>
    <row r="33" ht="16.5" customHeight="1" spans="1:4">
      <c r="A33" s="207"/>
      <c r="B33" s="121"/>
      <c r="C33" s="74" t="s">
        <v>158</v>
      </c>
      <c r="D33" s="121"/>
    </row>
    <row r="34" ht="15" customHeight="1" spans="1:4">
      <c r="A34" s="208" t="s">
        <v>50</v>
      </c>
      <c r="B34" s="209">
        <v>9619398</v>
      </c>
      <c r="C34" s="208" t="s">
        <v>51</v>
      </c>
      <c r="D34" s="209">
        <v>9619398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C34" sqref="C3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77"/>
      <c r="F1" s="113"/>
      <c r="G1" s="182" t="s">
        <v>159</v>
      </c>
    </row>
    <row r="2" ht="41.25" customHeight="1" spans="1:7">
      <c r="A2" s="167" t="str">
        <f>"2025"&amp;"年一般公共预算支出预算表（按功能科目分类）"</f>
        <v>2025年一般公共预算支出预算表（按功能科目分类）</v>
      </c>
      <c r="B2" s="167"/>
      <c r="C2" s="167"/>
      <c r="D2" s="167"/>
      <c r="E2" s="167"/>
      <c r="F2" s="167"/>
      <c r="G2" s="167"/>
    </row>
    <row r="3" ht="18" customHeight="1" spans="1:7">
      <c r="A3" s="54" t="str">
        <f>"单位名称："&amp;"石林彝族自治县中医医院"</f>
        <v>单位名称：石林彝族自治县中医医院</v>
      </c>
      <c r="F3" s="164"/>
      <c r="G3" s="182" t="s">
        <v>1</v>
      </c>
    </row>
    <row r="4" ht="20.25" customHeight="1" spans="1:7">
      <c r="A4" s="198" t="s">
        <v>160</v>
      </c>
      <c r="B4" s="199"/>
      <c r="C4" s="168" t="s">
        <v>55</v>
      </c>
      <c r="D4" s="187" t="s">
        <v>75</v>
      </c>
      <c r="E4" s="14"/>
      <c r="F4" s="44"/>
      <c r="G4" s="179" t="s">
        <v>76</v>
      </c>
    </row>
    <row r="5" ht="20.25" customHeight="1" spans="1:7">
      <c r="A5" s="200" t="s">
        <v>72</v>
      </c>
      <c r="B5" s="200" t="s">
        <v>73</v>
      </c>
      <c r="C5" s="65"/>
      <c r="D5" s="15" t="s">
        <v>57</v>
      </c>
      <c r="E5" s="15" t="s">
        <v>161</v>
      </c>
      <c r="F5" s="15" t="s">
        <v>162</v>
      </c>
      <c r="G5" s="181"/>
    </row>
    <row r="6" ht="15" customHeight="1" spans="1:7">
      <c r="A6" s="21" t="s">
        <v>82</v>
      </c>
      <c r="B6" s="21" t="s">
        <v>83</v>
      </c>
      <c r="C6" s="21" t="s">
        <v>84</v>
      </c>
      <c r="D6" s="21" t="s">
        <v>85</v>
      </c>
      <c r="E6" s="21" t="s">
        <v>86</v>
      </c>
      <c r="F6" s="21" t="s">
        <v>87</v>
      </c>
      <c r="G6" s="21" t="s">
        <v>88</v>
      </c>
    </row>
    <row r="7" ht="18" customHeight="1" spans="1:7">
      <c r="A7" s="74" t="s">
        <v>97</v>
      </c>
      <c r="B7" s="74" t="s">
        <v>98</v>
      </c>
      <c r="C7" s="121">
        <v>784587</v>
      </c>
      <c r="D7" s="121">
        <v>784587</v>
      </c>
      <c r="E7" s="121">
        <v>784587</v>
      </c>
      <c r="F7" s="121"/>
      <c r="G7" s="121"/>
    </row>
    <row r="8" ht="18" customHeight="1" spans="1:7">
      <c r="A8" s="176" t="s">
        <v>99</v>
      </c>
      <c r="B8" s="176" t="s">
        <v>100</v>
      </c>
      <c r="C8" s="121">
        <v>784587</v>
      </c>
      <c r="D8" s="121">
        <v>784587</v>
      </c>
      <c r="E8" s="121">
        <v>784587</v>
      </c>
      <c r="F8" s="121"/>
      <c r="G8" s="121"/>
    </row>
    <row r="9" ht="18" customHeight="1" spans="1:7">
      <c r="A9" s="201" t="s">
        <v>101</v>
      </c>
      <c r="B9" s="201" t="s">
        <v>102</v>
      </c>
      <c r="C9" s="121">
        <v>201600</v>
      </c>
      <c r="D9" s="121">
        <v>201600</v>
      </c>
      <c r="E9" s="121">
        <v>201600</v>
      </c>
      <c r="F9" s="121"/>
      <c r="G9" s="121"/>
    </row>
    <row r="10" ht="18" customHeight="1" spans="1:7">
      <c r="A10" s="201" t="s">
        <v>103</v>
      </c>
      <c r="B10" s="201" t="s">
        <v>104</v>
      </c>
      <c r="C10" s="121">
        <v>582987</v>
      </c>
      <c r="D10" s="121">
        <v>582987</v>
      </c>
      <c r="E10" s="121">
        <v>582987</v>
      </c>
      <c r="F10" s="121"/>
      <c r="G10" s="121"/>
    </row>
    <row r="11" ht="18" customHeight="1" spans="1:7">
      <c r="A11" s="74" t="s">
        <v>105</v>
      </c>
      <c r="B11" s="74" t="s">
        <v>106</v>
      </c>
      <c r="C11" s="121">
        <v>8373624</v>
      </c>
      <c r="D11" s="121">
        <v>3713824</v>
      </c>
      <c r="E11" s="121">
        <v>3568824</v>
      </c>
      <c r="F11" s="121">
        <v>145000</v>
      </c>
      <c r="G11" s="121">
        <v>4659800</v>
      </c>
    </row>
    <row r="12" ht="18" customHeight="1" spans="1:7">
      <c r="A12" s="176" t="s">
        <v>107</v>
      </c>
      <c r="B12" s="176" t="s">
        <v>108</v>
      </c>
      <c r="C12" s="121">
        <v>7885682</v>
      </c>
      <c r="D12" s="121">
        <v>3225882</v>
      </c>
      <c r="E12" s="121">
        <v>3080882</v>
      </c>
      <c r="F12" s="121">
        <v>145000</v>
      </c>
      <c r="G12" s="121">
        <v>4659800</v>
      </c>
    </row>
    <row r="13" ht="18" customHeight="1" spans="1:7">
      <c r="A13" s="201" t="s">
        <v>109</v>
      </c>
      <c r="B13" s="201" t="s">
        <v>110</v>
      </c>
      <c r="C13" s="121">
        <v>7885682</v>
      </c>
      <c r="D13" s="121">
        <v>3225882</v>
      </c>
      <c r="E13" s="121">
        <v>3080882</v>
      </c>
      <c r="F13" s="121">
        <v>145000</v>
      </c>
      <c r="G13" s="121">
        <v>4659800</v>
      </c>
    </row>
    <row r="14" ht="18" customHeight="1" spans="1:7">
      <c r="A14" s="176" t="s">
        <v>111</v>
      </c>
      <c r="B14" s="176" t="s">
        <v>112</v>
      </c>
      <c r="C14" s="121">
        <v>487942</v>
      </c>
      <c r="D14" s="121">
        <v>487942</v>
      </c>
      <c r="E14" s="121">
        <v>487942</v>
      </c>
      <c r="F14" s="121"/>
      <c r="G14" s="121"/>
    </row>
    <row r="15" ht="18" customHeight="1" spans="1:7">
      <c r="A15" s="201" t="s">
        <v>113</v>
      </c>
      <c r="B15" s="201" t="s">
        <v>114</v>
      </c>
      <c r="C15" s="121">
        <v>244441</v>
      </c>
      <c r="D15" s="121">
        <v>244441</v>
      </c>
      <c r="E15" s="121">
        <v>244441</v>
      </c>
      <c r="F15" s="121"/>
      <c r="G15" s="121"/>
    </row>
    <row r="16" ht="18" customHeight="1" spans="1:7">
      <c r="A16" s="201" t="s">
        <v>115</v>
      </c>
      <c r="B16" s="201" t="s">
        <v>116</v>
      </c>
      <c r="C16" s="121">
        <v>213991</v>
      </c>
      <c r="D16" s="121">
        <v>213991</v>
      </c>
      <c r="E16" s="121">
        <v>213991</v>
      </c>
      <c r="F16" s="121"/>
      <c r="G16" s="121"/>
    </row>
    <row r="17" ht="18" customHeight="1" spans="1:7">
      <c r="A17" s="201" t="s">
        <v>117</v>
      </c>
      <c r="B17" s="201" t="s">
        <v>118</v>
      </c>
      <c r="C17" s="121">
        <v>29510</v>
      </c>
      <c r="D17" s="121">
        <v>29510</v>
      </c>
      <c r="E17" s="121">
        <v>29510</v>
      </c>
      <c r="F17" s="121"/>
      <c r="G17" s="121"/>
    </row>
    <row r="18" ht="18" customHeight="1" spans="1:7">
      <c r="A18" s="74" t="s">
        <v>119</v>
      </c>
      <c r="B18" s="74" t="s">
        <v>120</v>
      </c>
      <c r="C18" s="121">
        <v>461187</v>
      </c>
      <c r="D18" s="121">
        <v>461187</v>
      </c>
      <c r="E18" s="121">
        <v>461187</v>
      </c>
      <c r="F18" s="121"/>
      <c r="G18" s="121"/>
    </row>
    <row r="19" ht="18" customHeight="1" spans="1:7">
      <c r="A19" s="176" t="s">
        <v>121</v>
      </c>
      <c r="B19" s="176" t="s">
        <v>122</v>
      </c>
      <c r="C19" s="121">
        <v>461187</v>
      </c>
      <c r="D19" s="121">
        <v>461187</v>
      </c>
      <c r="E19" s="121">
        <v>461187</v>
      </c>
      <c r="F19" s="121"/>
      <c r="G19" s="121"/>
    </row>
    <row r="20" ht="18" customHeight="1" spans="1:7">
      <c r="A20" s="201" t="s">
        <v>123</v>
      </c>
      <c r="B20" s="201" t="s">
        <v>124</v>
      </c>
      <c r="C20" s="121">
        <v>461187</v>
      </c>
      <c r="D20" s="121">
        <v>461187</v>
      </c>
      <c r="E20" s="121">
        <v>461187</v>
      </c>
      <c r="F20" s="121"/>
      <c r="G20" s="121"/>
    </row>
    <row r="21" ht="18" customHeight="1" spans="1:7">
      <c r="A21" s="120" t="s">
        <v>163</v>
      </c>
      <c r="B21" s="202" t="s">
        <v>163</v>
      </c>
      <c r="C21" s="121">
        <v>9619398</v>
      </c>
      <c r="D21" s="121">
        <v>4959598</v>
      </c>
      <c r="E21" s="121">
        <v>4814598</v>
      </c>
      <c r="F21" s="121">
        <v>145000</v>
      </c>
      <c r="G21" s="121">
        <v>4659800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24" sqref="F24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7"/>
      <c r="B1" s="87"/>
      <c r="C1" s="87"/>
      <c r="D1" s="87"/>
      <c r="E1" s="86"/>
      <c r="F1" s="194" t="s">
        <v>164</v>
      </c>
    </row>
    <row r="2" ht="41.25" customHeight="1" spans="1:6">
      <c r="A2" s="195" t="str">
        <f>"2025"&amp;"年一般公共预算“三公”经费支出预算表"</f>
        <v>2025年一般公共预算“三公”经费支出预算表</v>
      </c>
      <c r="B2" s="87"/>
      <c r="C2" s="87"/>
      <c r="D2" s="87"/>
      <c r="E2" s="86"/>
      <c r="F2" s="87"/>
    </row>
    <row r="3" customHeight="1" spans="1:6">
      <c r="A3" s="154" t="str">
        <f>"单位名称："&amp;"石林彝族自治县中医医院"</f>
        <v>单位名称：石林彝族自治县中医医院</v>
      </c>
      <c r="B3" s="196"/>
      <c r="D3" s="87"/>
      <c r="E3" s="86"/>
      <c r="F3" s="107" t="s">
        <v>1</v>
      </c>
    </row>
    <row r="4" ht="27" customHeight="1" spans="1:6">
      <c r="A4" s="91" t="s">
        <v>165</v>
      </c>
      <c r="B4" s="91" t="s">
        <v>166</v>
      </c>
      <c r="C4" s="93" t="s">
        <v>167</v>
      </c>
      <c r="D4" s="91"/>
      <c r="E4" s="92"/>
      <c r="F4" s="91" t="s">
        <v>168</v>
      </c>
    </row>
    <row r="5" ht="28.5" customHeight="1" spans="1:6">
      <c r="A5" s="197"/>
      <c r="B5" s="95"/>
      <c r="C5" s="92" t="s">
        <v>57</v>
      </c>
      <c r="D5" s="92" t="s">
        <v>169</v>
      </c>
      <c r="E5" s="92" t="s">
        <v>170</v>
      </c>
      <c r="F5" s="94"/>
    </row>
    <row r="6" ht="17.25" customHeight="1" spans="1:6">
      <c r="A6" s="99" t="s">
        <v>82</v>
      </c>
      <c r="B6" s="99" t="s">
        <v>83</v>
      </c>
      <c r="C6" s="99" t="s">
        <v>84</v>
      </c>
      <c r="D6" s="99" t="s">
        <v>85</v>
      </c>
      <c r="E6" s="99" t="s">
        <v>86</v>
      </c>
      <c r="F6" s="99" t="s">
        <v>87</v>
      </c>
    </row>
    <row r="7" ht="17.25" customHeight="1" spans="1:6">
      <c r="A7" s="121">
        <v>40000</v>
      </c>
      <c r="B7" s="121"/>
      <c r="C7" s="121">
        <v>20000</v>
      </c>
      <c r="D7" s="121"/>
      <c r="E7" s="121">
        <v>20000</v>
      </c>
      <c r="F7" s="121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7"/>
  <sheetViews>
    <sheetView showZeros="0" topLeftCell="B27" workbookViewId="0">
      <selection activeCell="B60" sqref="$A60:$XFD60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77"/>
      <c r="C1" s="183"/>
      <c r="E1" s="184"/>
      <c r="F1" s="184"/>
      <c r="G1" s="184"/>
      <c r="H1" s="184"/>
      <c r="I1" s="126"/>
      <c r="J1" s="126"/>
      <c r="K1" s="126"/>
      <c r="L1" s="126"/>
      <c r="M1" s="126"/>
      <c r="N1" s="126"/>
      <c r="R1" s="126"/>
      <c r="V1" s="183"/>
      <c r="X1" s="52" t="s">
        <v>171</v>
      </c>
    </row>
    <row r="2" ht="45.75" customHeight="1" spans="1:24">
      <c r="A2" s="109" t="str">
        <f>"2025"&amp;"年部门基本支出预算表"</f>
        <v>2025年部门基本支出预算表</v>
      </c>
      <c r="B2" s="53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53"/>
      <c r="P2" s="53"/>
      <c r="Q2" s="53"/>
      <c r="R2" s="109"/>
      <c r="S2" s="109"/>
      <c r="T2" s="109"/>
      <c r="U2" s="109"/>
      <c r="V2" s="109"/>
      <c r="W2" s="109"/>
      <c r="X2" s="109"/>
    </row>
    <row r="3" ht="18.75" customHeight="1" spans="1:24">
      <c r="A3" s="54" t="str">
        <f>"单位名称："&amp;"石林彝族自治县中医医院"</f>
        <v>单位名称：石林彝族自治县中医医院</v>
      </c>
      <c r="B3" s="55"/>
      <c r="C3" s="185"/>
      <c r="D3" s="185"/>
      <c r="E3" s="185"/>
      <c r="F3" s="185"/>
      <c r="G3" s="185"/>
      <c r="H3" s="185"/>
      <c r="I3" s="128"/>
      <c r="J3" s="128"/>
      <c r="K3" s="128"/>
      <c r="L3" s="128"/>
      <c r="M3" s="128"/>
      <c r="N3" s="128"/>
      <c r="O3" s="56"/>
      <c r="P3" s="56"/>
      <c r="Q3" s="56"/>
      <c r="R3" s="128"/>
      <c r="V3" s="183"/>
      <c r="X3" s="52" t="s">
        <v>1</v>
      </c>
    </row>
    <row r="4" ht="18" customHeight="1" spans="1:24">
      <c r="A4" s="58" t="s">
        <v>172</v>
      </c>
      <c r="B4" s="58" t="s">
        <v>173</v>
      </c>
      <c r="C4" s="58" t="s">
        <v>174</v>
      </c>
      <c r="D4" s="58" t="s">
        <v>175</v>
      </c>
      <c r="E4" s="58" t="s">
        <v>176</v>
      </c>
      <c r="F4" s="58" t="s">
        <v>177</v>
      </c>
      <c r="G4" s="58" t="s">
        <v>178</v>
      </c>
      <c r="H4" s="58" t="s">
        <v>179</v>
      </c>
      <c r="I4" s="187" t="s">
        <v>180</v>
      </c>
      <c r="J4" s="123" t="s">
        <v>180</v>
      </c>
      <c r="K4" s="123"/>
      <c r="L4" s="123"/>
      <c r="M4" s="123"/>
      <c r="N4" s="123"/>
      <c r="O4" s="14"/>
      <c r="P4" s="14"/>
      <c r="Q4" s="14"/>
      <c r="R4" s="145" t="s">
        <v>61</v>
      </c>
      <c r="S4" s="123" t="s">
        <v>62</v>
      </c>
      <c r="T4" s="123"/>
      <c r="U4" s="123"/>
      <c r="V4" s="123"/>
      <c r="W4" s="123"/>
      <c r="X4" s="124"/>
    </row>
    <row r="5" ht="18" customHeight="1" spans="1:24">
      <c r="A5" s="60"/>
      <c r="B5" s="73"/>
      <c r="C5" s="170"/>
      <c r="D5" s="60"/>
      <c r="E5" s="60"/>
      <c r="F5" s="60"/>
      <c r="G5" s="60"/>
      <c r="H5" s="60"/>
      <c r="I5" s="168" t="s">
        <v>181</v>
      </c>
      <c r="J5" s="187" t="s">
        <v>58</v>
      </c>
      <c r="K5" s="123"/>
      <c r="L5" s="123"/>
      <c r="M5" s="123"/>
      <c r="N5" s="124"/>
      <c r="O5" s="13" t="s">
        <v>182</v>
      </c>
      <c r="P5" s="14"/>
      <c r="Q5" s="44"/>
      <c r="R5" s="58" t="s">
        <v>61</v>
      </c>
      <c r="S5" s="187" t="s">
        <v>62</v>
      </c>
      <c r="T5" s="145" t="s">
        <v>64</v>
      </c>
      <c r="U5" s="123" t="s">
        <v>62</v>
      </c>
      <c r="V5" s="145" t="s">
        <v>66</v>
      </c>
      <c r="W5" s="145" t="s">
        <v>67</v>
      </c>
      <c r="X5" s="191" t="s">
        <v>68</v>
      </c>
    </row>
    <row r="6" ht="19.5" customHeight="1" spans="1:24">
      <c r="A6" s="73"/>
      <c r="B6" s="73"/>
      <c r="C6" s="73"/>
      <c r="D6" s="73"/>
      <c r="E6" s="73"/>
      <c r="F6" s="73"/>
      <c r="G6" s="73"/>
      <c r="H6" s="73"/>
      <c r="I6" s="73"/>
      <c r="J6" s="188" t="s">
        <v>183</v>
      </c>
      <c r="K6" s="58" t="s">
        <v>184</v>
      </c>
      <c r="L6" s="58" t="s">
        <v>185</v>
      </c>
      <c r="M6" s="58" t="s">
        <v>186</v>
      </c>
      <c r="N6" s="58" t="s">
        <v>187</v>
      </c>
      <c r="O6" s="58" t="s">
        <v>58</v>
      </c>
      <c r="P6" s="58" t="s">
        <v>59</v>
      </c>
      <c r="Q6" s="58" t="s">
        <v>60</v>
      </c>
      <c r="R6" s="73"/>
      <c r="S6" s="58" t="s">
        <v>57</v>
      </c>
      <c r="T6" s="58" t="s">
        <v>64</v>
      </c>
      <c r="U6" s="58" t="s">
        <v>188</v>
      </c>
      <c r="V6" s="58" t="s">
        <v>66</v>
      </c>
      <c r="W6" s="58" t="s">
        <v>67</v>
      </c>
      <c r="X6" s="58" t="s">
        <v>68</v>
      </c>
    </row>
    <row r="7" ht="37.5" customHeight="1" spans="1:24">
      <c r="A7" s="186"/>
      <c r="B7" s="65"/>
      <c r="C7" s="186"/>
      <c r="D7" s="186"/>
      <c r="E7" s="186"/>
      <c r="F7" s="186"/>
      <c r="G7" s="186"/>
      <c r="H7" s="186"/>
      <c r="I7" s="186"/>
      <c r="J7" s="189" t="s">
        <v>57</v>
      </c>
      <c r="K7" s="63" t="s">
        <v>189</v>
      </c>
      <c r="L7" s="63" t="s">
        <v>185</v>
      </c>
      <c r="M7" s="63" t="s">
        <v>186</v>
      </c>
      <c r="N7" s="63" t="s">
        <v>187</v>
      </c>
      <c r="O7" s="63" t="s">
        <v>185</v>
      </c>
      <c r="P7" s="63" t="s">
        <v>186</v>
      </c>
      <c r="Q7" s="63" t="s">
        <v>187</v>
      </c>
      <c r="R7" s="63" t="s">
        <v>61</v>
      </c>
      <c r="S7" s="63" t="s">
        <v>57</v>
      </c>
      <c r="T7" s="63" t="s">
        <v>64</v>
      </c>
      <c r="U7" s="63" t="s">
        <v>188</v>
      </c>
      <c r="V7" s="63" t="s">
        <v>66</v>
      </c>
      <c r="W7" s="63" t="s">
        <v>67</v>
      </c>
      <c r="X7" s="63" t="s">
        <v>68</v>
      </c>
    </row>
    <row r="8" customHeight="1" spans="1:24">
      <c r="A8" s="80">
        <v>1</v>
      </c>
      <c r="B8" s="80">
        <v>2</v>
      </c>
      <c r="C8" s="80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  <c r="O8" s="80">
        <v>15</v>
      </c>
      <c r="P8" s="80">
        <v>16</v>
      </c>
      <c r="Q8" s="80">
        <v>17</v>
      </c>
      <c r="R8" s="80">
        <v>18</v>
      </c>
      <c r="S8" s="80">
        <v>19</v>
      </c>
      <c r="T8" s="80">
        <v>20</v>
      </c>
      <c r="U8" s="80">
        <v>21</v>
      </c>
      <c r="V8" s="80">
        <v>22</v>
      </c>
      <c r="W8" s="80">
        <v>23</v>
      </c>
      <c r="X8" s="80">
        <v>24</v>
      </c>
    </row>
    <row r="9" ht="20.25" customHeight="1" spans="1:24">
      <c r="A9" s="22" t="s">
        <v>190</v>
      </c>
      <c r="B9" s="22" t="s">
        <v>70</v>
      </c>
      <c r="C9" s="238" t="s">
        <v>191</v>
      </c>
      <c r="D9" s="22" t="s">
        <v>192</v>
      </c>
      <c r="E9" s="22" t="s">
        <v>109</v>
      </c>
      <c r="F9" s="22" t="s">
        <v>110</v>
      </c>
      <c r="G9" s="22" t="s">
        <v>193</v>
      </c>
      <c r="H9" s="22" t="s">
        <v>194</v>
      </c>
      <c r="I9" s="121">
        <v>568000</v>
      </c>
      <c r="J9" s="121"/>
      <c r="K9" s="121"/>
      <c r="L9" s="121"/>
      <c r="M9" s="121"/>
      <c r="N9" s="121"/>
      <c r="O9" s="121"/>
      <c r="P9" s="121"/>
      <c r="Q9" s="121"/>
      <c r="R9" s="121"/>
      <c r="S9" s="121">
        <v>568000</v>
      </c>
      <c r="T9" s="121">
        <v>568000</v>
      </c>
      <c r="U9" s="121"/>
      <c r="V9" s="121"/>
      <c r="W9" s="121"/>
      <c r="X9" s="121"/>
    </row>
    <row r="10" ht="20.25" customHeight="1" spans="1:24">
      <c r="A10" s="22" t="s">
        <v>190</v>
      </c>
      <c r="B10" s="22" t="s">
        <v>70</v>
      </c>
      <c r="C10" s="238" t="s">
        <v>191</v>
      </c>
      <c r="D10" s="22" t="s">
        <v>192</v>
      </c>
      <c r="E10" s="22" t="s">
        <v>109</v>
      </c>
      <c r="F10" s="22" t="s">
        <v>110</v>
      </c>
      <c r="G10" s="22" t="s">
        <v>193</v>
      </c>
      <c r="H10" s="22" t="s">
        <v>194</v>
      </c>
      <c r="I10" s="121">
        <v>1224684</v>
      </c>
      <c r="J10" s="121">
        <v>1224684</v>
      </c>
      <c r="K10" s="190"/>
      <c r="L10" s="190"/>
      <c r="M10" s="121">
        <v>1224684</v>
      </c>
      <c r="N10" s="190"/>
      <c r="O10" s="121"/>
      <c r="P10" s="121"/>
      <c r="Q10" s="121"/>
      <c r="R10" s="121"/>
      <c r="S10" s="121"/>
      <c r="T10" s="121"/>
      <c r="U10" s="121"/>
      <c r="V10" s="121"/>
      <c r="W10" s="121"/>
      <c r="X10" s="121"/>
    </row>
    <row r="11" ht="20.25" customHeight="1" spans="1:24">
      <c r="A11" s="22" t="s">
        <v>190</v>
      </c>
      <c r="B11" s="22" t="s">
        <v>70</v>
      </c>
      <c r="C11" s="22" t="s">
        <v>191</v>
      </c>
      <c r="D11" s="22" t="s">
        <v>192</v>
      </c>
      <c r="E11" s="22" t="s">
        <v>109</v>
      </c>
      <c r="F11" s="22" t="s">
        <v>110</v>
      </c>
      <c r="G11" s="22" t="s">
        <v>195</v>
      </c>
      <c r="H11" s="22" t="s">
        <v>196</v>
      </c>
      <c r="I11" s="121">
        <v>695352</v>
      </c>
      <c r="J11" s="121">
        <v>695352</v>
      </c>
      <c r="K11" s="190"/>
      <c r="L11" s="190"/>
      <c r="M11" s="121">
        <v>695352</v>
      </c>
      <c r="N11" s="190"/>
      <c r="O11" s="121"/>
      <c r="P11" s="121"/>
      <c r="Q11" s="121"/>
      <c r="R11" s="121"/>
      <c r="S11" s="121"/>
      <c r="T11" s="121"/>
      <c r="U11" s="121"/>
      <c r="V11" s="121"/>
      <c r="W11" s="121"/>
      <c r="X11" s="121"/>
    </row>
    <row r="12" ht="20.25" customHeight="1" spans="1:24">
      <c r="A12" s="22" t="s">
        <v>190</v>
      </c>
      <c r="B12" s="22" t="s">
        <v>70</v>
      </c>
      <c r="C12" s="22" t="s">
        <v>191</v>
      </c>
      <c r="D12" s="22" t="s">
        <v>192</v>
      </c>
      <c r="E12" s="22" t="s">
        <v>109</v>
      </c>
      <c r="F12" s="22" t="s">
        <v>110</v>
      </c>
      <c r="G12" s="22" t="s">
        <v>197</v>
      </c>
      <c r="H12" s="22" t="s">
        <v>198</v>
      </c>
      <c r="I12" s="121">
        <v>102057</v>
      </c>
      <c r="J12" s="121">
        <v>102057</v>
      </c>
      <c r="K12" s="190"/>
      <c r="L12" s="190"/>
      <c r="M12" s="121">
        <v>102057</v>
      </c>
      <c r="N12" s="190"/>
      <c r="O12" s="121"/>
      <c r="P12" s="121"/>
      <c r="Q12" s="121"/>
      <c r="R12" s="121"/>
      <c r="S12" s="121"/>
      <c r="T12" s="121"/>
      <c r="U12" s="121"/>
      <c r="V12" s="121"/>
      <c r="W12" s="121"/>
      <c r="X12" s="121"/>
    </row>
    <row r="13" ht="20.25" customHeight="1" spans="1:24">
      <c r="A13" s="22" t="s">
        <v>190</v>
      </c>
      <c r="B13" s="22" t="s">
        <v>70</v>
      </c>
      <c r="C13" s="22" t="s">
        <v>191</v>
      </c>
      <c r="D13" s="22" t="s">
        <v>192</v>
      </c>
      <c r="E13" s="22" t="s">
        <v>109</v>
      </c>
      <c r="F13" s="22" t="s">
        <v>110</v>
      </c>
      <c r="G13" s="22" t="s">
        <v>199</v>
      </c>
      <c r="H13" s="22" t="s">
        <v>200</v>
      </c>
      <c r="I13" s="121">
        <v>436350</v>
      </c>
      <c r="J13" s="121">
        <v>436350</v>
      </c>
      <c r="K13" s="190"/>
      <c r="L13" s="190"/>
      <c r="M13" s="121">
        <v>436350</v>
      </c>
      <c r="N13" s="190"/>
      <c r="O13" s="121"/>
      <c r="P13" s="121"/>
      <c r="Q13" s="121"/>
      <c r="R13" s="121"/>
      <c r="S13" s="121"/>
      <c r="T13" s="121"/>
      <c r="U13" s="121"/>
      <c r="V13" s="121"/>
      <c r="W13" s="121"/>
      <c r="X13" s="121"/>
    </row>
    <row r="14" ht="20.25" customHeight="1" spans="1:24">
      <c r="A14" s="22" t="s">
        <v>190</v>
      </c>
      <c r="B14" s="22" t="s">
        <v>70</v>
      </c>
      <c r="C14" s="22" t="s">
        <v>191</v>
      </c>
      <c r="D14" s="22" t="s">
        <v>192</v>
      </c>
      <c r="E14" s="22" t="s">
        <v>109</v>
      </c>
      <c r="F14" s="22" t="s">
        <v>110</v>
      </c>
      <c r="G14" s="22" t="s">
        <v>199</v>
      </c>
      <c r="H14" s="22" t="s">
        <v>200</v>
      </c>
      <c r="I14" s="121">
        <v>366156</v>
      </c>
      <c r="J14" s="121">
        <v>366156</v>
      </c>
      <c r="K14" s="190"/>
      <c r="L14" s="190"/>
      <c r="M14" s="121">
        <v>366156</v>
      </c>
      <c r="N14" s="190"/>
      <c r="O14" s="121"/>
      <c r="P14" s="121"/>
      <c r="Q14" s="121"/>
      <c r="R14" s="121"/>
      <c r="S14" s="121"/>
      <c r="T14" s="121"/>
      <c r="U14" s="121"/>
      <c r="V14" s="121"/>
      <c r="W14" s="121"/>
      <c r="X14" s="121"/>
    </row>
    <row r="15" ht="20.25" customHeight="1" spans="1:24">
      <c r="A15" s="22" t="s">
        <v>190</v>
      </c>
      <c r="B15" s="22" t="s">
        <v>70</v>
      </c>
      <c r="C15" s="22" t="s">
        <v>191</v>
      </c>
      <c r="D15" s="22" t="s">
        <v>192</v>
      </c>
      <c r="E15" s="22" t="s">
        <v>109</v>
      </c>
      <c r="F15" s="22" t="s">
        <v>110</v>
      </c>
      <c r="G15" s="22" t="s">
        <v>199</v>
      </c>
      <c r="H15" s="22" t="s">
        <v>200</v>
      </c>
      <c r="I15" s="121">
        <v>68000</v>
      </c>
      <c r="J15" s="121"/>
      <c r="K15" s="190"/>
      <c r="L15" s="190"/>
      <c r="M15" s="121"/>
      <c r="N15" s="190"/>
      <c r="O15" s="121"/>
      <c r="P15" s="121"/>
      <c r="Q15" s="121"/>
      <c r="R15" s="121"/>
      <c r="S15" s="121">
        <v>68000</v>
      </c>
      <c r="T15" s="121">
        <v>68000</v>
      </c>
      <c r="U15" s="121"/>
      <c r="V15" s="121"/>
      <c r="W15" s="121"/>
      <c r="X15" s="121"/>
    </row>
    <row r="16" ht="20.25" customHeight="1" spans="1:24">
      <c r="A16" s="22" t="s">
        <v>190</v>
      </c>
      <c r="B16" s="22" t="s">
        <v>70</v>
      </c>
      <c r="C16" s="22" t="s">
        <v>201</v>
      </c>
      <c r="D16" s="22" t="s">
        <v>202</v>
      </c>
      <c r="E16" s="22" t="s">
        <v>109</v>
      </c>
      <c r="F16" s="22" t="s">
        <v>110</v>
      </c>
      <c r="G16" s="22" t="s">
        <v>197</v>
      </c>
      <c r="H16" s="22" t="s">
        <v>198</v>
      </c>
      <c r="I16" s="121">
        <v>31500</v>
      </c>
      <c r="J16" s="121"/>
      <c r="K16" s="190"/>
      <c r="L16" s="190"/>
      <c r="M16" s="121"/>
      <c r="N16" s="190"/>
      <c r="O16" s="121"/>
      <c r="P16" s="121"/>
      <c r="Q16" s="121"/>
      <c r="R16" s="121"/>
      <c r="S16" s="121">
        <v>31500</v>
      </c>
      <c r="T16" s="121">
        <v>31500</v>
      </c>
      <c r="U16" s="121"/>
      <c r="V16" s="121"/>
      <c r="W16" s="121"/>
      <c r="X16" s="121"/>
    </row>
    <row r="17" ht="20.25" customHeight="1" spans="1:24">
      <c r="A17" s="22" t="s">
        <v>190</v>
      </c>
      <c r="B17" s="22" t="s">
        <v>70</v>
      </c>
      <c r="C17" s="22" t="s">
        <v>201</v>
      </c>
      <c r="D17" s="22" t="s">
        <v>202</v>
      </c>
      <c r="E17" s="22" t="s">
        <v>109</v>
      </c>
      <c r="F17" s="22" t="s">
        <v>110</v>
      </c>
      <c r="G17" s="22" t="s">
        <v>197</v>
      </c>
      <c r="H17" s="22" t="s">
        <v>198</v>
      </c>
      <c r="I17" s="121">
        <v>26000</v>
      </c>
      <c r="J17" s="121"/>
      <c r="K17" s="190"/>
      <c r="L17" s="190"/>
      <c r="M17" s="121"/>
      <c r="N17" s="190"/>
      <c r="O17" s="121"/>
      <c r="P17" s="121"/>
      <c r="Q17" s="121"/>
      <c r="R17" s="121"/>
      <c r="S17" s="121">
        <v>26000</v>
      </c>
      <c r="T17" s="121">
        <v>26000</v>
      </c>
      <c r="U17" s="121"/>
      <c r="V17" s="121"/>
      <c r="W17" s="121"/>
      <c r="X17" s="121"/>
    </row>
    <row r="18" ht="20.25" customHeight="1" spans="1:24">
      <c r="A18" s="22" t="s">
        <v>190</v>
      </c>
      <c r="B18" s="22" t="s">
        <v>70</v>
      </c>
      <c r="C18" s="22" t="s">
        <v>201</v>
      </c>
      <c r="D18" s="22" t="s">
        <v>202</v>
      </c>
      <c r="E18" s="22" t="s">
        <v>109</v>
      </c>
      <c r="F18" s="22" t="s">
        <v>110</v>
      </c>
      <c r="G18" s="22" t="s">
        <v>199</v>
      </c>
      <c r="H18" s="22" t="s">
        <v>200</v>
      </c>
      <c r="I18" s="121">
        <v>2214000</v>
      </c>
      <c r="J18" s="121"/>
      <c r="K18" s="190"/>
      <c r="L18" s="190"/>
      <c r="M18" s="121"/>
      <c r="N18" s="190"/>
      <c r="O18" s="121"/>
      <c r="P18" s="121"/>
      <c r="Q18" s="121"/>
      <c r="R18" s="121"/>
      <c r="S18" s="121">
        <v>2214000</v>
      </c>
      <c r="T18" s="121">
        <v>2214000</v>
      </c>
      <c r="U18" s="121"/>
      <c r="V18" s="121"/>
      <c r="W18" s="121"/>
      <c r="X18" s="121"/>
    </row>
    <row r="19" ht="20.25" customHeight="1" spans="1:24">
      <c r="A19" s="22" t="s">
        <v>190</v>
      </c>
      <c r="B19" s="22" t="s">
        <v>70</v>
      </c>
      <c r="C19" s="22" t="s">
        <v>203</v>
      </c>
      <c r="D19" s="22" t="s">
        <v>204</v>
      </c>
      <c r="E19" s="22" t="s">
        <v>103</v>
      </c>
      <c r="F19" s="22" t="s">
        <v>104</v>
      </c>
      <c r="G19" s="22" t="s">
        <v>205</v>
      </c>
      <c r="H19" s="22" t="s">
        <v>206</v>
      </c>
      <c r="I19" s="121">
        <v>582987</v>
      </c>
      <c r="J19" s="121">
        <v>582987</v>
      </c>
      <c r="K19" s="190"/>
      <c r="L19" s="190"/>
      <c r="M19" s="121">
        <v>582987</v>
      </c>
      <c r="N19" s="190"/>
      <c r="O19" s="121"/>
      <c r="P19" s="121"/>
      <c r="Q19" s="121"/>
      <c r="R19" s="121"/>
      <c r="S19" s="121"/>
      <c r="T19" s="121"/>
      <c r="U19" s="121"/>
      <c r="V19" s="121"/>
      <c r="W19" s="121"/>
      <c r="X19" s="121"/>
    </row>
    <row r="20" ht="20.25" customHeight="1" spans="1:24">
      <c r="A20" s="22" t="s">
        <v>190</v>
      </c>
      <c r="B20" s="22" t="s">
        <v>70</v>
      </c>
      <c r="C20" s="22" t="s">
        <v>203</v>
      </c>
      <c r="D20" s="22" t="s">
        <v>204</v>
      </c>
      <c r="E20" s="22" t="s">
        <v>113</v>
      </c>
      <c r="F20" s="22" t="s">
        <v>114</v>
      </c>
      <c r="G20" s="22" t="s">
        <v>207</v>
      </c>
      <c r="H20" s="22" t="s">
        <v>208</v>
      </c>
      <c r="I20" s="121">
        <v>244441</v>
      </c>
      <c r="J20" s="121">
        <v>244441</v>
      </c>
      <c r="K20" s="190"/>
      <c r="L20" s="190"/>
      <c r="M20" s="121">
        <v>244441</v>
      </c>
      <c r="N20" s="190"/>
      <c r="O20" s="121"/>
      <c r="P20" s="121"/>
      <c r="Q20" s="121"/>
      <c r="R20" s="121"/>
      <c r="S20" s="121"/>
      <c r="T20" s="121"/>
      <c r="U20" s="121"/>
      <c r="V20" s="121"/>
      <c r="W20" s="121"/>
      <c r="X20" s="121"/>
    </row>
    <row r="21" ht="20.25" customHeight="1" spans="1:24">
      <c r="A21" s="22" t="s">
        <v>190</v>
      </c>
      <c r="B21" s="22" t="s">
        <v>70</v>
      </c>
      <c r="C21" s="22" t="s">
        <v>203</v>
      </c>
      <c r="D21" s="22" t="s">
        <v>204</v>
      </c>
      <c r="E21" s="22" t="s">
        <v>115</v>
      </c>
      <c r="F21" s="22" t="s">
        <v>116</v>
      </c>
      <c r="G21" s="22" t="s">
        <v>209</v>
      </c>
      <c r="H21" s="22" t="s">
        <v>210</v>
      </c>
      <c r="I21" s="121">
        <v>154715</v>
      </c>
      <c r="J21" s="121">
        <v>154715</v>
      </c>
      <c r="K21" s="190"/>
      <c r="L21" s="190"/>
      <c r="M21" s="121">
        <v>154715</v>
      </c>
      <c r="N21" s="190"/>
      <c r="O21" s="121"/>
      <c r="P21" s="121"/>
      <c r="Q21" s="121"/>
      <c r="R21" s="121"/>
      <c r="S21" s="121"/>
      <c r="T21" s="121"/>
      <c r="U21" s="121"/>
      <c r="V21" s="121"/>
      <c r="W21" s="121"/>
      <c r="X21" s="121"/>
    </row>
    <row r="22" ht="20.25" customHeight="1" spans="1:24">
      <c r="A22" s="22" t="s">
        <v>190</v>
      </c>
      <c r="B22" s="22" t="s">
        <v>70</v>
      </c>
      <c r="C22" s="22" t="s">
        <v>203</v>
      </c>
      <c r="D22" s="22" t="s">
        <v>204</v>
      </c>
      <c r="E22" s="22" t="s">
        <v>115</v>
      </c>
      <c r="F22" s="22" t="s">
        <v>116</v>
      </c>
      <c r="G22" s="22" t="s">
        <v>209</v>
      </c>
      <c r="H22" s="22" t="s">
        <v>210</v>
      </c>
      <c r="I22" s="121">
        <v>59276</v>
      </c>
      <c r="J22" s="121">
        <v>59276</v>
      </c>
      <c r="K22" s="190"/>
      <c r="L22" s="190"/>
      <c r="M22" s="121">
        <v>59276</v>
      </c>
      <c r="N22" s="190"/>
      <c r="O22" s="121"/>
      <c r="P22" s="121"/>
      <c r="Q22" s="121"/>
      <c r="R22" s="121"/>
      <c r="S22" s="121"/>
      <c r="T22" s="121"/>
      <c r="U22" s="121"/>
      <c r="V22" s="121"/>
      <c r="W22" s="121"/>
      <c r="X22" s="121"/>
    </row>
    <row r="23" ht="20.25" customHeight="1" spans="1:24">
      <c r="A23" s="22" t="s">
        <v>190</v>
      </c>
      <c r="B23" s="22" t="s">
        <v>70</v>
      </c>
      <c r="C23" s="22" t="s">
        <v>203</v>
      </c>
      <c r="D23" s="22" t="s">
        <v>204</v>
      </c>
      <c r="E23" s="22" t="s">
        <v>109</v>
      </c>
      <c r="F23" s="22" t="s">
        <v>110</v>
      </c>
      <c r="G23" s="22" t="s">
        <v>211</v>
      </c>
      <c r="H23" s="22" t="s">
        <v>212</v>
      </c>
      <c r="I23" s="121">
        <v>21083</v>
      </c>
      <c r="J23" s="121">
        <v>21083</v>
      </c>
      <c r="K23" s="190"/>
      <c r="L23" s="190"/>
      <c r="M23" s="121">
        <v>21083</v>
      </c>
      <c r="N23" s="190"/>
      <c r="O23" s="121"/>
      <c r="P23" s="121"/>
      <c r="Q23" s="121"/>
      <c r="R23" s="121"/>
      <c r="S23" s="121"/>
      <c r="T23" s="121"/>
      <c r="U23" s="121"/>
      <c r="V23" s="121"/>
      <c r="W23" s="121"/>
      <c r="X23" s="121"/>
    </row>
    <row r="24" ht="20.25" customHeight="1" spans="1:24">
      <c r="A24" s="22" t="s">
        <v>190</v>
      </c>
      <c r="B24" s="22" t="s">
        <v>70</v>
      </c>
      <c r="C24" s="22" t="s">
        <v>203</v>
      </c>
      <c r="D24" s="22" t="s">
        <v>204</v>
      </c>
      <c r="E24" s="22" t="s">
        <v>117</v>
      </c>
      <c r="F24" s="22" t="s">
        <v>118</v>
      </c>
      <c r="G24" s="22" t="s">
        <v>211</v>
      </c>
      <c r="H24" s="22" t="s">
        <v>212</v>
      </c>
      <c r="I24" s="121">
        <v>7238</v>
      </c>
      <c r="J24" s="121">
        <v>7238</v>
      </c>
      <c r="K24" s="190"/>
      <c r="L24" s="190"/>
      <c r="M24" s="121">
        <v>7238</v>
      </c>
      <c r="N24" s="190"/>
      <c r="O24" s="121"/>
      <c r="P24" s="121"/>
      <c r="Q24" s="121"/>
      <c r="R24" s="121"/>
      <c r="S24" s="121"/>
      <c r="T24" s="121"/>
      <c r="U24" s="121"/>
      <c r="V24" s="121"/>
      <c r="W24" s="121"/>
      <c r="X24" s="121"/>
    </row>
    <row r="25" ht="20.25" customHeight="1" spans="1:24">
      <c r="A25" s="22" t="s">
        <v>190</v>
      </c>
      <c r="B25" s="22" t="s">
        <v>70</v>
      </c>
      <c r="C25" s="22" t="s">
        <v>203</v>
      </c>
      <c r="D25" s="22" t="s">
        <v>204</v>
      </c>
      <c r="E25" s="22" t="s">
        <v>117</v>
      </c>
      <c r="F25" s="22" t="s">
        <v>118</v>
      </c>
      <c r="G25" s="22" t="s">
        <v>211</v>
      </c>
      <c r="H25" s="22" t="s">
        <v>212</v>
      </c>
      <c r="I25" s="121">
        <v>14993</v>
      </c>
      <c r="J25" s="121">
        <v>14993</v>
      </c>
      <c r="K25" s="190"/>
      <c r="L25" s="190"/>
      <c r="M25" s="121">
        <v>14993</v>
      </c>
      <c r="N25" s="190"/>
      <c r="O25" s="121"/>
      <c r="P25" s="121"/>
      <c r="Q25" s="121"/>
      <c r="R25" s="121"/>
      <c r="S25" s="121"/>
      <c r="T25" s="121"/>
      <c r="U25" s="121"/>
      <c r="V25" s="121"/>
      <c r="W25" s="121"/>
      <c r="X25" s="121"/>
    </row>
    <row r="26" ht="20.25" customHeight="1" spans="1:24">
      <c r="A26" s="22" t="s">
        <v>190</v>
      </c>
      <c r="B26" s="22" t="s">
        <v>70</v>
      </c>
      <c r="C26" s="22" t="s">
        <v>203</v>
      </c>
      <c r="D26" s="22" t="s">
        <v>204</v>
      </c>
      <c r="E26" s="22" t="s">
        <v>117</v>
      </c>
      <c r="F26" s="22" t="s">
        <v>118</v>
      </c>
      <c r="G26" s="22" t="s">
        <v>211</v>
      </c>
      <c r="H26" s="22" t="s">
        <v>212</v>
      </c>
      <c r="I26" s="121">
        <v>7279</v>
      </c>
      <c r="J26" s="121">
        <v>7279</v>
      </c>
      <c r="K26" s="190"/>
      <c r="L26" s="190"/>
      <c r="M26" s="121">
        <v>7279</v>
      </c>
      <c r="N26" s="190"/>
      <c r="O26" s="121"/>
      <c r="P26" s="121"/>
      <c r="Q26" s="121"/>
      <c r="R26" s="121"/>
      <c r="S26" s="121"/>
      <c r="T26" s="121"/>
      <c r="U26" s="121"/>
      <c r="V26" s="121"/>
      <c r="W26" s="121"/>
      <c r="X26" s="121"/>
    </row>
    <row r="27" ht="20.25" customHeight="1" spans="1:24">
      <c r="A27" s="22" t="s">
        <v>190</v>
      </c>
      <c r="B27" s="22" t="s">
        <v>70</v>
      </c>
      <c r="C27" s="22" t="s">
        <v>213</v>
      </c>
      <c r="D27" s="22" t="s">
        <v>124</v>
      </c>
      <c r="E27" s="22" t="s">
        <v>123</v>
      </c>
      <c r="F27" s="22" t="s">
        <v>124</v>
      </c>
      <c r="G27" s="22" t="s">
        <v>214</v>
      </c>
      <c r="H27" s="22" t="s">
        <v>124</v>
      </c>
      <c r="I27" s="121">
        <v>461187</v>
      </c>
      <c r="J27" s="121">
        <v>461187</v>
      </c>
      <c r="K27" s="190"/>
      <c r="L27" s="190"/>
      <c r="M27" s="121">
        <v>461187</v>
      </c>
      <c r="N27" s="190"/>
      <c r="O27" s="121"/>
      <c r="P27" s="121"/>
      <c r="Q27" s="121"/>
      <c r="R27" s="121"/>
      <c r="S27" s="121"/>
      <c r="T27" s="121"/>
      <c r="U27" s="121"/>
      <c r="V27" s="121"/>
      <c r="W27" s="121"/>
      <c r="X27" s="121"/>
    </row>
    <row r="28" ht="20.25" customHeight="1" spans="1:24">
      <c r="A28" s="22" t="s">
        <v>190</v>
      </c>
      <c r="B28" s="22" t="s">
        <v>70</v>
      </c>
      <c r="C28" s="22" t="s">
        <v>215</v>
      </c>
      <c r="D28" s="22" t="s">
        <v>168</v>
      </c>
      <c r="E28" s="22" t="s">
        <v>109</v>
      </c>
      <c r="F28" s="22" t="s">
        <v>110</v>
      </c>
      <c r="G28" s="22" t="s">
        <v>216</v>
      </c>
      <c r="H28" s="22" t="s">
        <v>168</v>
      </c>
      <c r="I28" s="121">
        <v>10000</v>
      </c>
      <c r="J28" s="121"/>
      <c r="K28" s="190"/>
      <c r="L28" s="190"/>
      <c r="M28" s="121"/>
      <c r="N28" s="190"/>
      <c r="O28" s="121"/>
      <c r="P28" s="121"/>
      <c r="Q28" s="121"/>
      <c r="R28" s="121"/>
      <c r="S28" s="121">
        <v>10000</v>
      </c>
      <c r="T28" s="121">
        <v>10000</v>
      </c>
      <c r="U28" s="121"/>
      <c r="V28" s="121"/>
      <c r="W28" s="121"/>
      <c r="X28" s="121"/>
    </row>
    <row r="29" ht="20.25" customHeight="1" spans="1:24">
      <c r="A29" s="22" t="s">
        <v>190</v>
      </c>
      <c r="B29" s="22" t="s">
        <v>70</v>
      </c>
      <c r="C29" s="22" t="s">
        <v>217</v>
      </c>
      <c r="D29" s="22" t="s">
        <v>218</v>
      </c>
      <c r="E29" s="22" t="s">
        <v>109</v>
      </c>
      <c r="F29" s="22" t="s">
        <v>110</v>
      </c>
      <c r="G29" s="22" t="s">
        <v>219</v>
      </c>
      <c r="H29" s="22" t="s">
        <v>218</v>
      </c>
      <c r="I29" s="121">
        <v>33640</v>
      </c>
      <c r="J29" s="121">
        <v>33640</v>
      </c>
      <c r="K29" s="190"/>
      <c r="L29" s="190"/>
      <c r="M29" s="121">
        <v>33640</v>
      </c>
      <c r="N29" s="190"/>
      <c r="O29" s="121"/>
      <c r="P29" s="121"/>
      <c r="Q29" s="121"/>
      <c r="R29" s="121"/>
      <c r="S29" s="121"/>
      <c r="T29" s="121"/>
      <c r="U29" s="121"/>
      <c r="V29" s="121"/>
      <c r="W29" s="121"/>
      <c r="X29" s="121"/>
    </row>
    <row r="30" ht="20.25" customHeight="1" spans="1:24">
      <c r="A30" s="22" t="s">
        <v>190</v>
      </c>
      <c r="B30" s="22" t="s">
        <v>70</v>
      </c>
      <c r="C30" s="22" t="s">
        <v>217</v>
      </c>
      <c r="D30" s="22" t="s">
        <v>218</v>
      </c>
      <c r="E30" s="22" t="s">
        <v>109</v>
      </c>
      <c r="F30" s="22" t="s">
        <v>110</v>
      </c>
      <c r="G30" s="22" t="s">
        <v>219</v>
      </c>
      <c r="H30" s="22" t="s">
        <v>218</v>
      </c>
      <c r="I30" s="121">
        <v>53171</v>
      </c>
      <c r="J30" s="121"/>
      <c r="K30" s="190"/>
      <c r="L30" s="190"/>
      <c r="M30" s="121"/>
      <c r="N30" s="190"/>
      <c r="O30" s="121"/>
      <c r="P30" s="121"/>
      <c r="Q30" s="121"/>
      <c r="R30" s="121"/>
      <c r="S30" s="121">
        <v>53171</v>
      </c>
      <c r="T30" s="121">
        <v>53171</v>
      </c>
      <c r="U30" s="121"/>
      <c r="V30" s="121"/>
      <c r="W30" s="121"/>
      <c r="X30" s="121"/>
    </row>
    <row r="31" ht="20.25" customHeight="1" spans="1:24">
      <c r="A31" s="22" t="s">
        <v>190</v>
      </c>
      <c r="B31" s="22" t="s">
        <v>70</v>
      </c>
      <c r="C31" s="22" t="s">
        <v>220</v>
      </c>
      <c r="D31" s="22" t="s">
        <v>221</v>
      </c>
      <c r="E31" s="22" t="s">
        <v>109</v>
      </c>
      <c r="F31" s="22" t="s">
        <v>110</v>
      </c>
      <c r="G31" s="22" t="s">
        <v>222</v>
      </c>
      <c r="H31" s="22" t="s">
        <v>223</v>
      </c>
      <c r="I31" s="121">
        <v>28000</v>
      </c>
      <c r="J31" s="121"/>
      <c r="K31" s="190"/>
      <c r="L31" s="190"/>
      <c r="M31" s="121"/>
      <c r="N31" s="190"/>
      <c r="O31" s="121"/>
      <c r="P31" s="121"/>
      <c r="Q31" s="121"/>
      <c r="R31" s="121"/>
      <c r="S31" s="121">
        <v>28000</v>
      </c>
      <c r="T31" s="121">
        <v>28000</v>
      </c>
      <c r="U31" s="121"/>
      <c r="V31" s="121"/>
      <c r="W31" s="121"/>
      <c r="X31" s="121"/>
    </row>
    <row r="32" ht="20.25" customHeight="1" spans="1:24">
      <c r="A32" s="22" t="s">
        <v>190</v>
      </c>
      <c r="B32" s="22" t="s">
        <v>70</v>
      </c>
      <c r="C32" s="22" t="s">
        <v>220</v>
      </c>
      <c r="D32" s="22" t="s">
        <v>221</v>
      </c>
      <c r="E32" s="22" t="s">
        <v>109</v>
      </c>
      <c r="F32" s="22" t="s">
        <v>110</v>
      </c>
      <c r="G32" s="22" t="s">
        <v>222</v>
      </c>
      <c r="H32" s="22" t="s">
        <v>223</v>
      </c>
      <c r="I32" s="121">
        <v>5000</v>
      </c>
      <c r="J32" s="121"/>
      <c r="K32" s="190"/>
      <c r="L32" s="190"/>
      <c r="M32" s="121"/>
      <c r="N32" s="190"/>
      <c r="O32" s="121"/>
      <c r="P32" s="121"/>
      <c r="Q32" s="121"/>
      <c r="R32" s="121"/>
      <c r="S32" s="121">
        <v>5000</v>
      </c>
      <c r="T32" s="121">
        <v>5000</v>
      </c>
      <c r="U32" s="121"/>
      <c r="V32" s="121"/>
      <c r="W32" s="121"/>
      <c r="X32" s="121"/>
    </row>
    <row r="33" ht="20.25" customHeight="1" spans="1:24">
      <c r="A33" s="22" t="s">
        <v>190</v>
      </c>
      <c r="B33" s="22" t="s">
        <v>70</v>
      </c>
      <c r="C33" s="22" t="s">
        <v>220</v>
      </c>
      <c r="D33" s="22" t="s">
        <v>221</v>
      </c>
      <c r="E33" s="22" t="s">
        <v>109</v>
      </c>
      <c r="F33" s="22" t="s">
        <v>110</v>
      </c>
      <c r="G33" s="22" t="s">
        <v>222</v>
      </c>
      <c r="H33" s="22" t="s">
        <v>223</v>
      </c>
      <c r="I33" s="121">
        <v>25000</v>
      </c>
      <c r="J33" s="121"/>
      <c r="K33" s="190"/>
      <c r="L33" s="190"/>
      <c r="M33" s="121"/>
      <c r="N33" s="190"/>
      <c r="O33" s="121"/>
      <c r="P33" s="121"/>
      <c r="Q33" s="121"/>
      <c r="R33" s="121"/>
      <c r="S33" s="121">
        <v>25000</v>
      </c>
      <c r="T33" s="121">
        <v>25000</v>
      </c>
      <c r="U33" s="121"/>
      <c r="V33" s="121"/>
      <c r="W33" s="121"/>
      <c r="X33" s="121"/>
    </row>
    <row r="34" ht="20.25" customHeight="1" spans="1:24">
      <c r="A34" s="22" t="s">
        <v>190</v>
      </c>
      <c r="B34" s="22" t="s">
        <v>70</v>
      </c>
      <c r="C34" s="22" t="s">
        <v>220</v>
      </c>
      <c r="D34" s="22" t="s">
        <v>221</v>
      </c>
      <c r="E34" s="22" t="s">
        <v>109</v>
      </c>
      <c r="F34" s="22" t="s">
        <v>110</v>
      </c>
      <c r="G34" s="22" t="s">
        <v>222</v>
      </c>
      <c r="H34" s="22" t="s">
        <v>223</v>
      </c>
      <c r="I34" s="121">
        <v>6000</v>
      </c>
      <c r="J34" s="121"/>
      <c r="K34" s="190"/>
      <c r="L34" s="190"/>
      <c r="M34" s="121"/>
      <c r="N34" s="190"/>
      <c r="O34" s="121"/>
      <c r="P34" s="121"/>
      <c r="Q34" s="121"/>
      <c r="R34" s="121"/>
      <c r="S34" s="121">
        <v>6000</v>
      </c>
      <c r="T34" s="121">
        <v>6000</v>
      </c>
      <c r="U34" s="121"/>
      <c r="V34" s="121"/>
      <c r="W34" s="121"/>
      <c r="X34" s="121"/>
    </row>
    <row r="35" ht="20.25" customHeight="1" spans="1:24">
      <c r="A35" s="22" t="s">
        <v>190</v>
      </c>
      <c r="B35" s="22" t="s">
        <v>70</v>
      </c>
      <c r="C35" s="22" t="s">
        <v>220</v>
      </c>
      <c r="D35" s="22" t="s">
        <v>221</v>
      </c>
      <c r="E35" s="22" t="s">
        <v>109</v>
      </c>
      <c r="F35" s="22" t="s">
        <v>110</v>
      </c>
      <c r="G35" s="22" t="s">
        <v>224</v>
      </c>
      <c r="H35" s="22" t="s">
        <v>225</v>
      </c>
      <c r="I35" s="121">
        <v>20000</v>
      </c>
      <c r="J35" s="121"/>
      <c r="K35" s="190"/>
      <c r="L35" s="190"/>
      <c r="M35" s="121"/>
      <c r="N35" s="190"/>
      <c r="O35" s="121"/>
      <c r="P35" s="121"/>
      <c r="Q35" s="121"/>
      <c r="R35" s="121"/>
      <c r="S35" s="121">
        <v>20000</v>
      </c>
      <c r="T35" s="121">
        <v>20000</v>
      </c>
      <c r="U35" s="121"/>
      <c r="V35" s="121"/>
      <c r="W35" s="121"/>
      <c r="X35" s="121"/>
    </row>
    <row r="36" ht="20.25" customHeight="1" spans="1:24">
      <c r="A36" s="22" t="s">
        <v>190</v>
      </c>
      <c r="B36" s="22" t="s">
        <v>70</v>
      </c>
      <c r="C36" s="22" t="s">
        <v>220</v>
      </c>
      <c r="D36" s="22" t="s">
        <v>221</v>
      </c>
      <c r="E36" s="22" t="s">
        <v>109</v>
      </c>
      <c r="F36" s="22" t="s">
        <v>110</v>
      </c>
      <c r="G36" s="22" t="s">
        <v>224</v>
      </c>
      <c r="H36" s="22" t="s">
        <v>225</v>
      </c>
      <c r="I36" s="121">
        <v>20000</v>
      </c>
      <c r="J36" s="121"/>
      <c r="K36" s="190"/>
      <c r="L36" s="190"/>
      <c r="M36" s="121"/>
      <c r="N36" s="190"/>
      <c r="O36" s="121"/>
      <c r="P36" s="121"/>
      <c r="Q36" s="121"/>
      <c r="R36" s="121"/>
      <c r="S36" s="121">
        <v>20000</v>
      </c>
      <c r="T36" s="121">
        <v>20000</v>
      </c>
      <c r="U36" s="121"/>
      <c r="V36" s="121"/>
      <c r="W36" s="121"/>
      <c r="X36" s="121"/>
    </row>
    <row r="37" ht="20.25" customHeight="1" spans="1:24">
      <c r="A37" s="22" t="s">
        <v>190</v>
      </c>
      <c r="B37" s="22" t="s">
        <v>70</v>
      </c>
      <c r="C37" s="22" t="s">
        <v>220</v>
      </c>
      <c r="D37" s="22" t="s">
        <v>221</v>
      </c>
      <c r="E37" s="22" t="s">
        <v>109</v>
      </c>
      <c r="F37" s="22" t="s">
        <v>110</v>
      </c>
      <c r="G37" s="22" t="s">
        <v>226</v>
      </c>
      <c r="H37" s="22" t="s">
        <v>227</v>
      </c>
      <c r="I37" s="121">
        <v>90000</v>
      </c>
      <c r="J37" s="121"/>
      <c r="K37" s="190"/>
      <c r="L37" s="190"/>
      <c r="M37" s="121"/>
      <c r="N37" s="190"/>
      <c r="O37" s="121"/>
      <c r="P37" s="121"/>
      <c r="Q37" s="121"/>
      <c r="R37" s="121"/>
      <c r="S37" s="121">
        <v>90000</v>
      </c>
      <c r="T37" s="121">
        <v>90000</v>
      </c>
      <c r="U37" s="121"/>
      <c r="V37" s="121"/>
      <c r="W37" s="121"/>
      <c r="X37" s="121"/>
    </row>
    <row r="38" ht="20.25" customHeight="1" spans="1:24">
      <c r="A38" s="22" t="s">
        <v>190</v>
      </c>
      <c r="B38" s="22" t="s">
        <v>70</v>
      </c>
      <c r="C38" s="22" t="s">
        <v>220</v>
      </c>
      <c r="D38" s="22" t="s">
        <v>221</v>
      </c>
      <c r="E38" s="22" t="s">
        <v>109</v>
      </c>
      <c r="F38" s="22" t="s">
        <v>110</v>
      </c>
      <c r="G38" s="22" t="s">
        <v>228</v>
      </c>
      <c r="H38" s="22" t="s">
        <v>229</v>
      </c>
      <c r="I38" s="121">
        <v>280000</v>
      </c>
      <c r="J38" s="121"/>
      <c r="K38" s="190"/>
      <c r="L38" s="190"/>
      <c r="M38" s="121"/>
      <c r="N38" s="190"/>
      <c r="O38" s="121"/>
      <c r="P38" s="121"/>
      <c r="Q38" s="121"/>
      <c r="R38" s="121"/>
      <c r="S38" s="121">
        <v>280000</v>
      </c>
      <c r="T38" s="121">
        <v>280000</v>
      </c>
      <c r="U38" s="121"/>
      <c r="V38" s="121"/>
      <c r="W38" s="121"/>
      <c r="X38" s="121"/>
    </row>
    <row r="39" ht="20.25" customHeight="1" spans="1:24">
      <c r="A39" s="22" t="s">
        <v>190</v>
      </c>
      <c r="B39" s="22" t="s">
        <v>70</v>
      </c>
      <c r="C39" s="22" t="s">
        <v>220</v>
      </c>
      <c r="D39" s="22" t="s">
        <v>221</v>
      </c>
      <c r="E39" s="22" t="s">
        <v>109</v>
      </c>
      <c r="F39" s="22" t="s">
        <v>110</v>
      </c>
      <c r="G39" s="22" t="s">
        <v>230</v>
      </c>
      <c r="H39" s="22" t="s">
        <v>231</v>
      </c>
      <c r="I39" s="121">
        <v>78180</v>
      </c>
      <c r="J39" s="121"/>
      <c r="K39" s="190"/>
      <c r="L39" s="190"/>
      <c r="M39" s="121"/>
      <c r="N39" s="190"/>
      <c r="O39" s="121"/>
      <c r="P39" s="121"/>
      <c r="Q39" s="121"/>
      <c r="R39" s="121"/>
      <c r="S39" s="121">
        <v>78180</v>
      </c>
      <c r="T39" s="121">
        <v>78180</v>
      </c>
      <c r="U39" s="121"/>
      <c r="V39" s="121"/>
      <c r="W39" s="121"/>
      <c r="X39" s="121"/>
    </row>
    <row r="40" ht="20.25" customHeight="1" spans="1:24">
      <c r="A40" s="22" t="s">
        <v>190</v>
      </c>
      <c r="B40" s="22" t="s">
        <v>70</v>
      </c>
      <c r="C40" s="22" t="s">
        <v>220</v>
      </c>
      <c r="D40" s="22" t="s">
        <v>221</v>
      </c>
      <c r="E40" s="22" t="s">
        <v>109</v>
      </c>
      <c r="F40" s="22" t="s">
        <v>110</v>
      </c>
      <c r="G40" s="22" t="s">
        <v>232</v>
      </c>
      <c r="H40" s="22" t="s">
        <v>233</v>
      </c>
      <c r="I40" s="121">
        <v>18000</v>
      </c>
      <c r="J40" s="121"/>
      <c r="K40" s="190"/>
      <c r="L40" s="190"/>
      <c r="M40" s="121"/>
      <c r="N40" s="190"/>
      <c r="O40" s="121"/>
      <c r="P40" s="121"/>
      <c r="Q40" s="121"/>
      <c r="R40" s="121"/>
      <c r="S40" s="121">
        <v>18000</v>
      </c>
      <c r="T40" s="121">
        <v>18000</v>
      </c>
      <c r="U40" s="121"/>
      <c r="V40" s="121"/>
      <c r="W40" s="121"/>
      <c r="X40" s="121"/>
    </row>
    <row r="41" ht="20.25" customHeight="1" spans="1:24">
      <c r="A41" s="22" t="s">
        <v>190</v>
      </c>
      <c r="B41" s="22" t="s">
        <v>70</v>
      </c>
      <c r="C41" s="22" t="s">
        <v>220</v>
      </c>
      <c r="D41" s="22" t="s">
        <v>221</v>
      </c>
      <c r="E41" s="22" t="s">
        <v>109</v>
      </c>
      <c r="F41" s="22" t="s">
        <v>110</v>
      </c>
      <c r="G41" s="22" t="s">
        <v>234</v>
      </c>
      <c r="H41" s="22" t="s">
        <v>235</v>
      </c>
      <c r="I41" s="121">
        <v>304000</v>
      </c>
      <c r="J41" s="121"/>
      <c r="K41" s="190"/>
      <c r="L41" s="190"/>
      <c r="M41" s="121"/>
      <c r="N41" s="190"/>
      <c r="O41" s="121"/>
      <c r="P41" s="121"/>
      <c r="Q41" s="121"/>
      <c r="R41" s="121"/>
      <c r="S41" s="121">
        <v>304000</v>
      </c>
      <c r="T41" s="121">
        <v>304000</v>
      </c>
      <c r="U41" s="121"/>
      <c r="V41" s="121"/>
      <c r="W41" s="121"/>
      <c r="X41" s="121"/>
    </row>
    <row r="42" ht="20.25" customHeight="1" spans="1:24">
      <c r="A42" s="22" t="s">
        <v>190</v>
      </c>
      <c r="B42" s="22" t="s">
        <v>70</v>
      </c>
      <c r="C42" s="22" t="s">
        <v>220</v>
      </c>
      <c r="D42" s="22" t="s">
        <v>221</v>
      </c>
      <c r="E42" s="22" t="s">
        <v>109</v>
      </c>
      <c r="F42" s="22" t="s">
        <v>110</v>
      </c>
      <c r="G42" s="22" t="s">
        <v>236</v>
      </c>
      <c r="H42" s="22" t="s">
        <v>237</v>
      </c>
      <c r="I42" s="121">
        <v>50000</v>
      </c>
      <c r="J42" s="121"/>
      <c r="K42" s="190"/>
      <c r="L42" s="190"/>
      <c r="M42" s="121"/>
      <c r="N42" s="190"/>
      <c r="O42" s="121"/>
      <c r="P42" s="121"/>
      <c r="Q42" s="121"/>
      <c r="R42" s="121"/>
      <c r="S42" s="121">
        <v>50000</v>
      </c>
      <c r="T42" s="121">
        <v>50000</v>
      </c>
      <c r="U42" s="121"/>
      <c r="V42" s="121"/>
      <c r="W42" s="121"/>
      <c r="X42" s="121"/>
    </row>
    <row r="43" ht="20.25" customHeight="1" spans="1:24">
      <c r="A43" s="22" t="s">
        <v>190</v>
      </c>
      <c r="B43" s="22" t="s">
        <v>70</v>
      </c>
      <c r="C43" s="22" t="s">
        <v>220</v>
      </c>
      <c r="D43" s="22" t="s">
        <v>221</v>
      </c>
      <c r="E43" s="22" t="s">
        <v>109</v>
      </c>
      <c r="F43" s="22" t="s">
        <v>110</v>
      </c>
      <c r="G43" s="22" t="s">
        <v>238</v>
      </c>
      <c r="H43" s="22" t="s">
        <v>239</v>
      </c>
      <c r="I43" s="121">
        <v>6000</v>
      </c>
      <c r="J43" s="121"/>
      <c r="K43" s="190"/>
      <c r="L43" s="190"/>
      <c r="M43" s="121"/>
      <c r="N43" s="190"/>
      <c r="O43" s="121"/>
      <c r="P43" s="121"/>
      <c r="Q43" s="121"/>
      <c r="R43" s="121"/>
      <c r="S43" s="121">
        <v>6000</v>
      </c>
      <c r="T43" s="121">
        <v>6000</v>
      </c>
      <c r="U43" s="121"/>
      <c r="V43" s="121"/>
      <c r="W43" s="121"/>
      <c r="X43" s="121"/>
    </row>
    <row r="44" ht="20.25" customHeight="1" spans="1:24">
      <c r="A44" s="22" t="s">
        <v>190</v>
      </c>
      <c r="B44" s="22" t="s">
        <v>70</v>
      </c>
      <c r="C44" s="22" t="s">
        <v>220</v>
      </c>
      <c r="D44" s="22" t="s">
        <v>221</v>
      </c>
      <c r="E44" s="22" t="s">
        <v>109</v>
      </c>
      <c r="F44" s="22" t="s">
        <v>110</v>
      </c>
      <c r="G44" s="22" t="s">
        <v>238</v>
      </c>
      <c r="H44" s="22" t="s">
        <v>239</v>
      </c>
      <c r="I44" s="121">
        <v>120000</v>
      </c>
      <c r="J44" s="121"/>
      <c r="K44" s="190"/>
      <c r="L44" s="190"/>
      <c r="M44" s="121"/>
      <c r="N44" s="190"/>
      <c r="O44" s="121"/>
      <c r="P44" s="121"/>
      <c r="Q44" s="121"/>
      <c r="R44" s="121"/>
      <c r="S44" s="121">
        <v>120000</v>
      </c>
      <c r="T44" s="121">
        <v>120000</v>
      </c>
      <c r="U44" s="121"/>
      <c r="V44" s="121"/>
      <c r="W44" s="121"/>
      <c r="X44" s="121"/>
    </row>
    <row r="45" ht="20.25" customHeight="1" spans="1:24">
      <c r="A45" s="22" t="s">
        <v>190</v>
      </c>
      <c r="B45" s="22" t="s">
        <v>70</v>
      </c>
      <c r="C45" s="22" t="s">
        <v>220</v>
      </c>
      <c r="D45" s="22" t="s">
        <v>221</v>
      </c>
      <c r="E45" s="22" t="s">
        <v>109</v>
      </c>
      <c r="F45" s="22" t="s">
        <v>110</v>
      </c>
      <c r="G45" s="22" t="s">
        <v>238</v>
      </c>
      <c r="H45" s="22" t="s">
        <v>239</v>
      </c>
      <c r="I45" s="121">
        <v>5500</v>
      </c>
      <c r="J45" s="121"/>
      <c r="K45" s="190"/>
      <c r="L45" s="190"/>
      <c r="M45" s="121"/>
      <c r="N45" s="190"/>
      <c r="O45" s="121"/>
      <c r="P45" s="121"/>
      <c r="Q45" s="121"/>
      <c r="R45" s="121"/>
      <c r="S45" s="121">
        <v>5500</v>
      </c>
      <c r="T45" s="121">
        <v>5500</v>
      </c>
      <c r="U45" s="121"/>
      <c r="V45" s="121"/>
      <c r="W45" s="121"/>
      <c r="X45" s="121"/>
    </row>
    <row r="46" ht="20.25" customHeight="1" spans="1:24">
      <c r="A46" s="22" t="s">
        <v>190</v>
      </c>
      <c r="B46" s="22" t="s">
        <v>70</v>
      </c>
      <c r="C46" s="22" t="s">
        <v>220</v>
      </c>
      <c r="D46" s="22" t="s">
        <v>221</v>
      </c>
      <c r="E46" s="22" t="s">
        <v>109</v>
      </c>
      <c r="F46" s="22" t="s">
        <v>110</v>
      </c>
      <c r="G46" s="22" t="s">
        <v>240</v>
      </c>
      <c r="H46" s="22" t="s">
        <v>241</v>
      </c>
      <c r="I46" s="121">
        <v>260000</v>
      </c>
      <c r="J46" s="121"/>
      <c r="K46" s="190"/>
      <c r="L46" s="190"/>
      <c r="M46" s="121"/>
      <c r="N46" s="190"/>
      <c r="O46" s="121"/>
      <c r="P46" s="121"/>
      <c r="Q46" s="121"/>
      <c r="R46" s="121"/>
      <c r="S46" s="121">
        <v>260000</v>
      </c>
      <c r="T46" s="121">
        <v>260000</v>
      </c>
      <c r="U46" s="121"/>
      <c r="V46" s="121"/>
      <c r="W46" s="121"/>
      <c r="X46" s="121"/>
    </row>
    <row r="47" ht="20.25" customHeight="1" spans="1:24">
      <c r="A47" s="22" t="s">
        <v>190</v>
      </c>
      <c r="B47" s="22" t="s">
        <v>70</v>
      </c>
      <c r="C47" s="22" t="s">
        <v>220</v>
      </c>
      <c r="D47" s="22" t="s">
        <v>221</v>
      </c>
      <c r="E47" s="22" t="s">
        <v>109</v>
      </c>
      <c r="F47" s="22" t="s">
        <v>110</v>
      </c>
      <c r="G47" s="22" t="s">
        <v>240</v>
      </c>
      <c r="H47" s="22" t="s">
        <v>241</v>
      </c>
      <c r="I47" s="121">
        <v>854000</v>
      </c>
      <c r="J47" s="121"/>
      <c r="K47" s="190"/>
      <c r="L47" s="190"/>
      <c r="M47" s="121"/>
      <c r="N47" s="190"/>
      <c r="O47" s="121"/>
      <c r="P47" s="121"/>
      <c r="Q47" s="121"/>
      <c r="R47" s="121"/>
      <c r="S47" s="121">
        <v>854000</v>
      </c>
      <c r="T47" s="121">
        <v>854000</v>
      </c>
      <c r="U47" s="121"/>
      <c r="V47" s="121"/>
      <c r="W47" s="121"/>
      <c r="X47" s="121"/>
    </row>
    <row r="48" ht="20.25" customHeight="1" spans="1:24">
      <c r="A48" s="22" t="s">
        <v>190</v>
      </c>
      <c r="B48" s="22" t="s">
        <v>70</v>
      </c>
      <c r="C48" s="22" t="s">
        <v>220</v>
      </c>
      <c r="D48" s="22" t="s">
        <v>221</v>
      </c>
      <c r="E48" s="22" t="s">
        <v>109</v>
      </c>
      <c r="F48" s="22" t="s">
        <v>110</v>
      </c>
      <c r="G48" s="22" t="s">
        <v>240</v>
      </c>
      <c r="H48" s="22" t="s">
        <v>241</v>
      </c>
      <c r="I48" s="121">
        <v>50000</v>
      </c>
      <c r="J48" s="121"/>
      <c r="K48" s="190"/>
      <c r="L48" s="190"/>
      <c r="M48" s="121"/>
      <c r="N48" s="190"/>
      <c r="O48" s="121"/>
      <c r="P48" s="121"/>
      <c r="Q48" s="121"/>
      <c r="R48" s="121"/>
      <c r="S48" s="121">
        <v>50000</v>
      </c>
      <c r="T48" s="121">
        <v>50000</v>
      </c>
      <c r="U48" s="121"/>
      <c r="V48" s="121"/>
      <c r="W48" s="121"/>
      <c r="X48" s="121"/>
    </row>
    <row r="49" ht="20.25" customHeight="1" spans="1:24">
      <c r="A49" s="22" t="s">
        <v>190</v>
      </c>
      <c r="B49" s="22" t="s">
        <v>70</v>
      </c>
      <c r="C49" s="22" t="s">
        <v>220</v>
      </c>
      <c r="D49" s="22" t="s">
        <v>221</v>
      </c>
      <c r="E49" s="22" t="s">
        <v>109</v>
      </c>
      <c r="F49" s="22" t="s">
        <v>110</v>
      </c>
      <c r="G49" s="22" t="s">
        <v>240</v>
      </c>
      <c r="H49" s="22" t="s">
        <v>241</v>
      </c>
      <c r="I49" s="121">
        <v>50000</v>
      </c>
      <c r="J49" s="121"/>
      <c r="K49" s="190"/>
      <c r="L49" s="190"/>
      <c r="M49" s="121"/>
      <c r="N49" s="190"/>
      <c r="O49" s="121"/>
      <c r="P49" s="121"/>
      <c r="Q49" s="121"/>
      <c r="R49" s="121"/>
      <c r="S49" s="121">
        <v>50000</v>
      </c>
      <c r="T49" s="121">
        <v>50000</v>
      </c>
      <c r="U49" s="121"/>
      <c r="V49" s="121"/>
      <c r="W49" s="121"/>
      <c r="X49" s="121"/>
    </row>
    <row r="50" ht="20.25" customHeight="1" spans="1:24">
      <c r="A50" s="22" t="s">
        <v>190</v>
      </c>
      <c r="B50" s="22" t="s">
        <v>70</v>
      </c>
      <c r="C50" s="22" t="s">
        <v>220</v>
      </c>
      <c r="D50" s="22" t="s">
        <v>221</v>
      </c>
      <c r="E50" s="22" t="s">
        <v>109</v>
      </c>
      <c r="F50" s="22" t="s">
        <v>110</v>
      </c>
      <c r="G50" s="22" t="s">
        <v>240</v>
      </c>
      <c r="H50" s="22" t="s">
        <v>241</v>
      </c>
      <c r="I50" s="121">
        <v>3131000</v>
      </c>
      <c r="J50" s="121"/>
      <c r="K50" s="190"/>
      <c r="L50" s="190"/>
      <c r="M50" s="121"/>
      <c r="N50" s="190"/>
      <c r="O50" s="121"/>
      <c r="P50" s="121"/>
      <c r="Q50" s="121"/>
      <c r="R50" s="121"/>
      <c r="S50" s="121">
        <v>3131000</v>
      </c>
      <c r="T50" s="121">
        <v>3131000</v>
      </c>
      <c r="U50" s="121"/>
      <c r="V50" s="121"/>
      <c r="W50" s="121"/>
      <c r="X50" s="121"/>
    </row>
    <row r="51" ht="20.25" customHeight="1" spans="1:24">
      <c r="A51" s="22" t="s">
        <v>190</v>
      </c>
      <c r="B51" s="22" t="s">
        <v>70</v>
      </c>
      <c r="C51" s="22" t="s">
        <v>220</v>
      </c>
      <c r="D51" s="22" t="s">
        <v>221</v>
      </c>
      <c r="E51" s="22" t="s">
        <v>109</v>
      </c>
      <c r="F51" s="22" t="s">
        <v>110</v>
      </c>
      <c r="G51" s="22" t="s">
        <v>242</v>
      </c>
      <c r="H51" s="22" t="s">
        <v>243</v>
      </c>
      <c r="I51" s="121">
        <v>250000</v>
      </c>
      <c r="J51" s="121"/>
      <c r="K51" s="190"/>
      <c r="L51" s="190"/>
      <c r="M51" s="121"/>
      <c r="N51" s="190"/>
      <c r="O51" s="121"/>
      <c r="P51" s="121"/>
      <c r="Q51" s="121"/>
      <c r="R51" s="121"/>
      <c r="S51" s="121">
        <v>250000</v>
      </c>
      <c r="T51" s="121">
        <v>250000</v>
      </c>
      <c r="U51" s="121"/>
      <c r="V51" s="121"/>
      <c r="W51" s="121"/>
      <c r="X51" s="121"/>
    </row>
    <row r="52" ht="20.25" customHeight="1" spans="1:24">
      <c r="A52" s="22" t="s">
        <v>190</v>
      </c>
      <c r="B52" s="22" t="s">
        <v>70</v>
      </c>
      <c r="C52" s="22" t="s">
        <v>220</v>
      </c>
      <c r="D52" s="22" t="s">
        <v>221</v>
      </c>
      <c r="E52" s="22" t="s">
        <v>109</v>
      </c>
      <c r="F52" s="22" t="s">
        <v>110</v>
      </c>
      <c r="G52" s="22" t="s">
        <v>244</v>
      </c>
      <c r="H52" s="22" t="s">
        <v>245</v>
      </c>
      <c r="I52" s="121">
        <v>87000</v>
      </c>
      <c r="J52" s="121">
        <v>87000</v>
      </c>
      <c r="K52" s="190"/>
      <c r="L52" s="190"/>
      <c r="M52" s="121">
        <v>87000</v>
      </c>
      <c r="N52" s="190"/>
      <c r="O52" s="121"/>
      <c r="P52" s="121"/>
      <c r="Q52" s="121"/>
      <c r="R52" s="121"/>
      <c r="S52" s="121"/>
      <c r="T52" s="121"/>
      <c r="U52" s="121"/>
      <c r="V52" s="121"/>
      <c r="W52" s="121"/>
      <c r="X52" s="121"/>
    </row>
    <row r="53" ht="20.25" customHeight="1" spans="1:24">
      <c r="A53" s="22" t="s">
        <v>190</v>
      </c>
      <c r="B53" s="22" t="s">
        <v>70</v>
      </c>
      <c r="C53" s="22" t="s">
        <v>220</v>
      </c>
      <c r="D53" s="22" t="s">
        <v>221</v>
      </c>
      <c r="E53" s="22" t="s">
        <v>109</v>
      </c>
      <c r="F53" s="22" t="s">
        <v>110</v>
      </c>
      <c r="G53" s="22" t="s">
        <v>244</v>
      </c>
      <c r="H53" s="22" t="s">
        <v>245</v>
      </c>
      <c r="I53" s="121">
        <v>255000</v>
      </c>
      <c r="J53" s="121"/>
      <c r="K53" s="190"/>
      <c r="L53" s="190"/>
      <c r="M53" s="121"/>
      <c r="N53" s="190"/>
      <c r="O53" s="121"/>
      <c r="P53" s="121"/>
      <c r="Q53" s="121"/>
      <c r="R53" s="121"/>
      <c r="S53" s="121">
        <v>255000</v>
      </c>
      <c r="T53" s="121">
        <v>255000</v>
      </c>
      <c r="U53" s="121"/>
      <c r="V53" s="121"/>
      <c r="W53" s="121"/>
      <c r="X53" s="121"/>
    </row>
    <row r="54" ht="20.25" customHeight="1" spans="1:24">
      <c r="A54" s="22" t="s">
        <v>190</v>
      </c>
      <c r="B54" s="22" t="s">
        <v>70</v>
      </c>
      <c r="C54" s="22" t="s">
        <v>220</v>
      </c>
      <c r="D54" s="22" t="s">
        <v>221</v>
      </c>
      <c r="E54" s="22" t="s">
        <v>109</v>
      </c>
      <c r="F54" s="22" t="s">
        <v>110</v>
      </c>
      <c r="G54" s="22" t="s">
        <v>246</v>
      </c>
      <c r="H54" s="22" t="s">
        <v>247</v>
      </c>
      <c r="I54" s="121">
        <v>5000</v>
      </c>
      <c r="J54" s="121"/>
      <c r="K54" s="190"/>
      <c r="L54" s="190"/>
      <c r="M54" s="121"/>
      <c r="N54" s="190"/>
      <c r="O54" s="121"/>
      <c r="P54" s="121"/>
      <c r="Q54" s="121"/>
      <c r="R54" s="121"/>
      <c r="S54" s="121">
        <v>5000</v>
      </c>
      <c r="T54" s="121">
        <v>5000</v>
      </c>
      <c r="U54" s="121"/>
      <c r="V54" s="121"/>
      <c r="W54" s="121"/>
      <c r="X54" s="121"/>
    </row>
    <row r="55" ht="20.25" customHeight="1" spans="1:24">
      <c r="A55" s="22" t="s">
        <v>190</v>
      </c>
      <c r="B55" s="22" t="s">
        <v>70</v>
      </c>
      <c r="C55" s="22" t="s">
        <v>220</v>
      </c>
      <c r="D55" s="22" t="s">
        <v>221</v>
      </c>
      <c r="E55" s="22" t="s">
        <v>109</v>
      </c>
      <c r="F55" s="22" t="s">
        <v>110</v>
      </c>
      <c r="G55" s="22" t="s">
        <v>246</v>
      </c>
      <c r="H55" s="22" t="s">
        <v>247</v>
      </c>
      <c r="I55" s="121">
        <v>24360</v>
      </c>
      <c r="J55" s="121">
        <v>24360</v>
      </c>
      <c r="K55" s="190"/>
      <c r="L55" s="190"/>
      <c r="M55" s="121">
        <v>24360</v>
      </c>
      <c r="N55" s="190"/>
      <c r="O55" s="121"/>
      <c r="P55" s="121"/>
      <c r="Q55" s="121"/>
      <c r="R55" s="121"/>
      <c r="S55" s="121"/>
      <c r="T55" s="121"/>
      <c r="U55" s="121"/>
      <c r="V55" s="121"/>
      <c r="W55" s="121"/>
      <c r="X55" s="121"/>
    </row>
    <row r="56" ht="20.25" customHeight="1" spans="1:24">
      <c r="A56" s="22" t="s">
        <v>190</v>
      </c>
      <c r="B56" s="22" t="s">
        <v>70</v>
      </c>
      <c r="C56" s="22" t="s">
        <v>248</v>
      </c>
      <c r="D56" s="22" t="s">
        <v>249</v>
      </c>
      <c r="E56" s="22" t="s">
        <v>101</v>
      </c>
      <c r="F56" s="22" t="s">
        <v>102</v>
      </c>
      <c r="G56" s="22" t="s">
        <v>250</v>
      </c>
      <c r="H56" s="22" t="s">
        <v>251</v>
      </c>
      <c r="I56" s="121">
        <v>201600</v>
      </c>
      <c r="J56" s="121">
        <v>201600</v>
      </c>
      <c r="K56" s="190"/>
      <c r="L56" s="190"/>
      <c r="M56" s="121">
        <v>201600</v>
      </c>
      <c r="N56" s="190"/>
      <c r="O56" s="121"/>
      <c r="P56" s="121"/>
      <c r="Q56" s="121"/>
      <c r="R56" s="121"/>
      <c r="S56" s="121"/>
      <c r="T56" s="121"/>
      <c r="U56" s="121"/>
      <c r="V56" s="121"/>
      <c r="W56" s="121"/>
      <c r="X56" s="121"/>
    </row>
    <row r="57" ht="20.25" customHeight="1" spans="1:24">
      <c r="A57" s="22" t="s">
        <v>190</v>
      </c>
      <c r="B57" s="22" t="s">
        <v>70</v>
      </c>
      <c r="C57" s="22" t="s">
        <v>252</v>
      </c>
      <c r="D57" s="22" t="s">
        <v>253</v>
      </c>
      <c r="E57" s="22" t="s">
        <v>109</v>
      </c>
      <c r="F57" s="22" t="s">
        <v>110</v>
      </c>
      <c r="G57" s="22" t="s">
        <v>254</v>
      </c>
      <c r="H57" s="22" t="s">
        <v>255</v>
      </c>
      <c r="I57" s="121">
        <v>240712.6</v>
      </c>
      <c r="J57" s="121"/>
      <c r="K57" s="190"/>
      <c r="L57" s="190"/>
      <c r="M57" s="121"/>
      <c r="N57" s="190"/>
      <c r="O57" s="121"/>
      <c r="P57" s="121"/>
      <c r="Q57" s="121"/>
      <c r="R57" s="121"/>
      <c r="S57" s="121">
        <v>240712.6</v>
      </c>
      <c r="T57" s="121">
        <v>240712.6</v>
      </c>
      <c r="U57" s="121"/>
      <c r="V57" s="121"/>
      <c r="W57" s="121"/>
      <c r="X57" s="121"/>
    </row>
    <row r="58" ht="20.25" customHeight="1" spans="1:24">
      <c r="A58" s="22" t="s">
        <v>190</v>
      </c>
      <c r="B58" s="22" t="s">
        <v>70</v>
      </c>
      <c r="C58" s="22" t="s">
        <v>252</v>
      </c>
      <c r="D58" s="22" t="s">
        <v>253</v>
      </c>
      <c r="E58" s="22" t="s">
        <v>109</v>
      </c>
      <c r="F58" s="22" t="s">
        <v>110</v>
      </c>
      <c r="G58" s="22" t="s">
        <v>254</v>
      </c>
      <c r="H58" s="22" t="s">
        <v>255</v>
      </c>
      <c r="I58" s="121">
        <v>9000</v>
      </c>
      <c r="J58" s="121"/>
      <c r="K58" s="190"/>
      <c r="L58" s="190"/>
      <c r="M58" s="121"/>
      <c r="N58" s="190"/>
      <c r="O58" s="121"/>
      <c r="P58" s="121"/>
      <c r="Q58" s="121"/>
      <c r="R58" s="121"/>
      <c r="S58" s="121">
        <v>9000</v>
      </c>
      <c r="T58" s="121">
        <v>9000</v>
      </c>
      <c r="U58" s="121"/>
      <c r="V58" s="121"/>
      <c r="W58" s="121"/>
      <c r="X58" s="121"/>
    </row>
    <row r="59" ht="20.25" customHeight="1" spans="1:24">
      <c r="A59" s="22" t="s">
        <v>190</v>
      </c>
      <c r="B59" s="22" t="s">
        <v>70</v>
      </c>
      <c r="C59" s="22" t="s">
        <v>252</v>
      </c>
      <c r="D59" s="22" t="s">
        <v>253</v>
      </c>
      <c r="E59" s="22" t="s">
        <v>109</v>
      </c>
      <c r="F59" s="22" t="s">
        <v>110</v>
      </c>
      <c r="G59" s="22" t="s">
        <v>254</v>
      </c>
      <c r="H59" s="22" t="s">
        <v>255</v>
      </c>
      <c r="I59" s="121">
        <v>712800</v>
      </c>
      <c r="J59" s="121"/>
      <c r="K59" s="190"/>
      <c r="L59" s="190"/>
      <c r="M59" s="121"/>
      <c r="N59" s="190"/>
      <c r="O59" s="121"/>
      <c r="P59" s="121"/>
      <c r="Q59" s="121"/>
      <c r="R59" s="121"/>
      <c r="S59" s="121">
        <v>712800</v>
      </c>
      <c r="T59" s="121">
        <v>712800</v>
      </c>
      <c r="U59" s="121"/>
      <c r="V59" s="121"/>
      <c r="W59" s="121"/>
      <c r="X59" s="121"/>
    </row>
    <row r="60" ht="20.25" customHeight="1" spans="1:24">
      <c r="A60" s="22" t="s">
        <v>190</v>
      </c>
      <c r="B60" s="22" t="s">
        <v>70</v>
      </c>
      <c r="C60" s="22" t="s">
        <v>256</v>
      </c>
      <c r="D60" s="22" t="s">
        <v>257</v>
      </c>
      <c r="E60" s="22" t="s">
        <v>109</v>
      </c>
      <c r="F60" s="22" t="s">
        <v>110</v>
      </c>
      <c r="G60" s="22" t="s">
        <v>199</v>
      </c>
      <c r="H60" s="22" t="s">
        <v>200</v>
      </c>
      <c r="I60" s="121">
        <v>235200</v>
      </c>
      <c r="J60" s="121">
        <v>235200</v>
      </c>
      <c r="K60" s="190"/>
      <c r="L60" s="190"/>
      <c r="M60" s="121">
        <v>235200</v>
      </c>
      <c r="N60" s="190"/>
      <c r="O60" s="121"/>
      <c r="P60" s="121"/>
      <c r="Q60" s="121"/>
      <c r="R60" s="121"/>
      <c r="S60" s="121"/>
      <c r="T60" s="121"/>
      <c r="U60" s="121"/>
      <c r="V60" s="121"/>
      <c r="W60" s="121"/>
      <c r="X60" s="121"/>
    </row>
    <row r="61" ht="20.25" customHeight="1" spans="1:24">
      <c r="A61" s="22" t="s">
        <v>190</v>
      </c>
      <c r="B61" s="22" t="s">
        <v>70</v>
      </c>
      <c r="C61" s="22" t="s">
        <v>258</v>
      </c>
      <c r="D61" s="22" t="s">
        <v>259</v>
      </c>
      <c r="E61" s="22" t="s">
        <v>109</v>
      </c>
      <c r="F61" s="22" t="s">
        <v>110</v>
      </c>
      <c r="G61" s="22" t="s">
        <v>260</v>
      </c>
      <c r="H61" s="22" t="s">
        <v>261</v>
      </c>
      <c r="I61" s="121">
        <v>36000</v>
      </c>
      <c r="J61" s="121"/>
      <c r="K61" s="190"/>
      <c r="L61" s="190"/>
      <c r="M61" s="121"/>
      <c r="N61" s="190"/>
      <c r="O61" s="121"/>
      <c r="P61" s="121"/>
      <c r="Q61" s="121"/>
      <c r="R61" s="121"/>
      <c r="S61" s="121">
        <v>36000</v>
      </c>
      <c r="T61" s="121">
        <v>36000</v>
      </c>
      <c r="U61" s="121"/>
      <c r="V61" s="121"/>
      <c r="W61" s="121"/>
      <c r="X61" s="121"/>
    </row>
    <row r="62" ht="20.25" customHeight="1" spans="1:24">
      <c r="A62" s="22" t="s">
        <v>190</v>
      </c>
      <c r="B62" s="22" t="s">
        <v>70</v>
      </c>
      <c r="C62" s="22" t="s">
        <v>258</v>
      </c>
      <c r="D62" s="22" t="s">
        <v>259</v>
      </c>
      <c r="E62" s="22" t="s">
        <v>109</v>
      </c>
      <c r="F62" s="22" t="s">
        <v>110</v>
      </c>
      <c r="G62" s="22" t="s">
        <v>260</v>
      </c>
      <c r="H62" s="22" t="s">
        <v>261</v>
      </c>
      <c r="I62" s="121">
        <v>84000</v>
      </c>
      <c r="J62" s="121"/>
      <c r="K62" s="190"/>
      <c r="L62" s="190"/>
      <c r="M62" s="121"/>
      <c r="N62" s="190"/>
      <c r="O62" s="121"/>
      <c r="P62" s="121"/>
      <c r="Q62" s="121"/>
      <c r="R62" s="121"/>
      <c r="S62" s="121">
        <v>84000</v>
      </c>
      <c r="T62" s="121">
        <v>84000</v>
      </c>
      <c r="U62" s="121"/>
      <c r="V62" s="121"/>
      <c r="W62" s="121"/>
      <c r="X62" s="121"/>
    </row>
    <row r="63" ht="20.25" customHeight="1" spans="1:24">
      <c r="A63" s="22" t="s">
        <v>190</v>
      </c>
      <c r="B63" s="22" t="s">
        <v>70</v>
      </c>
      <c r="C63" s="22" t="s">
        <v>258</v>
      </c>
      <c r="D63" s="22" t="s">
        <v>259</v>
      </c>
      <c r="E63" s="22" t="s">
        <v>109</v>
      </c>
      <c r="F63" s="22" t="s">
        <v>110</v>
      </c>
      <c r="G63" s="22" t="s">
        <v>260</v>
      </c>
      <c r="H63" s="22" t="s">
        <v>261</v>
      </c>
      <c r="I63" s="121">
        <v>41000</v>
      </c>
      <c r="J63" s="121"/>
      <c r="K63" s="190"/>
      <c r="L63" s="190"/>
      <c r="M63" s="121"/>
      <c r="N63" s="190"/>
      <c r="O63" s="121"/>
      <c r="P63" s="121"/>
      <c r="Q63" s="121"/>
      <c r="R63" s="121"/>
      <c r="S63" s="121">
        <v>41000</v>
      </c>
      <c r="T63" s="121">
        <v>41000</v>
      </c>
      <c r="U63" s="121"/>
      <c r="V63" s="121"/>
      <c r="W63" s="121"/>
      <c r="X63" s="121"/>
    </row>
    <row r="64" ht="20.25" customHeight="1" spans="1:24">
      <c r="A64" s="22" t="s">
        <v>190</v>
      </c>
      <c r="B64" s="22" t="s">
        <v>70</v>
      </c>
      <c r="C64" s="22" t="s">
        <v>258</v>
      </c>
      <c r="D64" s="22" t="s">
        <v>259</v>
      </c>
      <c r="E64" s="22" t="s">
        <v>109</v>
      </c>
      <c r="F64" s="22" t="s">
        <v>110</v>
      </c>
      <c r="G64" s="22" t="s">
        <v>260</v>
      </c>
      <c r="H64" s="22" t="s">
        <v>261</v>
      </c>
      <c r="I64" s="121">
        <v>2851200</v>
      </c>
      <c r="J64" s="121"/>
      <c r="K64" s="190"/>
      <c r="L64" s="190"/>
      <c r="M64" s="121"/>
      <c r="N64" s="190"/>
      <c r="O64" s="121"/>
      <c r="P64" s="121"/>
      <c r="Q64" s="121"/>
      <c r="R64" s="121"/>
      <c r="S64" s="121">
        <v>2851200</v>
      </c>
      <c r="T64" s="121">
        <v>2851200</v>
      </c>
      <c r="U64" s="121"/>
      <c r="V64" s="121"/>
      <c r="W64" s="121"/>
      <c r="X64" s="121"/>
    </row>
    <row r="65" ht="20.25" customHeight="1" spans="1:24">
      <c r="A65" s="22" t="s">
        <v>190</v>
      </c>
      <c r="B65" s="22" t="s">
        <v>70</v>
      </c>
      <c r="C65" s="22" t="s">
        <v>258</v>
      </c>
      <c r="D65" s="22" t="s">
        <v>259</v>
      </c>
      <c r="E65" s="22" t="s">
        <v>109</v>
      </c>
      <c r="F65" s="22" t="s">
        <v>110</v>
      </c>
      <c r="G65" s="22" t="s">
        <v>260</v>
      </c>
      <c r="H65" s="22" t="s">
        <v>261</v>
      </c>
      <c r="I65" s="121">
        <v>962853</v>
      </c>
      <c r="J65" s="121"/>
      <c r="K65" s="190"/>
      <c r="L65" s="190"/>
      <c r="M65" s="121"/>
      <c r="N65" s="190"/>
      <c r="O65" s="121"/>
      <c r="P65" s="121"/>
      <c r="Q65" s="121"/>
      <c r="R65" s="121"/>
      <c r="S65" s="121">
        <v>962853</v>
      </c>
      <c r="T65" s="121">
        <v>962853</v>
      </c>
      <c r="U65" s="121"/>
      <c r="V65" s="121"/>
      <c r="W65" s="121"/>
      <c r="X65" s="121"/>
    </row>
    <row r="66" ht="20.25" customHeight="1" spans="1:24">
      <c r="A66" s="22" t="s">
        <v>190</v>
      </c>
      <c r="B66" s="22" t="s">
        <v>70</v>
      </c>
      <c r="C66" s="22" t="s">
        <v>258</v>
      </c>
      <c r="D66" s="22" t="s">
        <v>259</v>
      </c>
      <c r="E66" s="22" t="s">
        <v>109</v>
      </c>
      <c r="F66" s="22" t="s">
        <v>110</v>
      </c>
      <c r="G66" s="22" t="s">
        <v>260</v>
      </c>
      <c r="H66" s="22" t="s">
        <v>261</v>
      </c>
      <c r="I66" s="121">
        <v>67000</v>
      </c>
      <c r="J66" s="121"/>
      <c r="K66" s="190"/>
      <c r="L66" s="190"/>
      <c r="M66" s="121"/>
      <c r="N66" s="190"/>
      <c r="O66" s="121"/>
      <c r="P66" s="121"/>
      <c r="Q66" s="121"/>
      <c r="R66" s="121"/>
      <c r="S66" s="121">
        <v>67000</v>
      </c>
      <c r="T66" s="121">
        <v>67000</v>
      </c>
      <c r="U66" s="121"/>
      <c r="V66" s="121"/>
      <c r="W66" s="121"/>
      <c r="X66" s="121"/>
    </row>
    <row r="67" ht="17.25" customHeight="1" spans="1:24">
      <c r="A67" s="77" t="s">
        <v>163</v>
      </c>
      <c r="B67" s="78"/>
      <c r="C67" s="192"/>
      <c r="D67" s="192"/>
      <c r="E67" s="192"/>
      <c r="F67" s="192"/>
      <c r="G67" s="192"/>
      <c r="H67" s="193"/>
      <c r="I67" s="121">
        <v>18845514.6</v>
      </c>
      <c r="J67" s="121">
        <v>4959598</v>
      </c>
      <c r="K67" s="121"/>
      <c r="L67" s="121"/>
      <c r="M67" s="121">
        <v>4959598</v>
      </c>
      <c r="N67" s="121"/>
      <c r="O67" s="121"/>
      <c r="P67" s="121"/>
      <c r="Q67" s="121"/>
      <c r="R67" s="121"/>
      <c r="S67" s="121">
        <v>13885916.6</v>
      </c>
      <c r="T67" s="121">
        <v>13885916.6</v>
      </c>
      <c r="U67" s="121"/>
      <c r="V67" s="121"/>
      <c r="W67" s="121"/>
      <c r="X67" s="121"/>
    </row>
  </sheetData>
  <mergeCells count="31">
    <mergeCell ref="A2:X2"/>
    <mergeCell ref="A3:H3"/>
    <mergeCell ref="I4:X4"/>
    <mergeCell ref="J5:N5"/>
    <mergeCell ref="O5:Q5"/>
    <mergeCell ref="S5:X5"/>
    <mergeCell ref="A67:H6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2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I25" sqref="I25"/>
    </sheetView>
  </sheetViews>
  <sheetFormatPr defaultColWidth="9.14166666666667" defaultRowHeight="14.25" customHeight="1"/>
  <cols>
    <col min="1" max="1" width="10.2833333333333" customWidth="1"/>
    <col min="2" max="2" width="23.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77"/>
      <c r="E1" s="51"/>
      <c r="F1" s="51"/>
      <c r="G1" s="51"/>
      <c r="H1" s="51"/>
      <c r="U1" s="177"/>
      <c r="W1" s="182" t="s">
        <v>262</v>
      </c>
    </row>
    <row r="2" ht="46.5" customHeight="1" spans="1:23">
      <c r="A2" s="53" t="str">
        <f>"2025"&amp;"年部门项目支出预算表"</f>
        <v>2025年部门项目支出预算表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3.5" customHeight="1" spans="1:23">
      <c r="A3" s="54" t="str">
        <f>"单位名称："&amp;"石林彝族自治县中医医院"</f>
        <v>单位名称：石林彝族自治县中医医院</v>
      </c>
      <c r="B3" s="55"/>
      <c r="C3" s="55"/>
      <c r="D3" s="55"/>
      <c r="E3" s="55"/>
      <c r="F3" s="55"/>
      <c r="G3" s="55"/>
      <c r="H3" s="55"/>
      <c r="I3" s="56"/>
      <c r="J3" s="56"/>
      <c r="K3" s="56"/>
      <c r="L3" s="56"/>
      <c r="M3" s="56"/>
      <c r="N3" s="56"/>
      <c r="O3" s="56"/>
      <c r="P3" s="56"/>
      <c r="Q3" s="56"/>
      <c r="U3" s="177"/>
      <c r="W3" s="161" t="s">
        <v>1</v>
      </c>
    </row>
    <row r="4" ht="21.75" customHeight="1" spans="1:23">
      <c r="A4" s="58" t="s">
        <v>263</v>
      </c>
      <c r="B4" s="59" t="s">
        <v>174</v>
      </c>
      <c r="C4" s="58" t="s">
        <v>175</v>
      </c>
      <c r="D4" s="58" t="s">
        <v>264</v>
      </c>
      <c r="E4" s="59" t="s">
        <v>176</v>
      </c>
      <c r="F4" s="59" t="s">
        <v>177</v>
      </c>
      <c r="G4" s="59" t="s">
        <v>265</v>
      </c>
      <c r="H4" s="59" t="s">
        <v>266</v>
      </c>
      <c r="I4" s="72" t="s">
        <v>55</v>
      </c>
      <c r="J4" s="13" t="s">
        <v>267</v>
      </c>
      <c r="K4" s="14"/>
      <c r="L4" s="14"/>
      <c r="M4" s="44"/>
      <c r="N4" s="13" t="s">
        <v>182</v>
      </c>
      <c r="O4" s="14"/>
      <c r="P4" s="44"/>
      <c r="Q4" s="59" t="s">
        <v>61</v>
      </c>
      <c r="R4" s="13" t="s">
        <v>62</v>
      </c>
      <c r="S4" s="14"/>
      <c r="T4" s="14"/>
      <c r="U4" s="14"/>
      <c r="V4" s="14"/>
      <c r="W4" s="44"/>
    </row>
    <row r="5" ht="21.75" customHeight="1" spans="1:23">
      <c r="A5" s="60"/>
      <c r="B5" s="73"/>
      <c r="C5" s="60"/>
      <c r="D5" s="60"/>
      <c r="E5" s="61"/>
      <c r="F5" s="61"/>
      <c r="G5" s="61"/>
      <c r="H5" s="61"/>
      <c r="I5" s="73"/>
      <c r="J5" s="178" t="s">
        <v>58</v>
      </c>
      <c r="K5" s="179"/>
      <c r="L5" s="59" t="s">
        <v>59</v>
      </c>
      <c r="M5" s="59" t="s">
        <v>60</v>
      </c>
      <c r="N5" s="59" t="s">
        <v>58</v>
      </c>
      <c r="O5" s="59" t="s">
        <v>59</v>
      </c>
      <c r="P5" s="59" t="s">
        <v>60</v>
      </c>
      <c r="Q5" s="61"/>
      <c r="R5" s="59" t="s">
        <v>57</v>
      </c>
      <c r="S5" s="59" t="s">
        <v>64</v>
      </c>
      <c r="T5" s="59" t="s">
        <v>188</v>
      </c>
      <c r="U5" s="59" t="s">
        <v>66</v>
      </c>
      <c r="V5" s="59" t="s">
        <v>67</v>
      </c>
      <c r="W5" s="59" t="s">
        <v>68</v>
      </c>
    </row>
    <row r="6" ht="21" customHeight="1" spans="1:23">
      <c r="A6" s="73"/>
      <c r="B6" s="73"/>
      <c r="C6" s="73"/>
      <c r="D6" s="73"/>
      <c r="E6" s="73"/>
      <c r="F6" s="73"/>
      <c r="G6" s="73"/>
      <c r="H6" s="73"/>
      <c r="I6" s="73"/>
      <c r="J6" s="180" t="s">
        <v>57</v>
      </c>
      <c r="K6" s="181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</row>
    <row r="7" ht="39.75" customHeight="1" spans="1:23">
      <c r="A7" s="63"/>
      <c r="B7" s="65"/>
      <c r="C7" s="63"/>
      <c r="D7" s="63"/>
      <c r="E7" s="64"/>
      <c r="F7" s="64"/>
      <c r="G7" s="64"/>
      <c r="H7" s="64"/>
      <c r="I7" s="65"/>
      <c r="J7" s="18" t="s">
        <v>57</v>
      </c>
      <c r="K7" s="18" t="s">
        <v>268</v>
      </c>
      <c r="L7" s="64"/>
      <c r="M7" s="64"/>
      <c r="N7" s="64"/>
      <c r="O7" s="64"/>
      <c r="P7" s="64"/>
      <c r="Q7" s="64"/>
      <c r="R7" s="64"/>
      <c r="S7" s="64"/>
      <c r="T7" s="64"/>
      <c r="U7" s="65"/>
      <c r="V7" s="64"/>
      <c r="W7" s="64"/>
    </row>
    <row r="8" ht="15" customHeight="1" spans="1:2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80">
        <v>12</v>
      </c>
      <c r="M8" s="80">
        <v>13</v>
      </c>
      <c r="N8" s="80">
        <v>14</v>
      </c>
      <c r="O8" s="80">
        <v>15</v>
      </c>
      <c r="P8" s="80">
        <v>16</v>
      </c>
      <c r="Q8" s="80">
        <v>17</v>
      </c>
      <c r="R8" s="80">
        <v>18</v>
      </c>
      <c r="S8" s="80">
        <v>19</v>
      </c>
      <c r="T8" s="80">
        <v>20</v>
      </c>
      <c r="U8" s="37">
        <v>21</v>
      </c>
      <c r="V8" s="80">
        <v>22</v>
      </c>
      <c r="W8" s="37">
        <v>23</v>
      </c>
    </row>
    <row r="9" ht="21.75" customHeight="1" spans="1:23">
      <c r="A9" s="111" t="s">
        <v>269</v>
      </c>
      <c r="B9" s="111" t="s">
        <v>270</v>
      </c>
      <c r="C9" s="111" t="s">
        <v>271</v>
      </c>
      <c r="D9" s="111" t="s">
        <v>70</v>
      </c>
      <c r="E9" s="111" t="s">
        <v>109</v>
      </c>
      <c r="F9" s="111" t="s">
        <v>110</v>
      </c>
      <c r="G9" s="111" t="s">
        <v>272</v>
      </c>
      <c r="H9" s="111" t="s">
        <v>273</v>
      </c>
      <c r="I9" s="121">
        <v>60000</v>
      </c>
      <c r="J9" s="121"/>
      <c r="K9" s="121"/>
      <c r="L9" s="121"/>
      <c r="M9" s="121"/>
      <c r="N9" s="121"/>
      <c r="O9" s="121"/>
      <c r="P9" s="121"/>
      <c r="Q9" s="121"/>
      <c r="R9" s="121">
        <v>60000</v>
      </c>
      <c r="S9" s="121">
        <v>60000</v>
      </c>
      <c r="T9" s="121"/>
      <c r="U9" s="121"/>
      <c r="V9" s="121"/>
      <c r="W9" s="121"/>
    </row>
    <row r="10" ht="21.75" customHeight="1" spans="1:23">
      <c r="A10" s="111" t="s">
        <v>269</v>
      </c>
      <c r="B10" s="111" t="s">
        <v>274</v>
      </c>
      <c r="C10" s="111" t="s">
        <v>275</v>
      </c>
      <c r="D10" s="111" t="s">
        <v>70</v>
      </c>
      <c r="E10" s="111" t="s">
        <v>109</v>
      </c>
      <c r="F10" s="111" t="s">
        <v>110</v>
      </c>
      <c r="G10" s="111" t="s">
        <v>276</v>
      </c>
      <c r="H10" s="111" t="s">
        <v>277</v>
      </c>
      <c r="I10" s="121">
        <v>1356000</v>
      </c>
      <c r="J10" s="121"/>
      <c r="K10" s="121"/>
      <c r="L10" s="121"/>
      <c r="M10" s="121"/>
      <c r="N10" s="121"/>
      <c r="O10" s="121"/>
      <c r="P10" s="121"/>
      <c r="Q10" s="121"/>
      <c r="R10" s="121">
        <v>1356000</v>
      </c>
      <c r="S10" s="121">
        <v>1356000</v>
      </c>
      <c r="T10" s="121"/>
      <c r="U10" s="121"/>
      <c r="V10" s="121"/>
      <c r="W10" s="121"/>
    </row>
    <row r="11" ht="21.75" customHeight="1" spans="1:23">
      <c r="A11" s="111" t="s">
        <v>269</v>
      </c>
      <c r="B11" s="111" t="s">
        <v>278</v>
      </c>
      <c r="C11" s="111" t="s">
        <v>279</v>
      </c>
      <c r="D11" s="111" t="s">
        <v>70</v>
      </c>
      <c r="E11" s="111" t="s">
        <v>109</v>
      </c>
      <c r="F11" s="111" t="s">
        <v>110</v>
      </c>
      <c r="G11" s="111" t="s">
        <v>280</v>
      </c>
      <c r="H11" s="111" t="s">
        <v>281</v>
      </c>
      <c r="I11" s="121">
        <v>500000</v>
      </c>
      <c r="J11" s="121"/>
      <c r="K11" s="121"/>
      <c r="L11" s="121"/>
      <c r="M11" s="121"/>
      <c r="N11" s="121"/>
      <c r="O11" s="121"/>
      <c r="P11" s="121"/>
      <c r="Q11" s="121"/>
      <c r="R11" s="121">
        <v>500000</v>
      </c>
      <c r="S11" s="121">
        <v>500000</v>
      </c>
      <c r="T11" s="121"/>
      <c r="U11" s="121"/>
      <c r="V11" s="121"/>
      <c r="W11" s="121"/>
    </row>
    <row r="12" ht="21.75" customHeight="1" spans="1:23">
      <c r="A12" s="111" t="s">
        <v>269</v>
      </c>
      <c r="B12" s="111" t="s">
        <v>282</v>
      </c>
      <c r="C12" s="111" t="s">
        <v>283</v>
      </c>
      <c r="D12" s="111" t="s">
        <v>70</v>
      </c>
      <c r="E12" s="111" t="s">
        <v>109</v>
      </c>
      <c r="F12" s="111" t="s">
        <v>110</v>
      </c>
      <c r="G12" s="111" t="s">
        <v>284</v>
      </c>
      <c r="H12" s="111" t="s">
        <v>285</v>
      </c>
      <c r="I12" s="121">
        <v>30000</v>
      </c>
      <c r="J12" s="121"/>
      <c r="K12" s="121"/>
      <c r="L12" s="121"/>
      <c r="M12" s="121"/>
      <c r="N12" s="121"/>
      <c r="O12" s="121"/>
      <c r="P12" s="121"/>
      <c r="Q12" s="121"/>
      <c r="R12" s="121">
        <v>30000</v>
      </c>
      <c r="S12" s="121">
        <v>30000</v>
      </c>
      <c r="T12" s="121"/>
      <c r="U12" s="121"/>
      <c r="V12" s="121"/>
      <c r="W12" s="121"/>
    </row>
    <row r="13" ht="21.75" customHeight="1" spans="1:23">
      <c r="A13" s="111" t="s">
        <v>269</v>
      </c>
      <c r="B13" s="111" t="s">
        <v>286</v>
      </c>
      <c r="C13" s="111" t="s">
        <v>287</v>
      </c>
      <c r="D13" s="111" t="s">
        <v>70</v>
      </c>
      <c r="E13" s="111" t="s">
        <v>109</v>
      </c>
      <c r="F13" s="111" t="s">
        <v>110</v>
      </c>
      <c r="G13" s="111" t="s">
        <v>288</v>
      </c>
      <c r="H13" s="111" t="s">
        <v>289</v>
      </c>
      <c r="I13" s="121">
        <v>4659800</v>
      </c>
      <c r="J13" s="121">
        <v>4659800</v>
      </c>
      <c r="K13" s="121">
        <v>4659800</v>
      </c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ht="18.75" customHeight="1" spans="1:23">
      <c r="A14" s="77" t="s">
        <v>163</v>
      </c>
      <c r="B14" s="78"/>
      <c r="C14" s="78"/>
      <c r="D14" s="78"/>
      <c r="E14" s="78"/>
      <c r="F14" s="78"/>
      <c r="G14" s="78"/>
      <c r="H14" s="79"/>
      <c r="I14" s="121">
        <v>6605800</v>
      </c>
      <c r="J14" s="121">
        <v>4659800</v>
      </c>
      <c r="K14" s="121">
        <v>4659800</v>
      </c>
      <c r="L14" s="121"/>
      <c r="M14" s="121"/>
      <c r="N14" s="121"/>
      <c r="O14" s="121"/>
      <c r="P14" s="121"/>
      <c r="Q14" s="121"/>
      <c r="R14" s="121">
        <v>1946000</v>
      </c>
      <c r="S14" s="121">
        <v>1946000</v>
      </c>
      <c r="T14" s="121"/>
      <c r="U14" s="121"/>
      <c r="V14" s="121"/>
      <c r="W14" s="121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5"/>
  <sheetViews>
    <sheetView showZeros="0" workbookViewId="0">
      <selection activeCell="B7" sqref="B7:B1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2" t="s">
        <v>290</v>
      </c>
    </row>
    <row r="2" ht="39.75" customHeight="1" spans="1:10">
      <c r="A2" s="108" t="str">
        <f>"2025"&amp;"年部门项目支出绩效目标表"</f>
        <v>2025年部门项目支出绩效目标表</v>
      </c>
      <c r="B2" s="53"/>
      <c r="C2" s="53"/>
      <c r="D2" s="53"/>
      <c r="E2" s="53"/>
      <c r="F2" s="109"/>
      <c r="G2" s="53"/>
      <c r="H2" s="109"/>
      <c r="I2" s="109"/>
      <c r="J2" s="53"/>
    </row>
    <row r="3" ht="17.25" customHeight="1" spans="1:1">
      <c r="A3" s="54" t="str">
        <f>"单位名称："&amp;"石林彝族自治县中医医院"</f>
        <v>单位名称：石林彝族自治县中医医院</v>
      </c>
    </row>
    <row r="4" ht="44.25" customHeight="1" spans="1:10">
      <c r="A4" s="18" t="s">
        <v>175</v>
      </c>
      <c r="B4" s="18" t="s">
        <v>291</v>
      </c>
      <c r="C4" s="18" t="s">
        <v>292</v>
      </c>
      <c r="D4" s="18" t="s">
        <v>293</v>
      </c>
      <c r="E4" s="18" t="s">
        <v>294</v>
      </c>
      <c r="F4" s="110" t="s">
        <v>295</v>
      </c>
      <c r="G4" s="18" t="s">
        <v>296</v>
      </c>
      <c r="H4" s="110" t="s">
        <v>297</v>
      </c>
      <c r="I4" s="110" t="s">
        <v>298</v>
      </c>
      <c r="J4" s="18" t="s">
        <v>299</v>
      </c>
    </row>
    <row r="5" ht="18.75" customHeight="1" spans="1:10">
      <c r="A5" s="49">
        <v>1</v>
      </c>
      <c r="B5" s="49">
        <v>2</v>
      </c>
      <c r="C5" s="49">
        <v>3</v>
      </c>
      <c r="D5" s="49">
        <v>4</v>
      </c>
      <c r="E5" s="49">
        <v>5</v>
      </c>
      <c r="F5" s="80">
        <v>6</v>
      </c>
      <c r="G5" s="49">
        <v>7</v>
      </c>
      <c r="H5" s="80">
        <v>8</v>
      </c>
      <c r="I5" s="80">
        <v>9</v>
      </c>
      <c r="J5" s="49">
        <v>10</v>
      </c>
    </row>
    <row r="6" ht="42" customHeight="1" spans="1:10">
      <c r="A6" s="74" t="s">
        <v>70</v>
      </c>
      <c r="B6" s="111"/>
      <c r="C6" s="111"/>
      <c r="D6" s="111"/>
      <c r="E6" s="98"/>
      <c r="F6" s="112"/>
      <c r="G6" s="98"/>
      <c r="H6" s="112"/>
      <c r="I6" s="112"/>
      <c r="J6" s="98"/>
    </row>
    <row r="7" ht="42" customHeight="1" spans="1:10">
      <c r="A7" s="176" t="s">
        <v>287</v>
      </c>
      <c r="B7" s="66" t="s">
        <v>300</v>
      </c>
      <c r="C7" s="66" t="s">
        <v>301</v>
      </c>
      <c r="D7" s="66" t="s">
        <v>302</v>
      </c>
      <c r="E7" s="74" t="s">
        <v>303</v>
      </c>
      <c r="F7" s="66" t="s">
        <v>304</v>
      </c>
      <c r="G7" s="74" t="s">
        <v>305</v>
      </c>
      <c r="H7" s="66" t="s">
        <v>306</v>
      </c>
      <c r="I7" s="66" t="s">
        <v>307</v>
      </c>
      <c r="J7" s="74" t="s">
        <v>308</v>
      </c>
    </row>
    <row r="8" ht="42" customHeight="1" spans="1:10">
      <c r="A8" s="176" t="s">
        <v>287</v>
      </c>
      <c r="B8" s="66" t="s">
        <v>300</v>
      </c>
      <c r="C8" s="66" t="s">
        <v>301</v>
      </c>
      <c r="D8" s="66" t="s">
        <v>309</v>
      </c>
      <c r="E8" s="74" t="s">
        <v>310</v>
      </c>
      <c r="F8" s="66" t="s">
        <v>304</v>
      </c>
      <c r="G8" s="74" t="s">
        <v>311</v>
      </c>
      <c r="H8" s="66" t="s">
        <v>312</v>
      </c>
      <c r="I8" s="66" t="s">
        <v>307</v>
      </c>
      <c r="J8" s="74" t="s">
        <v>310</v>
      </c>
    </row>
    <row r="9" ht="42" customHeight="1" spans="1:10">
      <c r="A9" s="176" t="s">
        <v>287</v>
      </c>
      <c r="B9" s="66" t="s">
        <v>300</v>
      </c>
      <c r="C9" s="66" t="s">
        <v>313</v>
      </c>
      <c r="D9" s="66" t="s">
        <v>314</v>
      </c>
      <c r="E9" s="74" t="s">
        <v>315</v>
      </c>
      <c r="F9" s="66" t="s">
        <v>316</v>
      </c>
      <c r="G9" s="74" t="s">
        <v>317</v>
      </c>
      <c r="H9" s="66" t="s">
        <v>318</v>
      </c>
      <c r="I9" s="66" t="s">
        <v>307</v>
      </c>
      <c r="J9" s="74" t="s">
        <v>319</v>
      </c>
    </row>
    <row r="10" ht="42" customHeight="1" spans="1:10">
      <c r="A10" s="176" t="s">
        <v>287</v>
      </c>
      <c r="B10" s="66" t="s">
        <v>300</v>
      </c>
      <c r="C10" s="66" t="s">
        <v>313</v>
      </c>
      <c r="D10" s="66" t="s">
        <v>320</v>
      </c>
      <c r="E10" s="74" t="s">
        <v>321</v>
      </c>
      <c r="F10" s="66" t="s">
        <v>304</v>
      </c>
      <c r="G10" s="74" t="s">
        <v>322</v>
      </c>
      <c r="H10" s="66" t="s">
        <v>312</v>
      </c>
      <c r="I10" s="66" t="s">
        <v>323</v>
      </c>
      <c r="J10" s="74" t="s">
        <v>324</v>
      </c>
    </row>
    <row r="11" ht="42" customHeight="1" spans="1:10">
      <c r="A11" s="176" t="s">
        <v>287</v>
      </c>
      <c r="B11" s="66" t="s">
        <v>300</v>
      </c>
      <c r="C11" s="66" t="s">
        <v>313</v>
      </c>
      <c r="D11" s="66" t="s">
        <v>320</v>
      </c>
      <c r="E11" s="74" t="s">
        <v>325</v>
      </c>
      <c r="F11" s="66" t="s">
        <v>304</v>
      </c>
      <c r="G11" s="74" t="s">
        <v>322</v>
      </c>
      <c r="H11" s="66" t="s">
        <v>312</v>
      </c>
      <c r="I11" s="66" t="s">
        <v>323</v>
      </c>
      <c r="J11" s="74" t="s">
        <v>326</v>
      </c>
    </row>
    <row r="12" ht="42" customHeight="1" spans="1:10">
      <c r="A12" s="176" t="s">
        <v>287</v>
      </c>
      <c r="B12" s="66" t="s">
        <v>300</v>
      </c>
      <c r="C12" s="66" t="s">
        <v>327</v>
      </c>
      <c r="D12" s="66" t="s">
        <v>328</v>
      </c>
      <c r="E12" s="74" t="s">
        <v>329</v>
      </c>
      <c r="F12" s="66" t="s">
        <v>330</v>
      </c>
      <c r="G12" s="74" t="s">
        <v>331</v>
      </c>
      <c r="H12" s="66" t="s">
        <v>318</v>
      </c>
      <c r="I12" s="66" t="s">
        <v>307</v>
      </c>
      <c r="J12" s="74" t="s">
        <v>332</v>
      </c>
    </row>
    <row r="13" ht="42" customHeight="1" spans="1:10">
      <c r="A13" s="176" t="s">
        <v>279</v>
      </c>
      <c r="B13" s="66" t="s">
        <v>279</v>
      </c>
      <c r="C13" s="66" t="s">
        <v>301</v>
      </c>
      <c r="D13" s="66" t="s">
        <v>302</v>
      </c>
      <c r="E13" s="74" t="s">
        <v>333</v>
      </c>
      <c r="F13" s="66" t="s">
        <v>304</v>
      </c>
      <c r="G13" s="74" t="s">
        <v>334</v>
      </c>
      <c r="H13" s="66" t="s">
        <v>318</v>
      </c>
      <c r="I13" s="66" t="s">
        <v>307</v>
      </c>
      <c r="J13" s="74" t="s">
        <v>335</v>
      </c>
    </row>
    <row r="14" ht="42" customHeight="1" spans="1:10">
      <c r="A14" s="176" t="s">
        <v>279</v>
      </c>
      <c r="B14" s="66" t="s">
        <v>279</v>
      </c>
      <c r="C14" s="66" t="s">
        <v>301</v>
      </c>
      <c r="D14" s="66" t="s">
        <v>336</v>
      </c>
      <c r="E14" s="74" t="s">
        <v>337</v>
      </c>
      <c r="F14" s="66" t="s">
        <v>304</v>
      </c>
      <c r="G14" s="74" t="s">
        <v>338</v>
      </c>
      <c r="H14" s="66" t="s">
        <v>318</v>
      </c>
      <c r="I14" s="66" t="s">
        <v>323</v>
      </c>
      <c r="J14" s="74" t="s">
        <v>339</v>
      </c>
    </row>
    <row r="15" ht="42" customHeight="1" spans="1:10">
      <c r="A15" s="176" t="s">
        <v>279</v>
      </c>
      <c r="B15" s="66" t="s">
        <v>279</v>
      </c>
      <c r="C15" s="66" t="s">
        <v>301</v>
      </c>
      <c r="D15" s="66" t="s">
        <v>336</v>
      </c>
      <c r="E15" s="74" t="s">
        <v>340</v>
      </c>
      <c r="F15" s="66" t="s">
        <v>330</v>
      </c>
      <c r="G15" s="74" t="s">
        <v>334</v>
      </c>
      <c r="H15" s="66" t="s">
        <v>318</v>
      </c>
      <c r="I15" s="66" t="s">
        <v>307</v>
      </c>
      <c r="J15" s="74" t="s">
        <v>341</v>
      </c>
    </row>
    <row r="16" ht="42" customHeight="1" spans="1:10">
      <c r="A16" s="176" t="s">
        <v>279</v>
      </c>
      <c r="B16" s="66" t="s">
        <v>279</v>
      </c>
      <c r="C16" s="66" t="s">
        <v>301</v>
      </c>
      <c r="D16" s="66" t="s">
        <v>309</v>
      </c>
      <c r="E16" s="74" t="s">
        <v>342</v>
      </c>
      <c r="F16" s="66" t="s">
        <v>304</v>
      </c>
      <c r="G16" s="74" t="s">
        <v>343</v>
      </c>
      <c r="H16" s="66" t="s">
        <v>318</v>
      </c>
      <c r="I16" s="66" t="s">
        <v>307</v>
      </c>
      <c r="J16" s="74" t="s">
        <v>344</v>
      </c>
    </row>
    <row r="17" ht="42" customHeight="1" spans="1:10">
      <c r="A17" s="176" t="s">
        <v>279</v>
      </c>
      <c r="B17" s="66" t="s">
        <v>279</v>
      </c>
      <c r="C17" s="66" t="s">
        <v>313</v>
      </c>
      <c r="D17" s="66" t="s">
        <v>314</v>
      </c>
      <c r="E17" s="74" t="s">
        <v>345</v>
      </c>
      <c r="F17" s="66" t="s">
        <v>304</v>
      </c>
      <c r="G17" s="74" t="s">
        <v>346</v>
      </c>
      <c r="H17" s="66" t="s">
        <v>312</v>
      </c>
      <c r="I17" s="66" t="s">
        <v>323</v>
      </c>
      <c r="J17" s="74" t="s">
        <v>346</v>
      </c>
    </row>
    <row r="18" ht="42" customHeight="1" spans="1:10">
      <c r="A18" s="176" t="s">
        <v>279</v>
      </c>
      <c r="B18" s="66" t="s">
        <v>279</v>
      </c>
      <c r="C18" s="66" t="s">
        <v>327</v>
      </c>
      <c r="D18" s="66" t="s">
        <v>328</v>
      </c>
      <c r="E18" s="74" t="s">
        <v>347</v>
      </c>
      <c r="F18" s="66" t="s">
        <v>330</v>
      </c>
      <c r="G18" s="74" t="s">
        <v>348</v>
      </c>
      <c r="H18" s="66" t="s">
        <v>318</v>
      </c>
      <c r="I18" s="66" t="s">
        <v>307</v>
      </c>
      <c r="J18" s="74" t="s">
        <v>349</v>
      </c>
    </row>
    <row r="19" ht="42" customHeight="1" spans="1:10">
      <c r="A19" s="176" t="s">
        <v>271</v>
      </c>
      <c r="B19" s="66" t="s">
        <v>271</v>
      </c>
      <c r="C19" s="66" t="s">
        <v>301</v>
      </c>
      <c r="D19" s="66" t="s">
        <v>302</v>
      </c>
      <c r="E19" s="74" t="s">
        <v>333</v>
      </c>
      <c r="F19" s="66" t="s">
        <v>304</v>
      </c>
      <c r="G19" s="74" t="s">
        <v>334</v>
      </c>
      <c r="H19" s="66" t="s">
        <v>318</v>
      </c>
      <c r="I19" s="66" t="s">
        <v>307</v>
      </c>
      <c r="J19" s="74" t="s">
        <v>350</v>
      </c>
    </row>
    <row r="20" ht="42" customHeight="1" spans="1:10">
      <c r="A20" s="176" t="s">
        <v>271</v>
      </c>
      <c r="B20" s="66" t="s">
        <v>271</v>
      </c>
      <c r="C20" s="66" t="s">
        <v>301</v>
      </c>
      <c r="D20" s="66" t="s">
        <v>336</v>
      </c>
      <c r="E20" s="74" t="s">
        <v>337</v>
      </c>
      <c r="F20" s="66" t="s">
        <v>304</v>
      </c>
      <c r="G20" s="74" t="s">
        <v>338</v>
      </c>
      <c r="H20" s="66" t="s">
        <v>318</v>
      </c>
      <c r="I20" s="66" t="s">
        <v>323</v>
      </c>
      <c r="J20" s="74" t="s">
        <v>339</v>
      </c>
    </row>
    <row r="21" ht="42" customHeight="1" spans="1:10">
      <c r="A21" s="176" t="s">
        <v>271</v>
      </c>
      <c r="B21" s="66" t="s">
        <v>271</v>
      </c>
      <c r="C21" s="66" t="s">
        <v>301</v>
      </c>
      <c r="D21" s="66" t="s">
        <v>336</v>
      </c>
      <c r="E21" s="74" t="s">
        <v>340</v>
      </c>
      <c r="F21" s="66" t="s">
        <v>330</v>
      </c>
      <c r="G21" s="74" t="s">
        <v>334</v>
      </c>
      <c r="H21" s="66" t="s">
        <v>318</v>
      </c>
      <c r="I21" s="66" t="s">
        <v>307</v>
      </c>
      <c r="J21" s="74" t="s">
        <v>341</v>
      </c>
    </row>
    <row r="22" ht="42" customHeight="1" spans="1:10">
      <c r="A22" s="176" t="s">
        <v>271</v>
      </c>
      <c r="B22" s="66" t="s">
        <v>271</v>
      </c>
      <c r="C22" s="66" t="s">
        <v>301</v>
      </c>
      <c r="D22" s="66" t="s">
        <v>309</v>
      </c>
      <c r="E22" s="74" t="s">
        <v>342</v>
      </c>
      <c r="F22" s="66" t="s">
        <v>304</v>
      </c>
      <c r="G22" s="74" t="s">
        <v>351</v>
      </c>
      <c r="H22" s="66" t="s">
        <v>318</v>
      </c>
      <c r="I22" s="66" t="s">
        <v>307</v>
      </c>
      <c r="J22" s="74" t="s">
        <v>351</v>
      </c>
    </row>
    <row r="23" ht="42" customHeight="1" spans="1:10">
      <c r="A23" s="176" t="s">
        <v>271</v>
      </c>
      <c r="B23" s="66" t="s">
        <v>271</v>
      </c>
      <c r="C23" s="66" t="s">
        <v>313</v>
      </c>
      <c r="D23" s="66" t="s">
        <v>320</v>
      </c>
      <c r="E23" s="74" t="s">
        <v>345</v>
      </c>
      <c r="F23" s="66" t="s">
        <v>304</v>
      </c>
      <c r="G23" s="74" t="s">
        <v>346</v>
      </c>
      <c r="H23" s="66" t="s">
        <v>312</v>
      </c>
      <c r="I23" s="66" t="s">
        <v>323</v>
      </c>
      <c r="J23" s="74" t="s">
        <v>346</v>
      </c>
    </row>
    <row r="24" ht="42" customHeight="1" spans="1:10">
      <c r="A24" s="176" t="s">
        <v>271</v>
      </c>
      <c r="B24" s="66" t="s">
        <v>271</v>
      </c>
      <c r="C24" s="66" t="s">
        <v>327</v>
      </c>
      <c r="D24" s="66" t="s">
        <v>328</v>
      </c>
      <c r="E24" s="74" t="s">
        <v>347</v>
      </c>
      <c r="F24" s="66" t="s">
        <v>330</v>
      </c>
      <c r="G24" s="74" t="s">
        <v>348</v>
      </c>
      <c r="H24" s="66" t="s">
        <v>318</v>
      </c>
      <c r="I24" s="66" t="s">
        <v>307</v>
      </c>
      <c r="J24" s="74" t="s">
        <v>352</v>
      </c>
    </row>
    <row r="25" ht="42" customHeight="1" spans="1:10">
      <c r="A25" s="176" t="s">
        <v>275</v>
      </c>
      <c r="B25" s="66" t="s">
        <v>275</v>
      </c>
      <c r="C25" s="66" t="s">
        <v>301</v>
      </c>
      <c r="D25" s="66" t="s">
        <v>302</v>
      </c>
      <c r="E25" s="74" t="s">
        <v>333</v>
      </c>
      <c r="F25" s="66" t="s">
        <v>304</v>
      </c>
      <c r="G25" s="74" t="s">
        <v>334</v>
      </c>
      <c r="H25" s="66" t="s">
        <v>318</v>
      </c>
      <c r="I25" s="66" t="s">
        <v>307</v>
      </c>
      <c r="J25" s="74" t="s">
        <v>335</v>
      </c>
    </row>
    <row r="26" ht="42" customHeight="1" spans="1:10">
      <c r="A26" s="176" t="s">
        <v>275</v>
      </c>
      <c r="B26" s="66" t="s">
        <v>275</v>
      </c>
      <c r="C26" s="66" t="s">
        <v>301</v>
      </c>
      <c r="D26" s="66" t="s">
        <v>336</v>
      </c>
      <c r="E26" s="74" t="s">
        <v>337</v>
      </c>
      <c r="F26" s="66" t="s">
        <v>304</v>
      </c>
      <c r="G26" s="74" t="s">
        <v>338</v>
      </c>
      <c r="H26" s="66" t="s">
        <v>318</v>
      </c>
      <c r="I26" s="66" t="s">
        <v>323</v>
      </c>
      <c r="J26" s="74" t="s">
        <v>353</v>
      </c>
    </row>
    <row r="27" ht="42" customHeight="1" spans="1:10">
      <c r="A27" s="176" t="s">
        <v>275</v>
      </c>
      <c r="B27" s="66" t="s">
        <v>275</v>
      </c>
      <c r="C27" s="66" t="s">
        <v>301</v>
      </c>
      <c r="D27" s="66" t="s">
        <v>336</v>
      </c>
      <c r="E27" s="74" t="s">
        <v>340</v>
      </c>
      <c r="F27" s="66" t="s">
        <v>330</v>
      </c>
      <c r="G27" s="74" t="s">
        <v>334</v>
      </c>
      <c r="H27" s="66" t="s">
        <v>318</v>
      </c>
      <c r="I27" s="66" t="s">
        <v>323</v>
      </c>
      <c r="J27" s="74" t="s">
        <v>341</v>
      </c>
    </row>
    <row r="28" ht="42" customHeight="1" spans="1:10">
      <c r="A28" s="176" t="s">
        <v>275</v>
      </c>
      <c r="B28" s="66" t="s">
        <v>275</v>
      </c>
      <c r="C28" s="66" t="s">
        <v>301</v>
      </c>
      <c r="D28" s="66" t="s">
        <v>309</v>
      </c>
      <c r="E28" s="74" t="s">
        <v>342</v>
      </c>
      <c r="F28" s="66" t="s">
        <v>304</v>
      </c>
      <c r="G28" s="74" t="s">
        <v>354</v>
      </c>
      <c r="H28" s="66" t="s">
        <v>318</v>
      </c>
      <c r="I28" s="66" t="s">
        <v>307</v>
      </c>
      <c r="J28" s="74" t="s">
        <v>344</v>
      </c>
    </row>
    <row r="29" ht="42" customHeight="1" spans="1:10">
      <c r="A29" s="176" t="s">
        <v>275</v>
      </c>
      <c r="B29" s="66" t="s">
        <v>275</v>
      </c>
      <c r="C29" s="66" t="s">
        <v>313</v>
      </c>
      <c r="D29" s="66" t="s">
        <v>320</v>
      </c>
      <c r="E29" s="74" t="s">
        <v>345</v>
      </c>
      <c r="F29" s="66" t="s">
        <v>304</v>
      </c>
      <c r="G29" s="74" t="s">
        <v>346</v>
      </c>
      <c r="H29" s="66" t="s">
        <v>312</v>
      </c>
      <c r="I29" s="66" t="s">
        <v>323</v>
      </c>
      <c r="J29" s="74" t="s">
        <v>346</v>
      </c>
    </row>
    <row r="30" ht="42" customHeight="1" spans="1:10">
      <c r="A30" s="176" t="s">
        <v>275</v>
      </c>
      <c r="B30" s="66" t="s">
        <v>275</v>
      </c>
      <c r="C30" s="66" t="s">
        <v>327</v>
      </c>
      <c r="D30" s="66" t="s">
        <v>328</v>
      </c>
      <c r="E30" s="74" t="s">
        <v>347</v>
      </c>
      <c r="F30" s="66" t="s">
        <v>330</v>
      </c>
      <c r="G30" s="74" t="s">
        <v>348</v>
      </c>
      <c r="H30" s="66" t="s">
        <v>318</v>
      </c>
      <c r="I30" s="66" t="s">
        <v>307</v>
      </c>
      <c r="J30" s="74" t="s">
        <v>355</v>
      </c>
    </row>
    <row r="31" ht="42" customHeight="1" spans="1:10">
      <c r="A31" s="176" t="s">
        <v>283</v>
      </c>
      <c r="B31" s="66" t="s">
        <v>283</v>
      </c>
      <c r="C31" s="66" t="s">
        <v>301</v>
      </c>
      <c r="D31" s="66" t="s">
        <v>302</v>
      </c>
      <c r="E31" s="74" t="s">
        <v>333</v>
      </c>
      <c r="F31" s="66" t="s">
        <v>304</v>
      </c>
      <c r="G31" s="74" t="s">
        <v>334</v>
      </c>
      <c r="H31" s="66" t="s">
        <v>318</v>
      </c>
      <c r="I31" s="66" t="s">
        <v>307</v>
      </c>
      <c r="J31" s="74" t="s">
        <v>356</v>
      </c>
    </row>
    <row r="32" ht="42" customHeight="1" spans="1:10">
      <c r="A32" s="176" t="s">
        <v>283</v>
      </c>
      <c r="B32" s="66" t="s">
        <v>283</v>
      </c>
      <c r="C32" s="66" t="s">
        <v>301</v>
      </c>
      <c r="D32" s="66" t="s">
        <v>336</v>
      </c>
      <c r="E32" s="74" t="s">
        <v>337</v>
      </c>
      <c r="F32" s="66" t="s">
        <v>304</v>
      </c>
      <c r="G32" s="74" t="s">
        <v>357</v>
      </c>
      <c r="H32" s="66" t="s">
        <v>318</v>
      </c>
      <c r="I32" s="66" t="s">
        <v>323</v>
      </c>
      <c r="J32" s="74" t="s">
        <v>353</v>
      </c>
    </row>
    <row r="33" ht="42" customHeight="1" spans="1:10">
      <c r="A33" s="176" t="s">
        <v>283</v>
      </c>
      <c r="B33" s="66" t="s">
        <v>283</v>
      </c>
      <c r="C33" s="66" t="s">
        <v>301</v>
      </c>
      <c r="D33" s="66" t="s">
        <v>309</v>
      </c>
      <c r="E33" s="74" t="s">
        <v>340</v>
      </c>
      <c r="F33" s="66" t="s">
        <v>330</v>
      </c>
      <c r="G33" s="74" t="s">
        <v>334</v>
      </c>
      <c r="H33" s="66" t="s">
        <v>318</v>
      </c>
      <c r="I33" s="66" t="s">
        <v>307</v>
      </c>
      <c r="J33" s="74" t="s">
        <v>344</v>
      </c>
    </row>
    <row r="34" ht="42" customHeight="1" spans="1:10">
      <c r="A34" s="176" t="s">
        <v>283</v>
      </c>
      <c r="B34" s="66" t="s">
        <v>283</v>
      </c>
      <c r="C34" s="66" t="s">
        <v>313</v>
      </c>
      <c r="D34" s="66" t="s">
        <v>314</v>
      </c>
      <c r="E34" s="74" t="s">
        <v>345</v>
      </c>
      <c r="F34" s="66" t="s">
        <v>304</v>
      </c>
      <c r="G34" s="74" t="s">
        <v>346</v>
      </c>
      <c r="H34" s="66" t="s">
        <v>312</v>
      </c>
      <c r="I34" s="66" t="s">
        <v>323</v>
      </c>
      <c r="J34" s="74" t="s">
        <v>346</v>
      </c>
    </row>
    <row r="35" ht="42" customHeight="1" spans="1:10">
      <c r="A35" s="176" t="s">
        <v>283</v>
      </c>
      <c r="B35" s="66" t="s">
        <v>283</v>
      </c>
      <c r="C35" s="66" t="s">
        <v>327</v>
      </c>
      <c r="D35" s="66" t="s">
        <v>328</v>
      </c>
      <c r="E35" s="74" t="s">
        <v>358</v>
      </c>
      <c r="F35" s="66" t="s">
        <v>330</v>
      </c>
      <c r="G35" s="74" t="s">
        <v>348</v>
      </c>
      <c r="H35" s="66" t="s">
        <v>318</v>
      </c>
      <c r="I35" s="66" t="s">
        <v>307</v>
      </c>
      <c r="J35" s="74" t="s">
        <v>355</v>
      </c>
    </row>
  </sheetData>
  <mergeCells count="12">
    <mergeCell ref="A2:J2"/>
    <mergeCell ref="A3:H3"/>
    <mergeCell ref="A7:A12"/>
    <mergeCell ref="A13:A18"/>
    <mergeCell ref="A19:A24"/>
    <mergeCell ref="A25:A30"/>
    <mergeCell ref="A31:A35"/>
    <mergeCell ref="B7:B12"/>
    <mergeCell ref="B13:B18"/>
    <mergeCell ref="B19:B24"/>
    <mergeCell ref="B25:B30"/>
    <mergeCell ref="B31:B3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蓝色妖姬</cp:lastModifiedBy>
  <dcterms:created xsi:type="dcterms:W3CDTF">2025-03-04T02:29:00Z</dcterms:created>
  <dcterms:modified xsi:type="dcterms:W3CDTF">2025-03-12T02:49:05Z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6989652AD5D345F18F7492BCB4ED4256_12</vt:lpwstr>
  </property>
  <property fmtid="{D5CDD505-2E9C-101B-9397-08002B2CF9AE}" pid="3" name="KSOProductBuildVer">
    <vt:lpwstr>2052-12.1.0.20305</vt:lpwstr>
  </property>
</Properties>
</file>