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9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<sst xmlns="http://schemas.openxmlformats.org/spreadsheetml/2006/main" count="907" uniqueCount="380">
  <si>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</si>
  <si>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</si>
  <si>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</si>
  <si>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</si>
  <si>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</si>
  <si>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</si>
  <si>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</si>
  <si>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</si>
  <si>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</si>
  <si>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</si>
  <si>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</si>
  <si>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</si>
  <si>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</si>
  <si>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</si>
  <si>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</si>
  <si>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</si>
  <si>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</si>
  <si>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</si>
  <si>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</si>
  <si>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</si>
  <si>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</si>
  <si>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</si>
  <si>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</si>
  <si>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</si>
  <si>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</si>
  <si>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</si>
  <si>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</si>
  <si>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</si>
  <si>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</si>
  <si>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</si>
  <si>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</si>
  <si>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</si>
  <si>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</si>
  <si>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</si>
  <si>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</si>
  <si>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</si>
  <si>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</si>
  <si>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</si>
  <si>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</si>
  <si>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</si>
  <si>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</si>
  <si>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</si>
  <si>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</si>
  <si>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</si>
  <si>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</si>
  <si>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</si>
  <si>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</si>
  <si>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</si>
  <si>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</si>
  <si>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</si>
  <si>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</si>
  <si>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</si>
  <si>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</si>
  <si>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</si>
  <si>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</si>
  <si>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</si>
  <si>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</si>
  <si>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</si>
  <si>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</si>
  <si>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</si>
  <si>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</si>
  <si>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</si>
  <si>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</si>
  <si>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</si>
  <si>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</si>
  <si>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</si>
  <si>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</si>
  <si>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</si>
  <si>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</si>
  <si>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451</t>
  </si>
  <si>
    <t>中国共产党石林彝族自治县委员会社会工作部</t>
  </si>
  <si>
    <t>451001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</si>
  <si>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</si>
  <si>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</si>
  <si>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</si>
  <si>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</si>
  <si>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</si>
  <si>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</si>
  <si>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</si>
  <si>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</si>
  <si>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</si>
  <si>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</si>
  <si>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</si>
  <si>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</si>
  <si>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</si>
  <si>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</si>
  <si>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</si>
  <si>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</si>
  <si>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</si>
  <si>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</si>
  <si>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</si>
  <si>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</si>
  <si>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</si>
  <si>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</si>
  <si>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</si>
  <si>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</si>
  <si>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</si>
  <si>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</si>
  <si>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</si>
  <si>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</si>
  <si>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20139</t>
  </si>
  <si>
    <t>社会工作事务</t>
  </si>
  <si>
    <t>2013901</t>
  </si>
  <si>
    <t>行政运行</t>
  </si>
  <si>
    <t>2013999</t>
  </si>
  <si>
    <t>其他社会工作事务支出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</si>
  <si>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</si>
  <si>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</si>
  <si>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</si>
  <si>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</si>
  <si>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</si>
  <si>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</si>
  <si>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</si>
  <si>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</si>
  <si>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</si>
  <si>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</si>
  <si>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</si>
  <si>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</si>
  <si>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</si>
  <si>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</si>
  <si>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</si>
  <si>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</si>
  <si>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</si>
  <si>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</si>
  <si>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</si>
  <si>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</si>
  <si>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</si>
  <si>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</si>
  <si>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</si>
  <si>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</si>
  <si>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</si>
  <si>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</si>
  <si>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</si>
  <si>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</si>
  <si>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</si>
  <si>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</si>
  <si>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</si>
  <si>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</si>
  <si>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</si>
  <si>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</si>
  <si>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</si>
  <si>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</si>
  <si>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</si>
  <si>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</si>
  <si>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</si>
  <si>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</si>
  <si>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</si>
  <si>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</si>
  <si>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</si>
  <si>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</si>
  <si>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</si>
  <si>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</si>
  <si>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</si>
  <si>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</si>
  <si>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</si>
  <si>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</si>
  <si>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</si>
  <si>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</si>
  <si>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</si>
  <si>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</si>
  <si>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</si>
  <si>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</si>
  <si>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</si>
  <si>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</si>
  <si>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</si>
  <si>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</si>
  <si>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</si>
  <si>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</si>
  <si>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</si>
  <si>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</si>
  <si>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</si>
  <si>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</si>
  <si>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</si>
  <si>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</si>
  <si>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</si>
  <si>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</si>
  <si>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</si>
  <si>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</si>
  <si>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</si>
  <si>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</si>
  <si>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</si>
  <si>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</si>
  <si>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</si>
  <si>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</si>
  <si>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</si>
  <si>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</si>
  <si>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</si>
  <si>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</si>
  <si>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</si>
  <si>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</si>
  <si>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</si>
  <si>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</si>
  <si>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</si>
  <si>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530126251100003887782</t>
  </si>
  <si>
    <t>行政人员绩效奖励</t>
  </si>
  <si>
    <t>30103</t>
  </si>
  <si>
    <t>奖金</t>
  </si>
  <si>
    <t>530126251100003887785</t>
  </si>
  <si>
    <t>行政人员支出工资</t>
  </si>
  <si>
    <t>30101</t>
  </si>
  <si>
    <t>基本工资</t>
  </si>
  <si>
    <t>30102</t>
  </si>
  <si>
    <t>津贴补贴</t>
  </si>
  <si>
    <t>530126251100003887787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</si>
  <si>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</si>
  <si>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</si>
  <si>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</si>
  <si>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</si>
  <si>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</si>
  <si>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</si>
  <si>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</si>
  <si>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</si>
  <si>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</si>
  <si>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530126251100003887790</t>
  </si>
  <si>
    <t>30113</t>
  </si>
  <si>
    <t>530126251100003887791</t>
  </si>
  <si>
    <t>30217</t>
  </si>
  <si>
    <t>530126251100003887810</t>
  </si>
  <si>
    <t>行政人员公务交通补贴</t>
  </si>
  <si>
    <t>30239</t>
  </si>
  <si>
    <t>其他交通费用</t>
  </si>
  <si>
    <t>530126251100003887817</t>
  </si>
  <si>
    <t>工会经费</t>
  </si>
  <si>
    <t>30228</t>
  </si>
  <si>
    <t>530126251100003887821</t>
  </si>
  <si>
    <t>一般公用经费</t>
  </si>
  <si>
    <t>30201</t>
  </si>
  <si>
    <t>办公费</t>
  </si>
  <si>
    <t>30207</t>
  </si>
  <si>
    <t>邮电费</t>
  </si>
  <si>
    <t>30211</t>
  </si>
  <si>
    <t>差旅费</t>
  </si>
  <si>
    <t>30229</t>
  </si>
  <si>
    <t>福利费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</si>
  <si>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</si>
  <si>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</si>
  <si>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</si>
  <si>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</si>
  <si>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</si>
  <si>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</si>
  <si>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</si>
  <si>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</si>
  <si>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530126251100003875414</t>
  </si>
  <si>
    <t>两新组织党建工作经费</t>
  </si>
  <si>
    <t>530126251100003875416</t>
  </si>
  <si>
    <t>社会工作人才培训经费</t>
  </si>
  <si>
    <t>530126251100003880206</t>
  </si>
  <si>
    <t>县委社会工作部工作经费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</si>
  <si>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</si>
  <si>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</si>
  <si>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</si>
  <si>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</si>
  <si>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</si>
  <si>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</si>
  <si>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</si>
  <si>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</si>
  <si>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</si>
  <si>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</si>
  <si>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</si>
  <si>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</si>
  <si>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购置计划完成率</t>
  </si>
  <si>
    <t>=</t>
  </si>
  <si>
    <t>100</t>
  </si>
  <si>
    <t>%</t>
  </si>
  <si>
    <t>定量指标</t>
  </si>
  <si>
    <t>反映部门购置计划执行情况购置计划执行情况。
购置计划完成率=（实际购置交付装备数量/计划购置交付装备数量）*100%。</t>
  </si>
  <si>
    <t>质量指标</t>
  </si>
  <si>
    <t>购置设备利用率</t>
  </si>
  <si>
    <t>&gt;=</t>
  </si>
  <si>
    <t>90</t>
  </si>
  <si>
    <t>反映设备利用情况。
设备利用率=（投入使用设备数/购置设备总数）*100%。</t>
  </si>
  <si>
    <t>时效指标</t>
  </si>
  <si>
    <t>设备部署及时率</t>
  </si>
  <si>
    <t>反映新购设备按时部署情况。
设备部署及时率=（及时部署设备数量/新购设备总数）*100%。</t>
  </si>
  <si>
    <t>效益指标</t>
  </si>
  <si>
    <t>经济效益</t>
  </si>
  <si>
    <t>设备采购经济性</t>
  </si>
  <si>
    <t>反映设备采购成本低于计划数所获得的经济效益。</t>
  </si>
  <si>
    <t>满意度指标</t>
  </si>
  <si>
    <t>服务对象满意度</t>
  </si>
  <si>
    <t>使用人员满意度</t>
  </si>
  <si>
    <t>反映服务对象对购置设备的整体满意情况。
使用人员满意度=（对购置设备满意的人数/问卷调查人数）*100%。</t>
  </si>
  <si>
    <t>政策宣传次数</t>
  </si>
  <si>
    <t>次</t>
  </si>
  <si>
    <t>反映补助政策的宣传力度情况。即通过门户网站、报刊、通信、电视、户外广告等对补助政策进行宣传的次数。</t>
  </si>
  <si>
    <t>获补对象准确率</t>
  </si>
  <si>
    <t>反映获补助对象认定的准确性情况。
获补对象准确率=抽检符合标准的补助对象数/抽检实际补助对象数*100%</t>
  </si>
  <si>
    <t>发放及时率</t>
  </si>
  <si>
    <t>反映发放单位及时发放补助资金的情况。
发放及时率=在时限内发放资金/应发放资金*100%</t>
  </si>
  <si>
    <t>社会效益</t>
  </si>
  <si>
    <t>政策知晓率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</si>
  <si>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</si>
  <si>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</si>
  <si>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</si>
  <si>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组织培训期数</t>
  </si>
  <si>
    <t>反映预算部门（单位）组织开展各类培训的期数。</t>
  </si>
  <si>
    <t>培训参加人次</t>
  </si>
  <si>
    <t>250</t>
  </si>
  <si>
    <t>人次</t>
  </si>
  <si>
    <t>反映预算部门（单位）组织开展各类培训的人次。</t>
  </si>
  <si>
    <t>参训率</t>
  </si>
  <si>
    <t>98</t>
  </si>
  <si>
    <t>反映预算部门（单位）组织开展各类培训中预计参训情况。
参训率=（年参训人数/应参训人数）*100%。</t>
  </si>
  <si>
    <t>参训满意度</t>
  </si>
  <si>
    <t>定性指标</t>
  </si>
  <si>
    <t>参训人员满意度</t>
  </si>
  <si>
    <t>96</t>
  </si>
  <si>
    <t>反映参训人员对培训内容、讲师授课、课程设置和培训效果等的满意度。
参训人员满意度=（对培训整体满意的参训人数/参训总人数）*100%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</si>
  <si>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</si>
  <si>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</si>
  <si>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</si>
  <si>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</si>
  <si>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</si>
  <si>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</si>
  <si>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</si>
  <si>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</si>
  <si>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</si>
  <si>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</si>
  <si>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</si>
  <si>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</si>
  <si>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</si>
  <si>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</si>
  <si>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</si>
  <si>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</si>
  <si>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</si>
  <si>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</si>
  <si>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</si>
  <si>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</si>
  <si>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</si>
  <si>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</si>
  <si>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</si>
  <si>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</si>
  <si>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2025年对下转移支付预算表</t>
  </si>
  <si>
    <t>单位名称（项目）</t>
  </si>
  <si>
    <t>地区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</si>
  <si>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</si>
  <si>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</si>
  <si>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</si>
  <si>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</si>
  <si>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</si>
  <si>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</si>
  <si>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</si>
  <si>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</si>
  <si>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</si>
  <si>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</si>
  <si>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</si>
  <si>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</si>
  <si>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</si>
  <si>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</si>
  <si>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</si>
  <si>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</si>
  <si>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</si>
  <si>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</si>
  <si>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</si>
  <si>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</si>
  <si>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</si>
  <si>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</si>
  <si>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</si>
  <si>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（一）狠抓制度建设，提升工作运转效率。
一是健全了石林县党建引领基层治理协调机制，印发《关于调整设立石林县党建引领基层治理协调机制的通知》，明确召集领导、任务及议事制度，为推动全县党建引领基层治理提供了重要保障。二是及时出台《县委社会工作部、县信访局关于县委社会工作部统一领导县信访局有关事项的意见》，明确了县信访局请示报告县委社会工作部的事项和请示报告程序。三是及时印制《中共石林县委社会工作部制度汇编》手册，显著提高各项工作规范化水平。
（二）夯实基层基础，基层治理工作稳步推进。
一是健强基层党组织。开展党支部“调优、扩先、提中、治软”行动，完成对全县基层党组织全覆盖分类定级，建立“一对一”结对共建机制，以“先进带后进”的方式进行结对共建；持续开展软弱涣散基层党组织整顿，严格落实“四个一”整顿措施，精准施策抓整顿。二是加强基层队伍建设。建立村级人才清单，推动农业科技人才下基层。开展村（社区）干部学历提升行动，108名村（社区）后备干部通过“双提升”行动取得大专以上学历，不断优化提升队伍结构和整体素质。三是提高基层服务质量。积极推进村（社区）组织工作事务、机制牌子和证明事项规范工作，按时限和要求完成清理整治各项工作。联合相关单位深入基层调查研究，形成《石林县加强和创新基层社会治理工作调研报告》、《关于石林县城区居民小区物业管理服务工作的调研报告》，结合报告内容制定了《石林县进一步提升基层治理能力现代化的实施方案》、《石林县进一步加强和规范全县居民小区物业管理的工作方案》，按程序报县委县政府印发实施，并筹备召开全县社会治理工作推进会，切实推动全县社会治理工作提档增速。深入推进“民生小实事”项目，通过院坝协商等方式，引导居民群众积极参与解决“家门口”的“急难愁盼”问题。积极牵头开展大型社区调整工作，及时完成对鹿阜街道小乐台旧社区调整工作。健全接访下访制度，畅通人民意见征求渠道，确保群众反映问题得到解决或稳控。选送的《党建引领创新“六治融合”促基层治理新提升》经验文章获第二届全国社会工作党建创新典型案例三等奖。
（三）积极创新推动，志愿服务工作可圈可点。
积极与县文明办、妇联、共青团等部门沟通协作，组织发起志愿服务活动。成立组建石林县新的社会阶层人士和党外知识分子志愿服务队，并进行授旗。严格落实省市关爱“一老一小”的相关要求，起草“石心实意，众爱成林”石林县爱心妈妈和爱心家人</t>
  </si>
  <si>
    <t>根据三定方案归纳</t>
  </si>
  <si>
    <t>（一）加强党建引领基层治理和基层政权建设。
围绕强化党组织政治功能和组织功能，不断强化基层党组织的政治领导和思想引领，动员党员群众组织，凝聚整合资源力量，构建党组织统一领导、各类组织积极协同、群众广泛参与的基层治理体系。牢固树立“服务群众”的工作理念，强化服务基层的工作导向，把工作重点放在组织协调好涉及广大群众切身利益的重大问题上。坚持以新理念、新思路、新路径创新社会治理，尊重基层首创精神，注重成果集成放大，挖掘石林特色治理措施及成效，深入分析研究并及时总结治理工作中好的经验做法，形成特色治理经验案例并宣传推广，推动基层社会治理创新。
（二）推进实施“民生小实事”项目。
围绕群众关注度高、受益面广、群众热切希望解决的惠民实事，整合各级各部门资源、统筹社会力量，在街道、社区党组织引导下，以社区居民群众为主体，快速解决居民群众身边的“小事、急事、难事”，努力建设人人有责、人人尽责、人人享有的基层治理共同体。加强社区基金建设力度，积极联动基层和相关部门整合资源，全面推广社区基金新建和良性发展，利用社区基金助力民生小实事项目建设，切实提升基层自治动能。
（三）强化“两企三新”党建工作。
履行好牵头责任，压实主管部门党建工作责任，强化两新组织主体责任，抓实两新组织动态管理，围绕“汇聚两新合力、聚焦攻坚任务、突破覆盖难点”，持续推动“两个覆盖”扩面提质。健全完善典型发现、培育、宣传、推介机制，打造示范点、创建特色品牌，发挥示范带动效应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</si>
  <si>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</si>
  <si>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</si>
  <si>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</si>
  <si>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</si>
  <si>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</si>
  <si>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</si>
  <si>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</si>
  <si>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</si>
  <si>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</si>
  <si>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</si>
  <si>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</si>
  <si>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县委社会工作部2025年相关工作运转</t>
  </si>
  <si>
    <t>县委社会工作部2025年相关工作运转经费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</si>
  <si>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</si>
  <si>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</si>
  <si>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</si>
  <si>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</si>
  <si>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</si>
  <si>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培训效果满意度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</si>
</sst>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0" fontId="38" fillId="0" borderId="1">
      <alignment horizontal="right" vertical="center"/>
    </xf>
    <xf numFmtId="178" fontId="38" fillId="0" borderId="1">
      <alignment horizontal="right" vertical="center"/>
    </xf>
    <xf numFmtId="49" fontId="38" fillId="0" borderId="1">
      <alignment horizontal="left" vertical="center" wrapText="1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80" fontId="38" fillId="0" borderId="1">
      <alignment horizontal="right" vertical="center"/>
    </xf>
  </cellStyleXfs>
  <cellXfs count="23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8" fontId="9" fillId="0" borderId="1" xfId="54" applyNumberFormat="1" applyFont="1" applyBorder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>
      <alignment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80"/>
      <c r="B2" s="80"/>
      <c r="C2" s="80"/>
      <c r="D2" s="94" t="s">
        <v>0</v>
      </c>
    </row>
    <row r="3" ht="41.25" customHeight="1" spans="1:1">
      <c r="A3" s="75" t="str">
        <f>"2025"&amp;"年部门财务收支预算总表"</f>
        <v>2025年部门财务收支预算总表</v>
      </c>
    </row>
    <row r="4" ht="17.25" customHeight="1" spans="1:4">
      <c r="A4" s="78" t="str">
        <f>"单位名称："&amp;"中国共产党石林彝族自治县委员会社会工作部"</f>
        <v>单位名称：中国共产党石林彝族自治县委员会社会工作部</v>
      </c>
      <c r="B4" s="202"/>
      <c r="D4" s="181" t="s">
        <v>1</v>
      </c>
    </row>
    <row r="5" ht="23.25" customHeight="1" spans="1:4">
      <c r="A5" s="203" t="s">
        <v>2</v>
      </c>
      <c r="B5" s="204"/>
      <c r="C5" s="203" t="s">
        <v>3</v>
      </c>
      <c r="D5" s="204"/>
    </row>
    <row r="6" ht="24" customHeight="1" spans="1:4">
      <c r="A6" s="203" t="s">
        <v>4</v>
      </c>
      <c r="B6" s="203" t="s">
        <v>5</v>
      </c>
      <c r="C6" s="203" t="s">
        <v>6</v>
      </c>
      <c r="D6" s="203" t="s">
        <v>5</v>
      </c>
    </row>
    <row r="7" ht="17.25" customHeight="1" spans="1:4">
      <c r="A7" s="205" t="s">
        <v>7</v>
      </c>
      <c r="B7" s="144">
        <v>1950958</v>
      </c>
      <c r="C7" s="205" t="s">
        <v>8</v>
      </c>
      <c r="D7" s="144">
        <v>1647730</v>
      </c>
    </row>
    <row r="8" ht="17.25" customHeight="1" spans="1:4">
      <c r="A8" s="205" t="s">
        <v>9</v>
      </c>
      <c r="B8" s="144"/>
      <c r="C8" s="205" t="s">
        <v>10</v>
      </c>
      <c r="D8" s="144"/>
    </row>
    <row r="9" ht="17.25" customHeight="1" spans="1:4">
      <c r="A9" s="205" t="s">
        <v>11</v>
      </c>
      <c r="B9" s="144"/>
      <c r="C9" s="237" t="s">
        <v>12</v>
      </c>
      <c r="D9" s="144"/>
    </row>
    <row r="10" ht="17.25" customHeight="1" spans="1:4">
      <c r="A10" s="205" t="s">
        <v>13</v>
      </c>
      <c r="B10" s="144"/>
      <c r="C10" s="237" t="s">
        <v>14</v>
      </c>
      <c r="D10" s="144"/>
    </row>
    <row r="11" ht="17.25" customHeight="1" spans="1:4">
      <c r="A11" s="205" t="s">
        <v>15</v>
      </c>
      <c r="B11" s="144"/>
      <c r="C11" s="237" t="s">
        <v>16</v>
      </c>
      <c r="D11" s="144"/>
    </row>
    <row r="12" ht="17.25" customHeight="1" spans="1:4">
      <c r="A12" s="205" t="s">
        <v>17</v>
      </c>
      <c r="B12" s="144"/>
      <c r="C12" s="237" t="s">
        <v>18</v>
      </c>
      <c r="D12" s="144"/>
    </row>
    <row r="13" ht="17.25" customHeight="1" spans="1:4">
      <c r="A13" s="205" t="s">
        <v>19</v>
      </c>
      <c r="B13" s="144"/>
      <c r="C13" s="66" t="s">
        <v>20</v>
      </c>
      <c r="D13" s="144"/>
    </row>
    <row r="14" ht="17.25" customHeight="1" spans="1:4">
      <c r="A14" s="205" t="s">
        <v>21</v>
      </c>
      <c r="B14" s="144"/>
      <c r="C14" s="66" t="s">
        <v>22</v>
      </c>
      <c r="D14" s="144">
        <v>120618</v>
      </c>
    </row>
    <row r="15" ht="17.25" customHeight="1" spans="1:4">
      <c r="A15" s="205" t="s">
        <v>23</v>
      </c>
      <c r="B15" s="144"/>
      <c r="C15" s="66" t="s">
        <v>24</v>
      </c>
      <c r="D15" s="144">
        <v>87192</v>
      </c>
    </row>
    <row r="16" ht="17.25" customHeight="1" spans="1:4">
      <c r="A16" s="205" t="s">
        <v>25</v>
      </c>
      <c r="B16" s="144"/>
      <c r="C16" s="66" t="s">
        <v>26</v>
      </c>
      <c r="D16" s="144"/>
    </row>
    <row r="17" ht="17.25" customHeight="1" spans="1:4">
      <c r="A17" s="22"/>
      <c r="B17" s="144"/>
      <c r="C17" s="66" t="s">
        <v>27</v>
      </c>
      <c r="D17" s="144"/>
    </row>
    <row r="18" ht="17.25" customHeight="1" spans="1:4">
      <c r="A18" s="206"/>
      <c r="B18" s="144"/>
      <c r="C18" s="66" t="s">
        <v>28</v>
      </c>
      <c r="D18" s="144"/>
    </row>
    <row r="19" ht="17.25" customHeight="1" spans="1:4">
      <c r="A19" s="206"/>
      <c r="B19" s="144"/>
      <c r="C19" s="66" t="s">
        <v>29</v>
      </c>
      <c r="D19" s="144"/>
    </row>
    <row r="20" ht="17.25" customHeight="1" spans="1:4">
      <c r="A20" s="206"/>
      <c r="B20" s="144"/>
      <c r="C20" s="66" t="s">
        <v>30</v>
      </c>
      <c r="D20" s="144"/>
    </row>
    <row r="21" ht="17.25" customHeight="1" spans="1:4">
      <c r="A21" s="206"/>
      <c r="B21" s="144"/>
      <c r="C21" s="66" t="s">
        <v>31</v>
      </c>
      <c r="D21" s="144"/>
    </row>
    <row r="22" ht="17.25" customHeight="1" spans="1:4">
      <c r="A22" s="206"/>
      <c r="B22" s="144"/>
      <c r="C22" s="66" t="s">
        <v>32</v>
      </c>
      <c r="D22" s="144"/>
    </row>
    <row r="23" ht="17.25" customHeight="1" spans="1:4">
      <c r="A23" s="206"/>
      <c r="B23" s="144"/>
      <c r="C23" s="66" t="s">
        <v>33</v>
      </c>
      <c r="D23" s="144"/>
    </row>
    <row r="24" ht="17.25" customHeight="1" spans="1:4">
      <c r="A24" s="206"/>
      <c r="B24" s="144"/>
      <c r="C24" s="66" t="s">
        <v>34</v>
      </c>
      <c r="D24" s="144"/>
    </row>
    <row r="25" ht="17.25" customHeight="1" spans="1:4">
      <c r="A25" s="206"/>
      <c r="B25" s="144"/>
      <c r="C25" s="66" t="s">
        <v>35</v>
      </c>
      <c r="D25" s="144">
        <v>95418</v>
      </c>
    </row>
    <row r="26" ht="17.25" customHeight="1" spans="1:4">
      <c r="A26" s="206"/>
      <c r="B26" s="144"/>
      <c r="C26" s="66" t="s">
        <v>36</v>
      </c>
      <c r="D26" s="144"/>
    </row>
    <row r="27" ht="17.25" customHeight="1" spans="1:4">
      <c r="A27" s="206"/>
      <c r="B27" s="144"/>
      <c r="C27" s="22" t="s">
        <v>37</v>
      </c>
      <c r="D27" s="144"/>
    </row>
    <row r="28" ht="17.25" customHeight="1" spans="1:4">
      <c r="A28" s="206"/>
      <c r="B28" s="144"/>
      <c r="C28" s="66" t="s">
        <v>38</v>
      </c>
      <c r="D28" s="144"/>
    </row>
    <row r="29" ht="16.5" customHeight="1" spans="1:4">
      <c r="A29" s="206"/>
      <c r="B29" s="144"/>
      <c r="C29" s="66" t="s">
        <v>39</v>
      </c>
      <c r="D29" s="144"/>
    </row>
    <row r="30" ht="16.5" customHeight="1" spans="1:4">
      <c r="A30" s="206"/>
      <c r="B30" s="144"/>
      <c r="C30" s="22" t="s">
        <v>40</v>
      </c>
      <c r="D30" s="144"/>
    </row>
    <row r="31" ht="17.25" customHeight="1" spans="1:4">
      <c r="A31" s="206"/>
      <c r="B31" s="144"/>
      <c r="C31" s="22" t="s">
        <v>41</v>
      </c>
      <c r="D31" s="144"/>
    </row>
    <row r="32" ht="17.25" customHeight="1" spans="1:4">
      <c r="A32" s="206"/>
      <c r="B32" s="144"/>
      <c r="C32" s="66" t="s">
        <v>42</v>
      </c>
      <c r="D32" s="144"/>
    </row>
    <row r="33" ht="16.5" customHeight="1" spans="1:4">
      <c r="A33" s="206" t="s">
        <v>43</v>
      </c>
      <c r="B33" s="144">
        <v>1950958</v>
      </c>
      <c r="C33" s="206" t="s">
        <v>44</v>
      </c>
      <c r="D33" s="144">
        <v>1950958</v>
      </c>
    </row>
    <row r="34" ht="16.5" customHeight="1" spans="1:4">
      <c r="A34" s="22" t="s">
        <v>45</v>
      </c>
      <c r="B34" s="144"/>
      <c r="C34" s="22" t="s">
        <v>46</v>
      </c>
      <c r="D34" s="144"/>
    </row>
    <row r="35" ht="16.5" customHeight="1" spans="1:4">
      <c r="A35" s="66" t="s">
        <v>47</v>
      </c>
      <c r="B35" s="144"/>
      <c r="C35" s="66" t="s">
        <v>47</v>
      </c>
      <c r="D35" s="144"/>
    </row>
    <row r="36" ht="16.5" customHeight="1" spans="1:4">
      <c r="A36" s="66" t="s">
        <v>48</v>
      </c>
      <c r="B36" s="144"/>
      <c r="C36" s="66" t="s">
        <v>49</v>
      </c>
      <c r="D36" s="144"/>
    </row>
    <row r="37" ht="16.5" customHeight="1" spans="1:4">
      <c r="A37" s="207" t="s">
        <v>50</v>
      </c>
      <c r="B37" s="144">
        <v>1950958</v>
      </c>
      <c r="C37" s="207" t="s">
        <v>51</v>
      </c>
      <c r="D37" s="144">
        <v>1950958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60">
        <v>1</v>
      </c>
      <c r="B2" s="161">
        <v>0</v>
      </c>
      <c r="C2" s="160">
        <v>1</v>
      </c>
      <c r="D2" s="162"/>
      <c r="E2" s="162"/>
      <c r="F2" s="159" t="s">
        <v>308</v>
      </c>
    </row>
    <row r="3" ht="42" customHeight="1" spans="1:6">
      <c r="A3" s="163" t="str">
        <f>"2025"&amp;"年部门政府性基金预算支出预算表"</f>
        <v>2025年部门政府性基金预算支出预算表</v>
      </c>
      <c r="B3" s="163" t="s">
        <v>309</v>
      </c>
      <c r="C3" s="164"/>
      <c r="D3" s="165"/>
      <c r="E3" s="165"/>
      <c r="F3" s="165"/>
    </row>
    <row r="4" ht="13.5" customHeight="1" spans="1:6">
      <c r="A4" s="44" t="str">
        <f>"单位名称："&amp;"中国共产党石林彝族自治县委员会社会工作部"</f>
        <v>单位名称：中国共产党石林彝族自治县委员会社会工作部</v>
      </c>
      <c r="B4" s="44" t="s">
        <v>310</v>
      </c>
      <c r="C4" s="160"/>
      <c r="D4" s="162"/>
      <c r="E4" s="162"/>
      <c r="F4" s="159" t="s">
        <v>1</v>
      </c>
    </row>
    <row r="5" ht="19.5" customHeight="1" spans="1:6">
      <c r="A5" s="166" t="s">
        <v>176</v>
      </c>
      <c r="B5" s="167" t="s">
        <v>73</v>
      </c>
      <c r="C5" s="166" t="s">
        <v>74</v>
      </c>
      <c r="D5" s="13" t="s">
        <v>311</v>
      </c>
      <c r="E5" s="14"/>
      <c r="F5" s="36"/>
    </row>
    <row r="6" ht="18.75" customHeight="1" spans="1:6">
      <c r="A6" s="168"/>
      <c r="B6" s="169"/>
      <c r="C6" s="168"/>
      <c r="D6" s="52" t="s">
        <v>55</v>
      </c>
      <c r="E6" s="13" t="s">
        <v>76</v>
      </c>
      <c r="F6" s="52" t="s">
        <v>77</v>
      </c>
    </row>
    <row r="7" ht="18.75" customHeight="1" spans="1:6">
      <c r="A7" s="97">
        <v>1</v>
      </c>
      <c r="B7" s="170" t="s">
        <v>84</v>
      </c>
      <c r="C7" s="97">
        <v>3</v>
      </c>
      <c r="D7" s="15">
        <v>4</v>
      </c>
      <c r="E7" s="15">
        <v>5</v>
      </c>
      <c r="F7" s="15">
        <v>6</v>
      </c>
    </row>
    <row r="8" ht="21" customHeight="1" spans="1:6">
      <c r="A8" s="33"/>
      <c r="B8" s="33"/>
      <c r="C8" s="33"/>
      <c r="D8" s="144"/>
      <c r="E8" s="144"/>
      <c r="F8" s="144"/>
    </row>
    <row r="9" ht="21" customHeight="1" spans="1:6">
      <c r="A9" s="33"/>
      <c r="B9" s="33"/>
      <c r="C9" s="33"/>
      <c r="D9" s="144"/>
      <c r="E9" s="144"/>
      <c r="F9" s="144"/>
    </row>
    <row r="10" ht="18.75" customHeight="1" spans="1:6">
      <c r="A10" s="171" t="s">
        <v>166</v>
      </c>
      <c r="B10" s="171" t="s">
        <v>166</v>
      </c>
      <c r="C10" s="172" t="s">
        <v>166</v>
      </c>
      <c r="D10" s="144"/>
      <c r="E10" s="144"/>
      <c r="F10" s="144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119"/>
      <c r="C2" s="119"/>
      <c r="R2" s="42"/>
      <c r="S2" s="42" t="s">
        <v>312</v>
      </c>
    </row>
    <row r="3" ht="41.25" customHeight="1" spans="1:19">
      <c r="A3" s="120" t="str">
        <f>"2025"&amp;"年部门政府采购预算表"</f>
        <v>2025年部门政府采购预算表</v>
      </c>
      <c r="B3" s="96"/>
      <c r="C3" s="96"/>
      <c r="D3" s="43"/>
      <c r="E3" s="43"/>
      <c r="F3" s="43"/>
      <c r="G3" s="43"/>
      <c r="H3" s="43"/>
      <c r="I3" s="43"/>
      <c r="J3" s="43"/>
      <c r="K3" s="43"/>
      <c r="L3" s="43"/>
      <c r="M3" s="96"/>
      <c r="N3" s="43"/>
      <c r="O3" s="43"/>
      <c r="P3" s="96"/>
      <c r="Q3" s="43"/>
      <c r="R3" s="96"/>
      <c r="S3" s="96"/>
    </row>
    <row r="4" ht="18.75" customHeight="1" spans="1:19">
      <c r="A4" s="152" t="str">
        <f>"单位名称："&amp;"中国共产党石林彝族自治县委员会社会工作部"</f>
        <v>单位名称：中国共产党石林彝族自治县委员会社会工作部</v>
      </c>
      <c r="B4" s="123"/>
      <c r="C4" s="123"/>
      <c r="D4" s="46"/>
      <c r="E4" s="46"/>
      <c r="F4" s="46"/>
      <c r="G4" s="46"/>
      <c r="H4" s="46"/>
      <c r="I4" s="46"/>
      <c r="J4" s="46"/>
      <c r="K4" s="46"/>
      <c r="L4" s="46"/>
      <c r="R4" s="47"/>
      <c r="S4" s="159" t="s">
        <v>1</v>
      </c>
    </row>
    <row r="5" ht="15.75" customHeight="1" spans="1:19">
      <c r="A5" s="49" t="s">
        <v>175</v>
      </c>
      <c r="B5" s="125" t="s">
        <v>176</v>
      </c>
      <c r="C5" s="125" t="s">
        <v>313</v>
      </c>
      <c r="D5" s="126" t="s">
        <v>314</v>
      </c>
      <c r="E5" s="126" t="s">
        <v>315</v>
      </c>
      <c r="F5" s="126" t="s">
        <v>316</v>
      </c>
      <c r="G5" s="126" t="s">
        <v>317</v>
      </c>
      <c r="H5" s="126" t="s">
        <v>318</v>
      </c>
      <c r="I5" s="139" t="s">
        <v>183</v>
      </c>
      <c r="J5" s="139"/>
      <c r="K5" s="139"/>
      <c r="L5" s="139"/>
      <c r="M5" s="140"/>
      <c r="N5" s="139"/>
      <c r="O5" s="139"/>
      <c r="P5" s="148"/>
      <c r="Q5" s="139"/>
      <c r="R5" s="140"/>
      <c r="S5" s="149"/>
    </row>
    <row r="6" ht="17.25" customHeight="1" spans="1:19">
      <c r="A6" s="51"/>
      <c r="B6" s="127"/>
      <c r="C6" s="127"/>
      <c r="D6" s="128"/>
      <c r="E6" s="128"/>
      <c r="F6" s="128"/>
      <c r="G6" s="128"/>
      <c r="H6" s="128"/>
      <c r="I6" s="128" t="s">
        <v>55</v>
      </c>
      <c r="J6" s="128" t="s">
        <v>58</v>
      </c>
      <c r="K6" s="128" t="s">
        <v>319</v>
      </c>
      <c r="L6" s="128" t="s">
        <v>320</v>
      </c>
      <c r="M6" s="141" t="s">
        <v>321</v>
      </c>
      <c r="N6" s="142" t="s">
        <v>322</v>
      </c>
      <c r="O6" s="142"/>
      <c r="P6" s="150"/>
      <c r="Q6" s="142"/>
      <c r="R6" s="151"/>
      <c r="S6" s="129"/>
    </row>
    <row r="7" ht="54" customHeight="1" spans="1:19">
      <c r="A7" s="54"/>
      <c r="B7" s="129"/>
      <c r="C7" s="129"/>
      <c r="D7" s="130"/>
      <c r="E7" s="130"/>
      <c r="F7" s="130"/>
      <c r="G7" s="130"/>
      <c r="H7" s="130"/>
      <c r="I7" s="130"/>
      <c r="J7" s="130" t="s">
        <v>57</v>
      </c>
      <c r="K7" s="130"/>
      <c r="L7" s="130"/>
      <c r="M7" s="143"/>
      <c r="N7" s="130" t="s">
        <v>57</v>
      </c>
      <c r="O7" s="130" t="s">
        <v>64</v>
      </c>
      <c r="P7" s="129" t="s">
        <v>65</v>
      </c>
      <c r="Q7" s="130" t="s">
        <v>66</v>
      </c>
      <c r="R7" s="143" t="s">
        <v>67</v>
      </c>
      <c r="S7" s="129" t="s">
        <v>68</v>
      </c>
    </row>
    <row r="8" ht="18" customHeight="1" spans="1:19">
      <c r="A8" s="153">
        <v>1</v>
      </c>
      <c r="B8" s="153" t="s">
        <v>84</v>
      </c>
      <c r="C8" s="154">
        <v>3</v>
      </c>
      <c r="D8" s="154">
        <v>4</v>
      </c>
      <c r="E8" s="153">
        <v>5</v>
      </c>
      <c r="F8" s="153">
        <v>6</v>
      </c>
      <c r="G8" s="153">
        <v>7</v>
      </c>
      <c r="H8" s="153">
        <v>8</v>
      </c>
      <c r="I8" s="153">
        <v>9</v>
      </c>
      <c r="J8" s="153">
        <v>10</v>
      </c>
      <c r="K8" s="153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</row>
    <row r="9" ht="21" customHeight="1" spans="1:19">
      <c r="A9" s="131"/>
      <c r="B9" s="132"/>
      <c r="C9" s="132"/>
      <c r="D9" s="133"/>
      <c r="E9" s="133"/>
      <c r="F9" s="133"/>
      <c r="G9" s="155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  <row r="10" ht="21" customHeight="1" spans="1:19">
      <c r="A10" s="134" t="s">
        <v>166</v>
      </c>
      <c r="B10" s="135"/>
      <c r="C10" s="135"/>
      <c r="D10" s="136"/>
      <c r="E10" s="136"/>
      <c r="F10" s="136"/>
      <c r="G10" s="156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ht="21" customHeight="1" spans="1:19">
      <c r="A11" s="152" t="s">
        <v>323</v>
      </c>
      <c r="B11" s="44"/>
      <c r="C11" s="44"/>
      <c r="D11" s="152"/>
      <c r="E11" s="152"/>
      <c r="F11" s="152"/>
      <c r="G11" s="157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118"/>
      <c r="B2" s="119"/>
      <c r="C2" s="119"/>
      <c r="D2" s="119"/>
      <c r="E2" s="119"/>
      <c r="F2" s="119"/>
      <c r="G2" s="119"/>
      <c r="H2" s="118"/>
      <c r="I2" s="118"/>
      <c r="J2" s="118"/>
      <c r="K2" s="118"/>
      <c r="L2" s="118"/>
      <c r="M2" s="118"/>
      <c r="N2" s="137"/>
      <c r="O2" s="118"/>
      <c r="P2" s="118"/>
      <c r="Q2" s="119"/>
      <c r="R2" s="118"/>
      <c r="S2" s="146"/>
      <c r="T2" s="146" t="s">
        <v>324</v>
      </c>
    </row>
    <row r="3" ht="41.25" customHeight="1" spans="1:20">
      <c r="A3" s="120" t="str">
        <f>"2025"&amp;"年部门政府购买服务预算表"</f>
        <v>2025年部门政府购买服务预算表</v>
      </c>
      <c r="B3" s="96"/>
      <c r="C3" s="96"/>
      <c r="D3" s="96"/>
      <c r="E3" s="96"/>
      <c r="F3" s="96"/>
      <c r="G3" s="96"/>
      <c r="H3" s="121"/>
      <c r="I3" s="121"/>
      <c r="J3" s="121"/>
      <c r="K3" s="121"/>
      <c r="L3" s="121"/>
      <c r="M3" s="121"/>
      <c r="N3" s="138"/>
      <c r="O3" s="121"/>
      <c r="P3" s="121"/>
      <c r="Q3" s="96"/>
      <c r="R3" s="121"/>
      <c r="S3" s="138"/>
      <c r="T3" s="96"/>
    </row>
    <row r="4" ht="22.5" customHeight="1" spans="1:20">
      <c r="A4" s="122" t="str">
        <f>"单位名称："&amp;"中国共产党石林彝族自治县委员会社会工作部"</f>
        <v>单位名称：中国共产党石林彝族自治县委员会社会工作部</v>
      </c>
      <c r="B4" s="123"/>
      <c r="C4" s="123"/>
      <c r="D4" s="123"/>
      <c r="E4" s="123"/>
      <c r="F4" s="123"/>
      <c r="G4" s="123"/>
      <c r="H4" s="124"/>
      <c r="I4" s="124"/>
      <c r="J4" s="124"/>
      <c r="K4" s="124"/>
      <c r="L4" s="124"/>
      <c r="M4" s="124"/>
      <c r="N4" s="137"/>
      <c r="O4" s="118"/>
      <c r="P4" s="118"/>
      <c r="Q4" s="119"/>
      <c r="R4" s="118"/>
      <c r="S4" s="147"/>
      <c r="T4" s="146" t="s">
        <v>1</v>
      </c>
    </row>
    <row r="5" ht="24" customHeight="1" spans="1:20">
      <c r="A5" s="49" t="s">
        <v>175</v>
      </c>
      <c r="B5" s="125" t="s">
        <v>176</v>
      </c>
      <c r="C5" s="125" t="s">
        <v>313</v>
      </c>
      <c r="D5" s="125" t="s">
        <v>325</v>
      </c>
      <c r="E5" s="125" t="s">
        <v>326</v>
      </c>
      <c r="F5" s="125" t="s">
        <v>327</v>
      </c>
      <c r="G5" s="125" t="s">
        <v>328</v>
      </c>
      <c r="H5" s="126" t="s">
        <v>329</v>
      </c>
      <c r="I5" s="126" t="s">
        <v>330</v>
      </c>
      <c r="J5" s="139" t="s">
        <v>183</v>
      </c>
      <c r="K5" s="139"/>
      <c r="L5" s="139"/>
      <c r="M5" s="139"/>
      <c r="N5" s="140"/>
      <c r="O5" s="139"/>
      <c r="P5" s="139"/>
      <c r="Q5" s="148"/>
      <c r="R5" s="139"/>
      <c r="S5" s="140"/>
      <c r="T5" s="149"/>
    </row>
    <row r="6" ht="24" customHeight="1" spans="1:20">
      <c r="A6" s="51"/>
      <c r="B6" s="127"/>
      <c r="C6" s="127"/>
      <c r="D6" s="127"/>
      <c r="E6" s="127"/>
      <c r="F6" s="127"/>
      <c r="G6" s="127"/>
      <c r="H6" s="128"/>
      <c r="I6" s="128"/>
      <c r="J6" s="128" t="s">
        <v>55</v>
      </c>
      <c r="K6" s="128" t="s">
        <v>58</v>
      </c>
      <c r="L6" s="128" t="s">
        <v>319</v>
      </c>
      <c r="M6" s="128" t="s">
        <v>320</v>
      </c>
      <c r="N6" s="141" t="s">
        <v>321</v>
      </c>
      <c r="O6" s="142" t="s">
        <v>322</v>
      </c>
      <c r="P6" s="142"/>
      <c r="Q6" s="150"/>
      <c r="R6" s="142"/>
      <c r="S6" s="151"/>
      <c r="T6" s="129"/>
    </row>
    <row r="7" ht="54" customHeight="1" spans="1:20">
      <c r="A7" s="54"/>
      <c r="B7" s="129"/>
      <c r="C7" s="129"/>
      <c r="D7" s="129"/>
      <c r="E7" s="129"/>
      <c r="F7" s="129"/>
      <c r="G7" s="129"/>
      <c r="H7" s="130"/>
      <c r="I7" s="130"/>
      <c r="J7" s="130"/>
      <c r="K7" s="130" t="s">
        <v>57</v>
      </c>
      <c r="L7" s="130"/>
      <c r="M7" s="130"/>
      <c r="N7" s="143"/>
      <c r="O7" s="130" t="s">
        <v>57</v>
      </c>
      <c r="P7" s="130" t="s">
        <v>64</v>
      </c>
      <c r="Q7" s="129" t="s">
        <v>65</v>
      </c>
      <c r="R7" s="130" t="s">
        <v>66</v>
      </c>
      <c r="S7" s="143" t="s">
        <v>67</v>
      </c>
      <c r="T7" s="129" t="s">
        <v>68</v>
      </c>
    </row>
    <row r="8" ht="17.25" customHeight="1" spans="1:20">
      <c r="A8" s="55">
        <v>1</v>
      </c>
      <c r="B8" s="129">
        <v>2</v>
      </c>
      <c r="C8" s="55">
        <v>3</v>
      </c>
      <c r="D8" s="55">
        <v>4</v>
      </c>
      <c r="E8" s="129">
        <v>5</v>
      </c>
      <c r="F8" s="55">
        <v>6</v>
      </c>
      <c r="G8" s="55">
        <v>7</v>
      </c>
      <c r="H8" s="129">
        <v>8</v>
      </c>
      <c r="I8" s="55">
        <v>9</v>
      </c>
      <c r="J8" s="55">
        <v>10</v>
      </c>
      <c r="K8" s="129">
        <v>11</v>
      </c>
      <c r="L8" s="55">
        <v>12</v>
      </c>
      <c r="M8" s="55">
        <v>13</v>
      </c>
      <c r="N8" s="129">
        <v>14</v>
      </c>
      <c r="O8" s="55">
        <v>15</v>
      </c>
      <c r="P8" s="55">
        <v>16</v>
      </c>
      <c r="Q8" s="129">
        <v>17</v>
      </c>
      <c r="R8" s="55">
        <v>18</v>
      </c>
      <c r="S8" s="55">
        <v>19</v>
      </c>
      <c r="T8" s="55">
        <v>20</v>
      </c>
    </row>
    <row r="9" ht="21" customHeight="1" spans="1:20">
      <c r="A9" s="131"/>
      <c r="B9" s="132"/>
      <c r="C9" s="132"/>
      <c r="D9" s="132"/>
      <c r="E9" s="132"/>
      <c r="F9" s="132"/>
      <c r="G9" s="132"/>
      <c r="H9" s="133"/>
      <c r="I9" s="133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</row>
    <row r="10" ht="21" customHeight="1" spans="1:20">
      <c r="A10" s="134" t="s">
        <v>166</v>
      </c>
      <c r="B10" s="135"/>
      <c r="C10" s="135"/>
      <c r="D10" s="135"/>
      <c r="E10" s="135"/>
      <c r="F10" s="135"/>
      <c r="G10" s="135"/>
      <c r="H10" s="136"/>
      <c r="I10" s="145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pane ySplit="1" topLeftCell="A2" activePane="bottomLeft" state="frozen"/>
      <selection/>
      <selection pane="bottomLeft" activeCell="C28" sqref="C28"/>
    </sheetView>
  </sheetViews>
  <sheetFormatPr defaultColWidth="9.14166666666667" defaultRowHeight="14.25" customHeight="1" outlineLevelCol="4"/>
  <cols>
    <col min="1" max="1" width="42.025" style="100" customWidth="1"/>
    <col min="2" max="4" width="17.175" style="100" customWidth="1"/>
    <col min="5" max="5" width="17.025" style="100" customWidth="1"/>
    <col min="6" max="16384" width="9.14166666666667" style="100"/>
  </cols>
  <sheetData>
    <row r="1" customHeight="1" spans="1:5">
      <c r="A1" s="101"/>
      <c r="B1" s="101"/>
      <c r="C1" s="101"/>
      <c r="D1" s="101"/>
      <c r="E1" s="101"/>
    </row>
    <row r="2" ht="13.5" customHeight="1" spans="4:5">
      <c r="D2" s="102"/>
      <c r="E2" s="103" t="s">
        <v>331</v>
      </c>
    </row>
    <row r="3" ht="27.75" customHeight="1" spans="1:5">
      <c r="A3" s="104" t="s">
        <v>332</v>
      </c>
      <c r="B3" s="105"/>
      <c r="C3" s="105"/>
      <c r="D3" s="105"/>
      <c r="E3" s="105"/>
    </row>
    <row r="4" ht="18" customHeight="1" spans="1:5">
      <c r="A4" s="106" t="str">
        <f>"单位名称："&amp;"中国共产党石林彝族自治县委员会社会工作部"</f>
        <v>单位名称：中国共产党石林彝族自治县委员会社会工作部</v>
      </c>
      <c r="B4" s="107"/>
      <c r="C4" s="107"/>
      <c r="D4" s="108"/>
      <c r="E4" s="109" t="s">
        <v>1</v>
      </c>
    </row>
    <row r="5" ht="19.5" customHeight="1" spans="1:5">
      <c r="A5" s="110" t="s">
        <v>333</v>
      </c>
      <c r="B5" s="111" t="s">
        <v>183</v>
      </c>
      <c r="C5" s="111"/>
      <c r="D5" s="111"/>
      <c r="E5" s="111" t="s">
        <v>334</v>
      </c>
    </row>
    <row r="6" ht="40.5" customHeight="1" spans="1:5">
      <c r="A6" s="112"/>
      <c r="B6" s="111" t="s">
        <v>55</v>
      </c>
      <c r="C6" s="113" t="s">
        <v>58</v>
      </c>
      <c r="D6" s="113" t="s">
        <v>319</v>
      </c>
      <c r="E6" s="111"/>
    </row>
    <row r="7" ht="19.5" customHeight="1" spans="1:5">
      <c r="A7" s="114">
        <v>1</v>
      </c>
      <c r="B7" s="115">
        <v>2</v>
      </c>
      <c r="C7" s="115">
        <v>3</v>
      </c>
      <c r="D7" s="112">
        <v>4</v>
      </c>
      <c r="E7" s="115">
        <v>5</v>
      </c>
    </row>
    <row r="8" ht="28.4" customHeight="1" spans="1:5">
      <c r="A8" s="116"/>
      <c r="B8" s="117"/>
      <c r="C8" s="117"/>
      <c r="D8" s="117"/>
      <c r="E8" s="117"/>
    </row>
    <row r="9" ht="29.9" customHeight="1" spans="1:5">
      <c r="A9" s="116"/>
      <c r="B9" s="117"/>
      <c r="C9" s="117"/>
      <c r="D9" s="117"/>
      <c r="E9" s="117"/>
    </row>
  </sheetData>
  <mergeCells count="5">
    <mergeCell ref="A3:E3"/>
    <mergeCell ref="A4:D4"/>
    <mergeCell ref="B5:D5"/>
    <mergeCell ref="A5:A6"/>
    <mergeCell ref="E5:E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42" t="s">
        <v>335</v>
      </c>
    </row>
    <row r="3" ht="41.25" customHeight="1" spans="1:10">
      <c r="A3" s="95" t="str">
        <f>"2025"&amp;"年对下转移支付绩效目标表"</f>
        <v>2025年对下转移支付绩效目标表</v>
      </c>
      <c r="B3" s="43"/>
      <c r="C3" s="43"/>
      <c r="D3" s="43"/>
      <c r="E3" s="43"/>
      <c r="F3" s="96"/>
      <c r="G3" s="43"/>
      <c r="H3" s="96"/>
      <c r="I3" s="96"/>
      <c r="J3" s="43"/>
    </row>
    <row r="4" ht="17.25" customHeight="1" spans="1:1">
      <c r="A4" s="44" t="str">
        <f>"单位名称："&amp;"中国共产党石林彝族自治县委员会社会工作部"</f>
        <v>单位名称：中国共产党石林彝族自治县委员会社会工作部</v>
      </c>
    </row>
    <row r="5" ht="44.25" customHeight="1" spans="1:10">
      <c r="A5" s="18" t="s">
        <v>333</v>
      </c>
      <c r="B5" s="18" t="s">
        <v>249</v>
      </c>
      <c r="C5" s="18" t="s">
        <v>250</v>
      </c>
      <c r="D5" s="18" t="s">
        <v>251</v>
      </c>
      <c r="E5" s="18" t="s">
        <v>252</v>
      </c>
      <c r="F5" s="97" t="s">
        <v>253</v>
      </c>
      <c r="G5" s="18" t="s">
        <v>254</v>
      </c>
      <c r="H5" s="97" t="s">
        <v>255</v>
      </c>
      <c r="I5" s="97" t="s">
        <v>256</v>
      </c>
      <c r="J5" s="18" t="s">
        <v>257</v>
      </c>
    </row>
    <row r="6" ht="14.25" customHeight="1" spans="1:10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97">
        <v>6</v>
      </c>
      <c r="G6" s="18">
        <v>7</v>
      </c>
      <c r="H6" s="97">
        <v>8</v>
      </c>
      <c r="I6" s="97">
        <v>9</v>
      </c>
      <c r="J6" s="18">
        <v>10</v>
      </c>
    </row>
    <row r="7" ht="42" customHeight="1" spans="1:10">
      <c r="A7" s="19"/>
      <c r="B7" s="98"/>
      <c r="C7" s="98"/>
      <c r="D7" s="98"/>
      <c r="E7" s="34"/>
      <c r="F7" s="99"/>
      <c r="G7" s="34"/>
      <c r="H7" s="99"/>
      <c r="I7" s="99"/>
      <c r="J7" s="34"/>
    </row>
    <row r="8" ht="42" customHeight="1" spans="1:10">
      <c r="A8" s="19"/>
      <c r="B8" s="33"/>
      <c r="C8" s="33"/>
      <c r="D8" s="33"/>
      <c r="E8" s="19"/>
      <c r="F8" s="33"/>
      <c r="G8" s="19"/>
      <c r="H8" s="33"/>
      <c r="I8" s="33"/>
      <c r="J8" s="19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72" t="s">
        <v>336</v>
      </c>
      <c r="B2" s="73"/>
      <c r="C2" s="73"/>
      <c r="D2" s="74"/>
      <c r="E2" s="74"/>
      <c r="F2" s="74"/>
      <c r="G2" s="73"/>
      <c r="H2" s="73"/>
      <c r="I2" s="74"/>
    </row>
    <row r="3" ht="41.25" customHeight="1" spans="1:9">
      <c r="A3" s="75" t="str">
        <f>"2025"&amp;"年新增资产配置预算表"</f>
        <v>2025年新增资产配置预算表</v>
      </c>
      <c r="B3" s="76"/>
      <c r="C3" s="76"/>
      <c r="D3" s="77"/>
      <c r="E3" s="77"/>
      <c r="F3" s="77"/>
      <c r="G3" s="76"/>
      <c r="H3" s="76"/>
      <c r="I3" s="77"/>
    </row>
    <row r="4" customHeight="1" spans="1:9">
      <c r="A4" s="78" t="str">
        <f>"单位名称："&amp;"中国共产党石林彝族自治县委员会社会工作部"</f>
        <v>单位名称：中国共产党石林彝族自治县委员会社会工作部</v>
      </c>
      <c r="B4" s="79"/>
      <c r="C4" s="79"/>
      <c r="D4" s="80"/>
      <c r="F4" s="77"/>
      <c r="G4" s="76"/>
      <c r="H4" s="76"/>
      <c r="I4" s="94" t="s">
        <v>1</v>
      </c>
    </row>
    <row r="5" ht="28.5" customHeight="1" spans="1:9">
      <c r="A5" s="81" t="s">
        <v>175</v>
      </c>
      <c r="B5" s="82" t="s">
        <v>176</v>
      </c>
      <c r="C5" s="83" t="s">
        <v>337</v>
      </c>
      <c r="D5" s="81" t="s">
        <v>338</v>
      </c>
      <c r="E5" s="81" t="s">
        <v>339</v>
      </c>
      <c r="F5" s="81" t="s">
        <v>340</v>
      </c>
      <c r="G5" s="82" t="s">
        <v>341</v>
      </c>
      <c r="H5" s="70"/>
      <c r="I5" s="81"/>
    </row>
    <row r="6" ht="21" customHeight="1" spans="1:9">
      <c r="A6" s="83"/>
      <c r="B6" s="84"/>
      <c r="C6" s="84"/>
      <c r="D6" s="85"/>
      <c r="E6" s="84"/>
      <c r="F6" s="84"/>
      <c r="G6" s="82" t="s">
        <v>317</v>
      </c>
      <c r="H6" s="82" t="s">
        <v>342</v>
      </c>
      <c r="I6" s="82" t="s">
        <v>343</v>
      </c>
    </row>
    <row r="7" ht="17.25" customHeight="1" spans="1:9">
      <c r="A7" s="86" t="s">
        <v>83</v>
      </c>
      <c r="B7" s="32" t="s">
        <v>84</v>
      </c>
      <c r="C7" s="86" t="s">
        <v>85</v>
      </c>
      <c r="D7" s="34" t="s">
        <v>86</v>
      </c>
      <c r="E7" s="86" t="s">
        <v>87</v>
      </c>
      <c r="F7" s="32" t="s">
        <v>88</v>
      </c>
      <c r="G7" s="87" t="s">
        <v>89</v>
      </c>
      <c r="H7" s="34" t="s">
        <v>90</v>
      </c>
      <c r="I7" s="34">
        <v>9</v>
      </c>
    </row>
    <row r="8" ht="19.5" customHeight="1" spans="1:9">
      <c r="A8" s="88"/>
      <c r="B8" s="66"/>
      <c r="C8" s="66"/>
      <c r="D8" s="19"/>
      <c r="E8" s="33"/>
      <c r="F8" s="87"/>
      <c r="G8" s="89"/>
      <c r="H8" s="90"/>
      <c r="I8" s="90"/>
    </row>
    <row r="9" ht="19.5" customHeight="1" spans="1:9">
      <c r="A9" s="21" t="s">
        <v>55</v>
      </c>
      <c r="B9" s="91"/>
      <c r="C9" s="91"/>
      <c r="D9" s="92"/>
      <c r="E9" s="93"/>
      <c r="F9" s="93"/>
      <c r="G9" s="89"/>
      <c r="H9" s="90"/>
      <c r="I9" s="90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41"/>
      <c r="E2" s="41"/>
      <c r="F2" s="41"/>
      <c r="G2" s="41"/>
      <c r="K2" s="42" t="s">
        <v>344</v>
      </c>
    </row>
    <row r="3" ht="41.25" customHeight="1" spans="1:11">
      <c r="A3" s="43" t="str">
        <f>"2025"&amp;"年上级转移支付补助项目支出预算表"</f>
        <v>2025年上级转移支付补助项目支出预算表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ht="13.5" customHeight="1" spans="1:11">
      <c r="A4" s="44" t="str">
        <f>"单位名称："&amp;"中国共产党石林彝族自治县委员会社会工作部"</f>
        <v>单位名称：中国共产党石林彝族自治县委员会社会工作部</v>
      </c>
      <c r="B4" s="45"/>
      <c r="C4" s="45"/>
      <c r="D4" s="45"/>
      <c r="E4" s="45"/>
      <c r="F4" s="45"/>
      <c r="G4" s="45"/>
      <c r="H4" s="46"/>
      <c r="I4" s="46"/>
      <c r="J4" s="46"/>
      <c r="K4" s="47" t="s">
        <v>1</v>
      </c>
    </row>
    <row r="5" ht="21.75" customHeight="1" spans="1:11">
      <c r="A5" s="48" t="s">
        <v>235</v>
      </c>
      <c r="B5" s="48" t="s">
        <v>178</v>
      </c>
      <c r="C5" s="48" t="s">
        <v>236</v>
      </c>
      <c r="D5" s="49" t="s">
        <v>179</v>
      </c>
      <c r="E5" s="49" t="s">
        <v>180</v>
      </c>
      <c r="F5" s="49" t="s">
        <v>237</v>
      </c>
      <c r="G5" s="49" t="s">
        <v>238</v>
      </c>
      <c r="H5" s="63" t="s">
        <v>55</v>
      </c>
      <c r="I5" s="13" t="s">
        <v>345</v>
      </c>
      <c r="J5" s="14"/>
      <c r="K5" s="36"/>
    </row>
    <row r="6" ht="21.75" customHeight="1" spans="1:11">
      <c r="A6" s="50"/>
      <c r="B6" s="50"/>
      <c r="C6" s="50"/>
      <c r="D6" s="51"/>
      <c r="E6" s="51"/>
      <c r="F6" s="51"/>
      <c r="G6" s="51"/>
      <c r="H6" s="64"/>
      <c r="I6" s="49" t="s">
        <v>58</v>
      </c>
      <c r="J6" s="49" t="s">
        <v>59</v>
      </c>
      <c r="K6" s="49" t="s">
        <v>60</v>
      </c>
    </row>
    <row r="7" ht="40.5" customHeight="1" spans="1:11">
      <c r="A7" s="53"/>
      <c r="B7" s="53"/>
      <c r="C7" s="53"/>
      <c r="D7" s="54"/>
      <c r="E7" s="54"/>
      <c r="F7" s="54"/>
      <c r="G7" s="54"/>
      <c r="H7" s="55"/>
      <c r="I7" s="54" t="s">
        <v>57</v>
      </c>
      <c r="J7" s="54"/>
      <c r="K7" s="54"/>
    </row>
    <row r="8" ht="15" customHeight="1" spans="1:11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70">
        <v>10</v>
      </c>
      <c r="K8" s="70">
        <v>11</v>
      </c>
    </row>
    <row r="9" ht="18.75" customHeight="1" spans="1:11">
      <c r="A9" s="19"/>
      <c r="B9" s="33"/>
      <c r="C9" s="19"/>
      <c r="D9" s="19"/>
      <c r="E9" s="19"/>
      <c r="F9" s="19"/>
      <c r="G9" s="19"/>
      <c r="H9" s="65"/>
      <c r="I9" s="71"/>
      <c r="J9" s="71"/>
      <c r="K9" s="65"/>
    </row>
    <row r="10" ht="18.75" customHeight="1" spans="1:11">
      <c r="A10" s="66"/>
      <c r="B10" s="33"/>
      <c r="C10" s="33"/>
      <c r="D10" s="33"/>
      <c r="E10" s="33"/>
      <c r="F10" s="33"/>
      <c r="G10" s="33"/>
      <c r="H10" s="58"/>
      <c r="I10" s="58"/>
      <c r="J10" s="58"/>
      <c r="K10" s="65"/>
    </row>
    <row r="11" ht="18.75" customHeight="1" spans="1:11">
      <c r="A11" s="67" t="s">
        <v>166</v>
      </c>
      <c r="B11" s="68"/>
      <c r="C11" s="68"/>
      <c r="D11" s="68"/>
      <c r="E11" s="68"/>
      <c r="F11" s="68"/>
      <c r="G11" s="69"/>
      <c r="H11" s="58"/>
      <c r="I11" s="58"/>
      <c r="J11" s="58"/>
      <c r="K11" s="65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pane ySplit="1" topLeftCell="A2" activePane="bottomLeft" state="frozen"/>
      <selection/>
      <selection pane="bottomLeft" activeCell="C5" sqref="A2:G1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41"/>
      <c r="G2" s="42" t="s">
        <v>346</v>
      </c>
    </row>
    <row r="3" ht="41.25" customHeight="1" spans="1:7">
      <c r="A3" s="43" t="str">
        <f>"2025"&amp;"年部门项目中期规划预算表"</f>
        <v>2025年部门项目中期规划预算表</v>
      </c>
      <c r="B3" s="43"/>
      <c r="C3" s="43"/>
      <c r="D3" s="43"/>
      <c r="E3" s="43"/>
      <c r="F3" s="43"/>
      <c r="G3" s="43"/>
    </row>
    <row r="4" ht="13.5" customHeight="1" spans="1:7">
      <c r="A4" s="44" t="str">
        <f>"单位名称："&amp;"中国共产党石林彝族自治县委员会社会工作部"</f>
        <v>单位名称：中国共产党石林彝族自治县委员会社会工作部</v>
      </c>
      <c r="B4" s="45"/>
      <c r="C4" s="45"/>
      <c r="D4" s="45"/>
      <c r="E4" s="46"/>
      <c r="F4" s="46"/>
      <c r="G4" s="47" t="s">
        <v>1</v>
      </c>
    </row>
    <row r="5" ht="21.75" customHeight="1" spans="1:7">
      <c r="A5" s="48" t="s">
        <v>236</v>
      </c>
      <c r="B5" s="48" t="s">
        <v>235</v>
      </c>
      <c r="C5" s="48" t="s">
        <v>178</v>
      </c>
      <c r="D5" s="49" t="s">
        <v>347</v>
      </c>
      <c r="E5" s="13" t="s">
        <v>58</v>
      </c>
      <c r="F5" s="14"/>
      <c r="G5" s="36"/>
    </row>
    <row r="6" ht="21.75" customHeight="1" spans="1:7">
      <c r="A6" s="50"/>
      <c r="B6" s="50"/>
      <c r="C6" s="50"/>
      <c r="D6" s="51"/>
      <c r="E6" s="52" t="str">
        <f>"2025"&amp;"年"</f>
        <v>2025年</v>
      </c>
      <c r="F6" s="49" t="str">
        <f>("2025"+1)&amp;"年"</f>
        <v>2026年</v>
      </c>
      <c r="G6" s="49" t="str">
        <f>("2025"+2)&amp;"年"</f>
        <v>2027年</v>
      </c>
    </row>
    <row r="7" ht="40.5" customHeight="1" spans="1:7">
      <c r="A7" s="53"/>
      <c r="B7" s="53"/>
      <c r="C7" s="53"/>
      <c r="D7" s="54"/>
      <c r="E7" s="55"/>
      <c r="F7" s="54" t="s">
        <v>57</v>
      </c>
      <c r="G7" s="54"/>
    </row>
    <row r="8" ht="15" customHeight="1" spans="1:7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</row>
    <row r="9" ht="17.25" customHeight="1" spans="1:7">
      <c r="A9" s="33" t="s">
        <v>70</v>
      </c>
      <c r="B9" s="57"/>
      <c r="C9" s="57"/>
      <c r="D9" s="33"/>
      <c r="E9" s="58">
        <v>765000</v>
      </c>
      <c r="F9" s="58"/>
      <c r="G9" s="58"/>
    </row>
    <row r="10" ht="18.75" customHeight="1" spans="1:7">
      <c r="A10" s="33"/>
      <c r="B10" s="33" t="s">
        <v>348</v>
      </c>
      <c r="C10" s="33" t="s">
        <v>243</v>
      </c>
      <c r="D10" s="33" t="s">
        <v>349</v>
      </c>
      <c r="E10" s="58">
        <v>650000</v>
      </c>
      <c r="F10" s="58"/>
      <c r="G10" s="58"/>
    </row>
    <row r="11" ht="18.75" customHeight="1" spans="1:7">
      <c r="A11" s="59"/>
      <c r="B11" s="33" t="s">
        <v>348</v>
      </c>
      <c r="C11" s="33" t="s">
        <v>245</v>
      </c>
      <c r="D11" s="33" t="s">
        <v>349</v>
      </c>
      <c r="E11" s="58">
        <v>65000</v>
      </c>
      <c r="F11" s="58"/>
      <c r="G11" s="58"/>
    </row>
    <row r="12" ht="18.75" customHeight="1" spans="1:7">
      <c r="A12" s="59"/>
      <c r="B12" s="33" t="s">
        <v>348</v>
      </c>
      <c r="C12" s="33" t="s">
        <v>247</v>
      </c>
      <c r="D12" s="33" t="s">
        <v>349</v>
      </c>
      <c r="E12" s="58">
        <v>50000</v>
      </c>
      <c r="F12" s="58"/>
      <c r="G12" s="58"/>
    </row>
    <row r="13" ht="18.75" customHeight="1" spans="1:7">
      <c r="A13" s="60" t="s">
        <v>55</v>
      </c>
      <c r="B13" s="61" t="s">
        <v>350</v>
      </c>
      <c r="C13" s="61"/>
      <c r="D13" s="62"/>
      <c r="E13" s="58">
        <v>765000</v>
      </c>
      <c r="F13" s="58"/>
      <c r="G13" s="58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8"/>
  <sheetViews>
    <sheetView showZeros="0" tabSelected="1" topLeftCell="C1" workbookViewId="0">
      <pane ySplit="1" topLeftCell="A2" activePane="bottomLeft" state="frozen"/>
      <selection/>
      <selection pane="bottomLeft" activeCell="C7" sqref="C7:I7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35" t="s">
        <v>351</v>
      </c>
    </row>
    <row r="3" ht="41.25" customHeight="1" spans="1:10">
      <c r="A3" s="2" t="str">
        <f>"2025"&amp;"年部门整体支出绩效目标表"</f>
        <v>2025年部门整体支出绩效目标表</v>
      </c>
      <c r="B3" s="3"/>
      <c r="C3" s="3"/>
      <c r="D3" s="3"/>
      <c r="E3" s="3"/>
      <c r="F3" s="3"/>
      <c r="G3" s="3"/>
      <c r="H3" s="3"/>
      <c r="I3" s="3"/>
      <c r="J3" s="3"/>
    </row>
    <row r="4" ht="17.25" customHeight="1" spans="1:10">
      <c r="A4" s="4" t="str">
        <f>"单位名称："&amp;"中国共产党石林彝族自治县委员会社会工作部"</f>
        <v>单位名称：中国共产党石林彝族自治县委员会社会工作部</v>
      </c>
      <c r="B4" s="4"/>
      <c r="C4" s="5"/>
      <c r="D4" s="6"/>
      <c r="E4" s="6"/>
      <c r="F4" s="6"/>
      <c r="G4" s="6"/>
      <c r="H4" s="6"/>
      <c r="I4" s="6"/>
      <c r="J4" s="238" t="s">
        <v>1</v>
      </c>
    </row>
    <row r="5" ht="30" customHeight="1" spans="1:10">
      <c r="A5" s="7" t="s">
        <v>352</v>
      </c>
      <c r="B5" s="8" t="s">
        <v>71</v>
      </c>
      <c r="C5" s="9"/>
      <c r="D5" s="9"/>
      <c r="E5" s="10"/>
      <c r="F5" s="11" t="s">
        <v>353</v>
      </c>
      <c r="G5" s="10"/>
      <c r="H5" s="12" t="s">
        <v>70</v>
      </c>
      <c r="I5" s="9"/>
      <c r="J5" s="10"/>
    </row>
    <row r="6" ht="32.25" customHeight="1" spans="1:10">
      <c r="A6" s="13" t="s">
        <v>354</v>
      </c>
      <c r="B6" s="14"/>
      <c r="C6" s="14"/>
      <c r="D6" s="14"/>
      <c r="E6" s="14"/>
      <c r="F6" s="14"/>
      <c r="G6" s="14"/>
      <c r="H6" s="14"/>
      <c r="I6" s="36"/>
      <c r="J6" s="37" t="s">
        <v>355</v>
      </c>
    </row>
    <row r="7" ht="99.75" customHeight="1" spans="1:10">
      <c r="A7" s="15" t="s">
        <v>356</v>
      </c>
      <c r="B7" s="16" t="s">
        <v>357</v>
      </c>
      <c r="C7" s="17" t="s">
        <v>358</v>
      </c>
      <c r="D7" s="17"/>
      <c r="E7" s="17"/>
      <c r="F7" s="17"/>
      <c r="G7" s="17"/>
      <c r="H7" s="17"/>
      <c r="I7" s="17"/>
      <c r="J7" s="38" t="s">
        <v>359</v>
      </c>
    </row>
    <row r="8" ht="99.75" customHeight="1" spans="1:10">
      <c r="A8" s="15"/>
      <c r="B8" s="16" t="str">
        <f>"总体绩效目标（"&amp;"2025"&amp;"-"&amp;("2025"+2)&amp;"年期间）"</f>
        <v>总体绩效目标（2025-2027年期间）</v>
      </c>
      <c r="C8" s="17" t="s">
        <v>360</v>
      </c>
      <c r="D8" s="17"/>
      <c r="E8" s="17"/>
      <c r="F8" s="17"/>
      <c r="G8" s="17"/>
      <c r="H8" s="17"/>
      <c r="I8" s="17"/>
      <c r="J8" s="38" t="s">
        <v>361</v>
      </c>
    </row>
    <row r="9" ht="75" customHeight="1" spans="1:10">
      <c r="A9" s="16" t="s">
        <v>362</v>
      </c>
      <c r="B9" s="18" t="str">
        <f>"预算年度（"&amp;"2025"&amp;"年）绩效目标"</f>
        <v>预算年度（2025年）绩效目标</v>
      </c>
      <c r="C9" s="19" t="s">
        <v>360</v>
      </c>
      <c r="D9" s="19"/>
      <c r="E9" s="19"/>
      <c r="F9" s="19"/>
      <c r="G9" s="19"/>
      <c r="H9" s="19"/>
      <c r="I9" s="19"/>
      <c r="J9" s="39" t="s">
        <v>363</v>
      </c>
    </row>
    <row r="10" ht="32.25" customHeight="1" spans="1:10">
      <c r="A10" s="20" t="s">
        <v>364</v>
      </c>
      <c r="B10" s="20"/>
      <c r="C10" s="20"/>
      <c r="D10" s="20"/>
      <c r="E10" s="20"/>
      <c r="F10" s="20"/>
      <c r="G10" s="20"/>
      <c r="H10" s="20"/>
      <c r="I10" s="20"/>
      <c r="J10" s="20"/>
    </row>
    <row r="11" ht="32.25" customHeight="1" spans="1:10">
      <c r="A11" s="16" t="s">
        <v>365</v>
      </c>
      <c r="B11" s="16"/>
      <c r="C11" s="15" t="s">
        <v>366</v>
      </c>
      <c r="D11" s="15"/>
      <c r="E11" s="15"/>
      <c r="F11" s="15" t="s">
        <v>367</v>
      </c>
      <c r="G11" s="15"/>
      <c r="H11" s="15" t="s">
        <v>368</v>
      </c>
      <c r="I11" s="15"/>
      <c r="J11" s="15"/>
    </row>
    <row r="12" ht="32.25" customHeight="1" spans="1:10">
      <c r="A12" s="16"/>
      <c r="B12" s="16"/>
      <c r="C12" s="15"/>
      <c r="D12" s="15"/>
      <c r="E12" s="15"/>
      <c r="F12" s="15"/>
      <c r="G12" s="15"/>
      <c r="H12" s="16" t="s">
        <v>369</v>
      </c>
      <c r="I12" s="16" t="s">
        <v>370</v>
      </c>
      <c r="J12" s="16" t="s">
        <v>371</v>
      </c>
    </row>
    <row r="13" ht="24" customHeight="1" spans="1:10">
      <c r="A13" s="21" t="s">
        <v>55</v>
      </c>
      <c r="B13" s="22"/>
      <c r="C13" s="22"/>
      <c r="D13" s="22"/>
      <c r="E13" s="22"/>
      <c r="F13" s="22"/>
      <c r="G13" s="23"/>
      <c r="H13" s="24">
        <v>1950958</v>
      </c>
      <c r="I13" s="24">
        <v>1950958</v>
      </c>
      <c r="J13" s="24"/>
    </row>
    <row r="14" ht="34.5" customHeight="1" spans="1:10">
      <c r="A14" s="17" t="s">
        <v>372</v>
      </c>
      <c r="B14" s="25"/>
      <c r="C14" s="17" t="s">
        <v>373</v>
      </c>
      <c r="D14" s="25"/>
      <c r="E14" s="25"/>
      <c r="F14" s="25"/>
      <c r="G14" s="25"/>
      <c r="H14" s="26">
        <v>1950958</v>
      </c>
      <c r="I14" s="26">
        <v>1950958</v>
      </c>
      <c r="J14" s="26"/>
    </row>
    <row r="15" ht="32.25" customHeight="1" spans="1:10">
      <c r="A15" s="20" t="s">
        <v>374</v>
      </c>
      <c r="B15" s="20"/>
      <c r="C15" s="20"/>
      <c r="D15" s="20"/>
      <c r="E15" s="20"/>
      <c r="F15" s="20"/>
      <c r="G15" s="20"/>
      <c r="H15" s="20"/>
      <c r="I15" s="20"/>
      <c r="J15" s="20"/>
    </row>
    <row r="16" ht="32.25" customHeight="1" spans="1:10">
      <c r="A16" s="27" t="s">
        <v>375</v>
      </c>
      <c r="B16" s="27"/>
      <c r="C16" s="27"/>
      <c r="D16" s="27"/>
      <c r="E16" s="27"/>
      <c r="F16" s="27"/>
      <c r="G16" s="27"/>
      <c r="H16" s="28" t="s">
        <v>376</v>
      </c>
      <c r="I16" s="40" t="s">
        <v>257</v>
      </c>
      <c r="J16" s="28" t="s">
        <v>377</v>
      </c>
    </row>
    <row r="17" ht="36" customHeight="1" spans="1:10">
      <c r="A17" s="29" t="s">
        <v>250</v>
      </c>
      <c r="B17" s="29" t="s">
        <v>378</v>
      </c>
      <c r="C17" s="30" t="s">
        <v>252</v>
      </c>
      <c r="D17" s="30" t="s">
        <v>253</v>
      </c>
      <c r="E17" s="30" t="s">
        <v>254</v>
      </c>
      <c r="F17" s="30" t="s">
        <v>255</v>
      </c>
      <c r="G17" s="30" t="s">
        <v>256</v>
      </c>
      <c r="H17" s="31"/>
      <c r="I17" s="31"/>
      <c r="J17" s="31"/>
    </row>
    <row r="18" ht="32.25" customHeight="1" spans="1:10">
      <c r="A18" s="32" t="s">
        <v>258</v>
      </c>
      <c r="B18" s="32"/>
      <c r="C18" s="33"/>
      <c r="D18" s="32"/>
      <c r="E18" s="32"/>
      <c r="F18" s="32"/>
      <c r="G18" s="32"/>
      <c r="H18" s="34"/>
      <c r="I18" s="19"/>
      <c r="J18" s="34"/>
    </row>
    <row r="19" ht="32.25" customHeight="1" spans="1:10">
      <c r="A19" s="32"/>
      <c r="B19" s="32" t="s">
        <v>259</v>
      </c>
      <c r="C19" s="33"/>
      <c r="D19" s="32"/>
      <c r="E19" s="32"/>
      <c r="F19" s="32"/>
      <c r="G19" s="32"/>
      <c r="H19" s="34"/>
      <c r="I19" s="19"/>
      <c r="J19" s="34"/>
    </row>
    <row r="20" ht="32.25" customHeight="1" spans="1:10">
      <c r="A20" s="32"/>
      <c r="B20" s="32"/>
      <c r="C20" s="33" t="s">
        <v>294</v>
      </c>
      <c r="D20" s="32" t="s">
        <v>268</v>
      </c>
      <c r="E20" s="32" t="s">
        <v>83</v>
      </c>
      <c r="F20" s="32" t="s">
        <v>283</v>
      </c>
      <c r="G20" s="32" t="s">
        <v>264</v>
      </c>
      <c r="H20" s="34" t="s">
        <v>294</v>
      </c>
      <c r="I20" s="19" t="s">
        <v>295</v>
      </c>
      <c r="J20" s="34" t="s">
        <v>294</v>
      </c>
    </row>
    <row r="21" ht="32.25" customHeight="1" spans="1:10">
      <c r="A21" s="32"/>
      <c r="B21" s="32" t="s">
        <v>266</v>
      </c>
      <c r="C21" s="33"/>
      <c r="D21" s="32"/>
      <c r="E21" s="32"/>
      <c r="F21" s="32"/>
      <c r="G21" s="32"/>
      <c r="H21" s="34"/>
      <c r="I21" s="19"/>
      <c r="J21" s="34"/>
    </row>
    <row r="22" ht="32.25" customHeight="1" spans="1:10">
      <c r="A22" s="32"/>
      <c r="B22" s="32"/>
      <c r="C22" s="33" t="s">
        <v>300</v>
      </c>
      <c r="D22" s="32" t="s">
        <v>268</v>
      </c>
      <c r="E22" s="32" t="s">
        <v>300</v>
      </c>
      <c r="F22" s="32" t="s">
        <v>263</v>
      </c>
      <c r="G22" s="32" t="s">
        <v>264</v>
      </c>
      <c r="H22" s="34" t="s">
        <v>300</v>
      </c>
      <c r="I22" s="19" t="s">
        <v>302</v>
      </c>
      <c r="J22" s="34" t="s">
        <v>300</v>
      </c>
    </row>
    <row r="23" ht="32.25" customHeight="1" spans="1:10">
      <c r="A23" s="32" t="s">
        <v>274</v>
      </c>
      <c r="B23" s="32"/>
      <c r="C23" s="33"/>
      <c r="D23" s="32"/>
      <c r="E23" s="32"/>
      <c r="F23" s="32"/>
      <c r="G23" s="32"/>
      <c r="H23" s="34"/>
      <c r="I23" s="19"/>
      <c r="J23" s="34"/>
    </row>
    <row r="24" ht="32.25" customHeight="1" spans="1:10">
      <c r="A24" s="32"/>
      <c r="B24" s="32" t="s">
        <v>289</v>
      </c>
      <c r="C24" s="33"/>
      <c r="D24" s="32"/>
      <c r="E24" s="32"/>
      <c r="F24" s="32"/>
      <c r="G24" s="32"/>
      <c r="H24" s="34"/>
      <c r="I24" s="19"/>
      <c r="J24" s="34"/>
    </row>
    <row r="25" ht="32.25" customHeight="1" spans="1:10">
      <c r="A25" s="32"/>
      <c r="B25" s="32"/>
      <c r="C25" s="33" t="s">
        <v>379</v>
      </c>
      <c r="D25" s="32" t="s">
        <v>268</v>
      </c>
      <c r="E25" s="32" t="s">
        <v>269</v>
      </c>
      <c r="F25" s="32" t="s">
        <v>263</v>
      </c>
      <c r="G25" s="32" t="s">
        <v>264</v>
      </c>
      <c r="H25" s="34" t="s">
        <v>379</v>
      </c>
      <c r="I25" s="19" t="s">
        <v>379</v>
      </c>
      <c r="J25" s="34" t="s">
        <v>379</v>
      </c>
    </row>
    <row r="26" ht="32.25" customHeight="1" spans="1:10">
      <c r="A26" s="32" t="s">
        <v>278</v>
      </c>
      <c r="B26" s="32"/>
      <c r="C26" s="33"/>
      <c r="D26" s="32"/>
      <c r="E26" s="32"/>
      <c r="F26" s="32"/>
      <c r="G26" s="32"/>
      <c r="H26" s="34"/>
      <c r="I26" s="19"/>
      <c r="J26" s="34"/>
    </row>
    <row r="27" ht="32.25" customHeight="1" spans="1:10">
      <c r="A27" s="32"/>
      <c r="B27" s="32" t="s">
        <v>279</v>
      </c>
      <c r="C27" s="33"/>
      <c r="D27" s="32"/>
      <c r="E27" s="32"/>
      <c r="F27" s="32"/>
      <c r="G27" s="32"/>
      <c r="H27" s="34"/>
      <c r="I27" s="19"/>
      <c r="J27" s="34"/>
    </row>
    <row r="28" ht="32.25" customHeight="1" spans="1:10">
      <c r="A28" s="32"/>
      <c r="B28" s="32"/>
      <c r="C28" s="33" t="s">
        <v>305</v>
      </c>
      <c r="D28" s="32" t="s">
        <v>268</v>
      </c>
      <c r="E28" s="32" t="s">
        <v>269</v>
      </c>
      <c r="F28" s="32" t="s">
        <v>263</v>
      </c>
      <c r="G28" s="32" t="s">
        <v>264</v>
      </c>
      <c r="H28" s="34" t="s">
        <v>305</v>
      </c>
      <c r="I28" s="19" t="s">
        <v>307</v>
      </c>
      <c r="J28" s="34" t="s">
        <v>305</v>
      </c>
    </row>
  </sheetData>
  <mergeCells count="29">
    <mergeCell ref="A3:J3"/>
    <mergeCell ref="A4:C4"/>
    <mergeCell ref="B5:E5"/>
    <mergeCell ref="B5:E5"/>
    <mergeCell ref="F5:G5"/>
    <mergeCell ref="H5:J5"/>
    <mergeCell ref="H5:J5"/>
    <mergeCell ref="A6:I6"/>
    <mergeCell ref="C7:I7"/>
    <mergeCell ref="C7:I7"/>
    <mergeCell ref="C8:I8"/>
    <mergeCell ref="C8:I8"/>
    <mergeCell ref="C9:I9"/>
    <mergeCell ref="C9:I9"/>
    <mergeCell ref="A10:J10"/>
    <mergeCell ref="H11:J11"/>
    <mergeCell ref="A13:G13"/>
    <mergeCell ref="A14:B14"/>
    <mergeCell ref="A14:B14"/>
    <mergeCell ref="C14:G14"/>
    <mergeCell ref="C14:G14"/>
    <mergeCell ref="A15:J15"/>
    <mergeCell ref="A16:G16"/>
    <mergeCell ref="A7:A8"/>
    <mergeCell ref="H16:H17"/>
    <mergeCell ref="I16:I17"/>
    <mergeCell ref="J16:J17"/>
    <mergeCell ref="A11:B12"/>
    <mergeCell ref="C11:G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94" t="s">
        <v>52</v>
      </c>
    </row>
    <row r="3" ht="41.25" customHeight="1" spans="1:1">
      <c r="A3" s="75" t="str">
        <f>"2025"&amp;"年部门收入预算表"</f>
        <v>2025年部门收入预算表</v>
      </c>
    </row>
    <row r="4" ht="17.25" customHeight="1" spans="1:19">
      <c r="A4" s="78" t="str">
        <f>"单位名称："&amp;"中国共产党石林彝族自治县委员会社会工作部"</f>
        <v>单位名称：中国共产党石林彝族自治县委员会社会工作部</v>
      </c>
      <c r="S4" s="80" t="s">
        <v>1</v>
      </c>
    </row>
    <row r="5" ht="21.75" customHeight="1" spans="1:19">
      <c r="A5" s="223" t="s">
        <v>53</v>
      </c>
      <c r="B5" s="224" t="s">
        <v>54</v>
      </c>
      <c r="C5" s="224" t="s">
        <v>55</v>
      </c>
      <c r="D5" s="225" t="s">
        <v>56</v>
      </c>
      <c r="E5" s="225"/>
      <c r="F5" s="225"/>
      <c r="G5" s="225"/>
      <c r="H5" s="225"/>
      <c r="I5" s="171"/>
      <c r="J5" s="225"/>
      <c r="K5" s="225"/>
      <c r="L5" s="225"/>
      <c r="M5" s="225"/>
      <c r="N5" s="232"/>
      <c r="O5" s="225" t="s">
        <v>45</v>
      </c>
      <c r="P5" s="225"/>
      <c r="Q5" s="225"/>
      <c r="R5" s="225"/>
      <c r="S5" s="232"/>
    </row>
    <row r="6" ht="27" customHeight="1" spans="1:19">
      <c r="A6" s="226"/>
      <c r="B6" s="227"/>
      <c r="C6" s="227"/>
      <c r="D6" s="227" t="s">
        <v>57</v>
      </c>
      <c r="E6" s="227" t="s">
        <v>58</v>
      </c>
      <c r="F6" s="227" t="s">
        <v>59</v>
      </c>
      <c r="G6" s="227" t="s">
        <v>60</v>
      </c>
      <c r="H6" s="227" t="s">
        <v>61</v>
      </c>
      <c r="I6" s="233" t="s">
        <v>62</v>
      </c>
      <c r="J6" s="234"/>
      <c r="K6" s="234"/>
      <c r="L6" s="234"/>
      <c r="M6" s="234"/>
      <c r="N6" s="235"/>
      <c r="O6" s="227" t="s">
        <v>57</v>
      </c>
      <c r="P6" s="227" t="s">
        <v>58</v>
      </c>
      <c r="Q6" s="227" t="s">
        <v>59</v>
      </c>
      <c r="R6" s="227" t="s">
        <v>60</v>
      </c>
      <c r="S6" s="227" t="s">
        <v>63</v>
      </c>
    </row>
    <row r="7" ht="30" customHeight="1" spans="1:19">
      <c r="A7" s="228"/>
      <c r="B7" s="145"/>
      <c r="C7" s="156"/>
      <c r="D7" s="156"/>
      <c r="E7" s="156"/>
      <c r="F7" s="156"/>
      <c r="G7" s="156"/>
      <c r="H7" s="156"/>
      <c r="I7" s="99" t="s">
        <v>57</v>
      </c>
      <c r="J7" s="235" t="s">
        <v>64</v>
      </c>
      <c r="K7" s="235" t="s">
        <v>65</v>
      </c>
      <c r="L7" s="235" t="s">
        <v>66</v>
      </c>
      <c r="M7" s="235" t="s">
        <v>67</v>
      </c>
      <c r="N7" s="235" t="s">
        <v>68</v>
      </c>
      <c r="O7" s="236"/>
      <c r="P7" s="236"/>
      <c r="Q7" s="236"/>
      <c r="R7" s="236"/>
      <c r="S7" s="156"/>
    </row>
    <row r="8" ht="15" customHeight="1" spans="1:19">
      <c r="A8" s="229">
        <v>1</v>
      </c>
      <c r="B8" s="229">
        <v>2</v>
      </c>
      <c r="C8" s="229">
        <v>3</v>
      </c>
      <c r="D8" s="229">
        <v>4</v>
      </c>
      <c r="E8" s="229">
        <v>5</v>
      </c>
      <c r="F8" s="229">
        <v>6</v>
      </c>
      <c r="G8" s="229">
        <v>7</v>
      </c>
      <c r="H8" s="229">
        <v>8</v>
      </c>
      <c r="I8" s="99">
        <v>9</v>
      </c>
      <c r="J8" s="229">
        <v>10</v>
      </c>
      <c r="K8" s="229">
        <v>11</v>
      </c>
      <c r="L8" s="229">
        <v>12</v>
      </c>
      <c r="M8" s="229">
        <v>13</v>
      </c>
      <c r="N8" s="229">
        <v>14</v>
      </c>
      <c r="O8" s="229">
        <v>15</v>
      </c>
      <c r="P8" s="229">
        <v>16</v>
      </c>
      <c r="Q8" s="229">
        <v>17</v>
      </c>
      <c r="R8" s="229">
        <v>18</v>
      </c>
      <c r="S8" s="229">
        <v>19</v>
      </c>
    </row>
    <row r="9" ht="18" customHeight="1" spans="1:19">
      <c r="A9" s="33" t="s">
        <v>69</v>
      </c>
      <c r="B9" s="33" t="s">
        <v>70</v>
      </c>
      <c r="C9" s="144">
        <v>1950958</v>
      </c>
      <c r="D9" s="144">
        <v>1950958</v>
      </c>
      <c r="E9" s="144">
        <v>1950958</v>
      </c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  <row r="10" ht="18" customHeight="1" spans="1:19">
      <c r="A10" s="230" t="s">
        <v>71</v>
      </c>
      <c r="B10" s="230" t="s">
        <v>70</v>
      </c>
      <c r="C10" s="144">
        <v>1950958</v>
      </c>
      <c r="D10" s="144">
        <v>1950958</v>
      </c>
      <c r="E10" s="144">
        <v>1950958</v>
      </c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ht="18" customHeight="1" spans="1:19">
      <c r="A11" s="83" t="s">
        <v>55</v>
      </c>
      <c r="B11" s="231"/>
      <c r="C11" s="144">
        <v>1950958</v>
      </c>
      <c r="D11" s="144">
        <v>1950958</v>
      </c>
      <c r="E11" s="144">
        <v>1950958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80" t="s">
        <v>72</v>
      </c>
    </row>
    <row r="3" ht="41.25" customHeight="1" spans="1:1">
      <c r="A3" s="75" t="str">
        <f>"2025"&amp;"年部门支出预算表"</f>
        <v>2025年部门支出预算表</v>
      </c>
    </row>
    <row r="4" ht="17.25" customHeight="1" spans="1:15">
      <c r="A4" s="78" t="str">
        <f>"单位名称："&amp;"中国共产党石林彝族自治县委员会社会工作部"</f>
        <v>单位名称：中国共产党石林彝族自治县委员会社会工作部</v>
      </c>
      <c r="O4" s="80" t="s">
        <v>1</v>
      </c>
    </row>
    <row r="5" ht="27" customHeight="1" spans="1:15">
      <c r="A5" s="209" t="s">
        <v>73</v>
      </c>
      <c r="B5" s="209" t="s">
        <v>74</v>
      </c>
      <c r="C5" s="209" t="s">
        <v>55</v>
      </c>
      <c r="D5" s="210" t="s">
        <v>58</v>
      </c>
      <c r="E5" s="211"/>
      <c r="F5" s="212"/>
      <c r="G5" s="213" t="s">
        <v>59</v>
      </c>
      <c r="H5" s="213" t="s">
        <v>60</v>
      </c>
      <c r="I5" s="213" t="s">
        <v>75</v>
      </c>
      <c r="J5" s="210" t="s">
        <v>62</v>
      </c>
      <c r="K5" s="211"/>
      <c r="L5" s="211"/>
      <c r="M5" s="211"/>
      <c r="N5" s="220"/>
      <c r="O5" s="221"/>
    </row>
    <row r="6" ht="42" customHeight="1" spans="1:15">
      <c r="A6" s="214"/>
      <c r="B6" s="214"/>
      <c r="C6" s="215"/>
      <c r="D6" s="216" t="s">
        <v>57</v>
      </c>
      <c r="E6" s="216" t="s">
        <v>76</v>
      </c>
      <c r="F6" s="216" t="s">
        <v>77</v>
      </c>
      <c r="G6" s="215"/>
      <c r="H6" s="215"/>
      <c r="I6" s="222"/>
      <c r="J6" s="216" t="s">
        <v>57</v>
      </c>
      <c r="K6" s="203" t="s">
        <v>78</v>
      </c>
      <c r="L6" s="203" t="s">
        <v>79</v>
      </c>
      <c r="M6" s="203" t="s">
        <v>80</v>
      </c>
      <c r="N6" s="203" t="s">
        <v>81</v>
      </c>
      <c r="O6" s="203" t="s">
        <v>82</v>
      </c>
    </row>
    <row r="7" ht="18" customHeight="1" spans="1:15">
      <c r="A7" s="86" t="s">
        <v>83</v>
      </c>
      <c r="B7" s="86" t="s">
        <v>84</v>
      </c>
      <c r="C7" s="86" t="s">
        <v>85</v>
      </c>
      <c r="D7" s="87" t="s">
        <v>86</v>
      </c>
      <c r="E7" s="87" t="s">
        <v>87</v>
      </c>
      <c r="F7" s="87" t="s">
        <v>88</v>
      </c>
      <c r="G7" s="87" t="s">
        <v>89</v>
      </c>
      <c r="H7" s="87" t="s">
        <v>90</v>
      </c>
      <c r="I7" s="87" t="s">
        <v>91</v>
      </c>
      <c r="J7" s="87" t="s">
        <v>92</v>
      </c>
      <c r="K7" s="87" t="s">
        <v>93</v>
      </c>
      <c r="L7" s="87" t="s">
        <v>94</v>
      </c>
      <c r="M7" s="87" t="s">
        <v>95</v>
      </c>
      <c r="N7" s="86" t="s">
        <v>96</v>
      </c>
      <c r="O7" s="87" t="s">
        <v>97</v>
      </c>
    </row>
    <row r="8" ht="21" customHeight="1" spans="1:15">
      <c r="A8" s="88" t="s">
        <v>98</v>
      </c>
      <c r="B8" s="88" t="s">
        <v>99</v>
      </c>
      <c r="C8" s="144">
        <v>1647730</v>
      </c>
      <c r="D8" s="144">
        <v>1647730</v>
      </c>
      <c r="E8" s="144">
        <v>882730</v>
      </c>
      <c r="F8" s="144">
        <v>765000</v>
      </c>
      <c r="G8" s="144"/>
      <c r="H8" s="144"/>
      <c r="I8" s="144"/>
      <c r="J8" s="144"/>
      <c r="K8" s="144"/>
      <c r="L8" s="144"/>
      <c r="M8" s="144"/>
      <c r="N8" s="144"/>
      <c r="O8" s="144"/>
    </row>
    <row r="9" ht="21" customHeight="1" spans="1:15">
      <c r="A9" s="217" t="s">
        <v>100</v>
      </c>
      <c r="B9" s="217" t="s">
        <v>101</v>
      </c>
      <c r="C9" s="144">
        <v>1647730</v>
      </c>
      <c r="D9" s="144">
        <v>1647730</v>
      </c>
      <c r="E9" s="144">
        <v>882730</v>
      </c>
      <c r="F9" s="144">
        <v>765000</v>
      </c>
      <c r="G9" s="144"/>
      <c r="H9" s="144"/>
      <c r="I9" s="144"/>
      <c r="J9" s="144"/>
      <c r="K9" s="144"/>
      <c r="L9" s="144"/>
      <c r="M9" s="144"/>
      <c r="N9" s="144"/>
      <c r="O9" s="144"/>
    </row>
    <row r="10" ht="21" customHeight="1" spans="1:15">
      <c r="A10" s="218" t="s">
        <v>102</v>
      </c>
      <c r="B10" s="218" t="s">
        <v>103</v>
      </c>
      <c r="C10" s="144">
        <v>997730</v>
      </c>
      <c r="D10" s="144">
        <v>997730</v>
      </c>
      <c r="E10" s="144">
        <v>882730</v>
      </c>
      <c r="F10" s="144">
        <v>115000</v>
      </c>
      <c r="G10" s="144"/>
      <c r="H10" s="144"/>
      <c r="I10" s="144"/>
      <c r="J10" s="144"/>
      <c r="K10" s="144"/>
      <c r="L10" s="144"/>
      <c r="M10" s="144"/>
      <c r="N10" s="144"/>
      <c r="O10" s="144"/>
    </row>
    <row r="11" ht="21" customHeight="1" spans="1:15">
      <c r="A11" s="218" t="s">
        <v>104</v>
      </c>
      <c r="B11" s="218" t="s">
        <v>105</v>
      </c>
      <c r="C11" s="144">
        <v>650000</v>
      </c>
      <c r="D11" s="144">
        <v>650000</v>
      </c>
      <c r="E11" s="144"/>
      <c r="F11" s="144">
        <v>650000</v>
      </c>
      <c r="G11" s="144"/>
      <c r="H11" s="144"/>
      <c r="I11" s="144"/>
      <c r="J11" s="144"/>
      <c r="K11" s="144"/>
      <c r="L11" s="144"/>
      <c r="M11" s="144"/>
      <c r="N11" s="144"/>
      <c r="O11" s="144"/>
    </row>
    <row r="12" ht="21" customHeight="1" spans="1:15">
      <c r="A12" s="88" t="s">
        <v>106</v>
      </c>
      <c r="B12" s="88" t="s">
        <v>107</v>
      </c>
      <c r="C12" s="144">
        <v>120618</v>
      </c>
      <c r="D12" s="144">
        <v>120618</v>
      </c>
      <c r="E12" s="144">
        <v>120618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ht="21" customHeight="1" spans="1:15">
      <c r="A13" s="217" t="s">
        <v>108</v>
      </c>
      <c r="B13" s="217" t="s">
        <v>109</v>
      </c>
      <c r="C13" s="144">
        <v>120618</v>
      </c>
      <c r="D13" s="144">
        <v>120618</v>
      </c>
      <c r="E13" s="144">
        <v>120618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</row>
    <row r="14" ht="21" customHeight="1" spans="1:15">
      <c r="A14" s="218" t="s">
        <v>110</v>
      </c>
      <c r="B14" s="218" t="s">
        <v>111</v>
      </c>
      <c r="C14" s="144">
        <v>120618</v>
      </c>
      <c r="D14" s="144">
        <v>120618</v>
      </c>
      <c r="E14" s="144">
        <v>120618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</row>
    <row r="15" ht="21" customHeight="1" spans="1:15">
      <c r="A15" s="88" t="s">
        <v>112</v>
      </c>
      <c r="B15" s="88" t="s">
        <v>113</v>
      </c>
      <c r="C15" s="144">
        <v>87192</v>
      </c>
      <c r="D15" s="144">
        <v>87192</v>
      </c>
      <c r="E15" s="144">
        <v>87192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ht="21" customHeight="1" spans="1:15">
      <c r="A16" s="217" t="s">
        <v>114</v>
      </c>
      <c r="B16" s="217" t="s">
        <v>115</v>
      </c>
      <c r="C16" s="144">
        <v>87192</v>
      </c>
      <c r="D16" s="144">
        <v>87192</v>
      </c>
      <c r="E16" s="144">
        <v>87192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ht="21" customHeight="1" spans="1:15">
      <c r="A17" s="218" t="s">
        <v>116</v>
      </c>
      <c r="B17" s="218" t="s">
        <v>117</v>
      </c>
      <c r="C17" s="144">
        <v>50574</v>
      </c>
      <c r="D17" s="144">
        <v>50574</v>
      </c>
      <c r="E17" s="144">
        <v>50574</v>
      </c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ht="21" customHeight="1" spans="1:15">
      <c r="A18" s="218" t="s">
        <v>118</v>
      </c>
      <c r="B18" s="218" t="s">
        <v>119</v>
      </c>
      <c r="C18" s="144">
        <v>32010</v>
      </c>
      <c r="D18" s="144">
        <v>32010</v>
      </c>
      <c r="E18" s="144">
        <v>32010</v>
      </c>
      <c r="F18" s="144"/>
      <c r="G18" s="144"/>
      <c r="H18" s="144"/>
      <c r="I18" s="144"/>
      <c r="J18" s="144"/>
      <c r="K18" s="144"/>
      <c r="L18" s="144"/>
      <c r="M18" s="144"/>
      <c r="N18" s="144"/>
      <c r="O18" s="144"/>
    </row>
    <row r="19" ht="21" customHeight="1" spans="1:15">
      <c r="A19" s="218" t="s">
        <v>120</v>
      </c>
      <c r="B19" s="218" t="s">
        <v>121</v>
      </c>
      <c r="C19" s="144">
        <v>4608</v>
      </c>
      <c r="D19" s="144">
        <v>4608</v>
      </c>
      <c r="E19" s="144">
        <v>4608</v>
      </c>
      <c r="F19" s="144"/>
      <c r="G19" s="144"/>
      <c r="H19" s="144"/>
      <c r="I19" s="144"/>
      <c r="J19" s="144"/>
      <c r="K19" s="144"/>
      <c r="L19" s="144"/>
      <c r="M19" s="144"/>
      <c r="N19" s="144"/>
      <c r="O19" s="144"/>
    </row>
    <row r="20" ht="21" customHeight="1" spans="1:15">
      <c r="A20" s="88" t="s">
        <v>122</v>
      </c>
      <c r="B20" s="88" t="s">
        <v>123</v>
      </c>
      <c r="C20" s="144">
        <v>95418</v>
      </c>
      <c r="D20" s="144">
        <v>95418</v>
      </c>
      <c r="E20" s="144">
        <v>95418</v>
      </c>
      <c r="F20" s="144"/>
      <c r="G20" s="144"/>
      <c r="H20" s="144"/>
      <c r="I20" s="144"/>
      <c r="J20" s="144"/>
      <c r="K20" s="144"/>
      <c r="L20" s="144"/>
      <c r="M20" s="144"/>
      <c r="N20" s="144"/>
      <c r="O20" s="144"/>
    </row>
    <row r="21" ht="21" customHeight="1" spans="1:15">
      <c r="A21" s="217" t="s">
        <v>124</v>
      </c>
      <c r="B21" s="217" t="s">
        <v>125</v>
      </c>
      <c r="C21" s="144">
        <v>95418</v>
      </c>
      <c r="D21" s="144">
        <v>95418</v>
      </c>
      <c r="E21" s="144">
        <v>95418</v>
      </c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ht="21" customHeight="1" spans="1:15">
      <c r="A22" s="218" t="s">
        <v>126</v>
      </c>
      <c r="B22" s="218" t="s">
        <v>127</v>
      </c>
      <c r="C22" s="144">
        <v>95418</v>
      </c>
      <c r="D22" s="144">
        <v>95418</v>
      </c>
      <c r="E22" s="144">
        <v>95418</v>
      </c>
      <c r="F22" s="144"/>
      <c r="G22" s="144"/>
      <c r="H22" s="144"/>
      <c r="I22" s="144"/>
      <c r="J22" s="144"/>
      <c r="K22" s="144"/>
      <c r="L22" s="144"/>
      <c r="M22" s="144"/>
      <c r="N22" s="144"/>
      <c r="O22" s="144"/>
    </row>
    <row r="23" ht="21" customHeight="1" spans="1:15">
      <c r="A23" s="219" t="s">
        <v>55</v>
      </c>
      <c r="B23" s="69"/>
      <c r="C23" s="144">
        <v>1950958</v>
      </c>
      <c r="D23" s="144">
        <v>1950958</v>
      </c>
      <c r="E23" s="144">
        <v>1185958</v>
      </c>
      <c r="F23" s="144">
        <v>765000</v>
      </c>
      <c r="G23" s="144"/>
      <c r="H23" s="144"/>
      <c r="I23" s="144"/>
      <c r="J23" s="144"/>
      <c r="K23" s="144"/>
      <c r="L23" s="144"/>
      <c r="M23" s="144"/>
      <c r="N23" s="144"/>
      <c r="O23" s="144"/>
    </row>
  </sheetData>
  <mergeCells count="12">
    <mergeCell ref="A2:O2"/>
    <mergeCell ref="A3:O3"/>
    <mergeCell ref="A4:B4"/>
    <mergeCell ref="D5:F5"/>
    <mergeCell ref="J5:O5"/>
    <mergeCell ref="A23:B23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76"/>
      <c r="B2" s="80"/>
      <c r="C2" s="80"/>
      <c r="D2" s="80" t="s">
        <v>128</v>
      </c>
    </row>
    <row r="3" ht="41.25" customHeight="1" spans="1:1">
      <c r="A3" s="75" t="str">
        <f>"2025"&amp;"年部门财政拨款收支预算总表"</f>
        <v>2025年部门财政拨款收支预算总表</v>
      </c>
    </row>
    <row r="4" ht="17.25" customHeight="1" spans="1:4">
      <c r="A4" s="78" t="str">
        <f>"单位名称："&amp;"中国共产党石林彝族自治县委员会社会工作部"</f>
        <v>单位名称：中国共产党石林彝族自治县委员会社会工作部</v>
      </c>
      <c r="B4" s="202"/>
      <c r="D4" s="80" t="s">
        <v>1</v>
      </c>
    </row>
    <row r="5" ht="17.25" customHeight="1" spans="1:4">
      <c r="A5" s="203" t="s">
        <v>2</v>
      </c>
      <c r="B5" s="204"/>
      <c r="C5" s="203" t="s">
        <v>3</v>
      </c>
      <c r="D5" s="204"/>
    </row>
    <row r="6" ht="18.75" customHeight="1" spans="1:4">
      <c r="A6" s="203" t="s">
        <v>4</v>
      </c>
      <c r="B6" s="203" t="s">
        <v>5</v>
      </c>
      <c r="C6" s="203" t="s">
        <v>6</v>
      </c>
      <c r="D6" s="203" t="s">
        <v>5</v>
      </c>
    </row>
    <row r="7" ht="16.5" customHeight="1" spans="1:4">
      <c r="A7" s="205" t="s">
        <v>129</v>
      </c>
      <c r="B7" s="144">
        <v>1950958</v>
      </c>
      <c r="C7" s="205" t="s">
        <v>130</v>
      </c>
      <c r="D7" s="144">
        <v>1950958</v>
      </c>
    </row>
    <row r="8" ht="16.5" customHeight="1" spans="1:4">
      <c r="A8" s="205" t="s">
        <v>131</v>
      </c>
      <c r="B8" s="144">
        <v>1950958</v>
      </c>
      <c r="C8" s="205" t="s">
        <v>132</v>
      </c>
      <c r="D8" s="144">
        <v>1647730</v>
      </c>
    </row>
    <row r="9" ht="16.5" customHeight="1" spans="1:4">
      <c r="A9" s="205" t="s">
        <v>133</v>
      </c>
      <c r="B9" s="144"/>
      <c r="C9" s="205" t="s">
        <v>134</v>
      </c>
      <c r="D9" s="144"/>
    </row>
    <row r="10" ht="16.5" customHeight="1" spans="1:4">
      <c r="A10" s="205" t="s">
        <v>135</v>
      </c>
      <c r="B10" s="144"/>
      <c r="C10" s="205" t="s">
        <v>136</v>
      </c>
      <c r="D10" s="144"/>
    </row>
    <row r="11" ht="16.5" customHeight="1" spans="1:4">
      <c r="A11" s="205" t="s">
        <v>137</v>
      </c>
      <c r="B11" s="144"/>
      <c r="C11" s="205" t="s">
        <v>138</v>
      </c>
      <c r="D11" s="144"/>
    </row>
    <row r="12" ht="16.5" customHeight="1" spans="1:4">
      <c r="A12" s="205" t="s">
        <v>131</v>
      </c>
      <c r="B12" s="144"/>
      <c r="C12" s="205" t="s">
        <v>139</v>
      </c>
      <c r="D12" s="144"/>
    </row>
    <row r="13" ht="16.5" customHeight="1" spans="1:4">
      <c r="A13" s="22" t="s">
        <v>133</v>
      </c>
      <c r="B13" s="144"/>
      <c r="C13" s="98" t="s">
        <v>140</v>
      </c>
      <c r="D13" s="144"/>
    </row>
    <row r="14" ht="16.5" customHeight="1" spans="1:4">
      <c r="A14" s="22" t="s">
        <v>135</v>
      </c>
      <c r="B14" s="144"/>
      <c r="C14" s="98" t="s">
        <v>141</v>
      </c>
      <c r="D14" s="144"/>
    </row>
    <row r="15" ht="16.5" customHeight="1" spans="1:4">
      <c r="A15" s="206"/>
      <c r="B15" s="144"/>
      <c r="C15" s="98" t="s">
        <v>142</v>
      </c>
      <c r="D15" s="144">
        <v>120618</v>
      </c>
    </row>
    <row r="16" ht="16.5" customHeight="1" spans="1:4">
      <c r="A16" s="206"/>
      <c r="B16" s="144"/>
      <c r="C16" s="98" t="s">
        <v>143</v>
      </c>
      <c r="D16" s="144">
        <v>87192</v>
      </c>
    </row>
    <row r="17" ht="16.5" customHeight="1" spans="1:4">
      <c r="A17" s="206"/>
      <c r="B17" s="144"/>
      <c r="C17" s="98" t="s">
        <v>144</v>
      </c>
      <c r="D17" s="144"/>
    </row>
    <row r="18" ht="16.5" customHeight="1" spans="1:4">
      <c r="A18" s="206"/>
      <c r="B18" s="144"/>
      <c r="C18" s="98" t="s">
        <v>145</v>
      </c>
      <c r="D18" s="144"/>
    </row>
    <row r="19" ht="16.5" customHeight="1" spans="1:4">
      <c r="A19" s="206"/>
      <c r="B19" s="144"/>
      <c r="C19" s="98" t="s">
        <v>146</v>
      </c>
      <c r="D19" s="144"/>
    </row>
    <row r="20" ht="16.5" customHeight="1" spans="1:4">
      <c r="A20" s="206"/>
      <c r="B20" s="144"/>
      <c r="C20" s="98" t="s">
        <v>147</v>
      </c>
      <c r="D20" s="144"/>
    </row>
    <row r="21" ht="16.5" customHeight="1" spans="1:4">
      <c r="A21" s="206"/>
      <c r="B21" s="144"/>
      <c r="C21" s="98" t="s">
        <v>148</v>
      </c>
      <c r="D21" s="144"/>
    </row>
    <row r="22" ht="16.5" customHeight="1" spans="1:4">
      <c r="A22" s="206"/>
      <c r="B22" s="144"/>
      <c r="C22" s="98" t="s">
        <v>149</v>
      </c>
      <c r="D22" s="144"/>
    </row>
    <row r="23" ht="16.5" customHeight="1" spans="1:4">
      <c r="A23" s="206"/>
      <c r="B23" s="144"/>
      <c r="C23" s="98" t="s">
        <v>150</v>
      </c>
      <c r="D23" s="144"/>
    </row>
    <row r="24" ht="16.5" customHeight="1" spans="1:4">
      <c r="A24" s="206"/>
      <c r="B24" s="144"/>
      <c r="C24" s="98" t="s">
        <v>151</v>
      </c>
      <c r="D24" s="144"/>
    </row>
    <row r="25" ht="16.5" customHeight="1" spans="1:4">
      <c r="A25" s="206"/>
      <c r="B25" s="144"/>
      <c r="C25" s="98" t="s">
        <v>152</v>
      </c>
      <c r="D25" s="144"/>
    </row>
    <row r="26" ht="16.5" customHeight="1" spans="1:4">
      <c r="A26" s="206"/>
      <c r="B26" s="144"/>
      <c r="C26" s="98" t="s">
        <v>153</v>
      </c>
      <c r="D26" s="144">
        <v>95418</v>
      </c>
    </row>
    <row r="27" ht="16.5" customHeight="1" spans="1:4">
      <c r="A27" s="206"/>
      <c r="B27" s="144"/>
      <c r="C27" s="98" t="s">
        <v>154</v>
      </c>
      <c r="D27" s="144"/>
    </row>
    <row r="28" ht="16.5" customHeight="1" spans="1:4">
      <c r="A28" s="206"/>
      <c r="B28" s="144"/>
      <c r="C28" s="98" t="s">
        <v>155</v>
      </c>
      <c r="D28" s="144"/>
    </row>
    <row r="29" ht="16.5" customHeight="1" spans="1:4">
      <c r="A29" s="206"/>
      <c r="B29" s="144"/>
      <c r="C29" s="98" t="s">
        <v>156</v>
      </c>
      <c r="D29" s="144"/>
    </row>
    <row r="30" ht="16.5" customHeight="1" spans="1:4">
      <c r="A30" s="206"/>
      <c r="B30" s="144"/>
      <c r="C30" s="98" t="s">
        <v>157</v>
      </c>
      <c r="D30" s="144"/>
    </row>
    <row r="31" ht="16.5" customHeight="1" spans="1:4">
      <c r="A31" s="206"/>
      <c r="B31" s="144"/>
      <c r="C31" s="98" t="s">
        <v>158</v>
      </c>
      <c r="D31" s="144"/>
    </row>
    <row r="32" ht="16.5" customHeight="1" spans="1:4">
      <c r="A32" s="206"/>
      <c r="B32" s="144"/>
      <c r="C32" s="22" t="s">
        <v>159</v>
      </c>
      <c r="D32" s="144"/>
    </row>
    <row r="33" ht="16.5" customHeight="1" spans="1:4">
      <c r="A33" s="206"/>
      <c r="B33" s="144"/>
      <c r="C33" s="22" t="s">
        <v>160</v>
      </c>
      <c r="D33" s="144"/>
    </row>
    <row r="34" ht="16.5" customHeight="1" spans="1:4">
      <c r="A34" s="206"/>
      <c r="B34" s="144"/>
      <c r="C34" s="19" t="s">
        <v>161</v>
      </c>
      <c r="D34" s="144"/>
    </row>
    <row r="35" ht="15" customHeight="1" spans="1:4">
      <c r="A35" s="207" t="s">
        <v>50</v>
      </c>
      <c r="B35" s="208">
        <v>1950958</v>
      </c>
      <c r="C35" s="207" t="s">
        <v>51</v>
      </c>
      <c r="D35" s="208">
        <v>1950958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76"/>
      <c r="F2" s="196"/>
      <c r="G2" s="181" t="s">
        <v>162</v>
      </c>
    </row>
    <row r="3" ht="41.25" customHeight="1" spans="1:7">
      <c r="A3" s="165" t="str">
        <f>"2025"&amp;"年一般公共预算支出预算表（按功能科目分类）"</f>
        <v>2025年一般公共预算支出预算表（按功能科目分类）</v>
      </c>
      <c r="B3" s="165"/>
      <c r="C3" s="165"/>
      <c r="D3" s="165"/>
      <c r="E3" s="165"/>
      <c r="F3" s="165"/>
      <c r="G3" s="165"/>
    </row>
    <row r="4" ht="18" customHeight="1" spans="1:7">
      <c r="A4" s="44" t="str">
        <f>"单位名称："&amp;"中国共产党石林彝族自治县委员会社会工作部"</f>
        <v>单位名称：中国共产党石林彝族自治县委员会社会工作部</v>
      </c>
      <c r="F4" s="162"/>
      <c r="G4" s="181" t="s">
        <v>1</v>
      </c>
    </row>
    <row r="5" ht="20.25" customHeight="1" spans="1:7">
      <c r="A5" s="197" t="s">
        <v>163</v>
      </c>
      <c r="B5" s="198"/>
      <c r="C5" s="166" t="s">
        <v>55</v>
      </c>
      <c r="D5" s="188" t="s">
        <v>76</v>
      </c>
      <c r="E5" s="14"/>
      <c r="F5" s="36"/>
      <c r="G5" s="178" t="s">
        <v>77</v>
      </c>
    </row>
    <row r="6" ht="20.25" customHeight="1" spans="1:7">
      <c r="A6" s="199" t="s">
        <v>73</v>
      </c>
      <c r="B6" s="199" t="s">
        <v>74</v>
      </c>
      <c r="C6" s="55"/>
      <c r="D6" s="15" t="s">
        <v>57</v>
      </c>
      <c r="E6" s="15" t="s">
        <v>164</v>
      </c>
      <c r="F6" s="15" t="s">
        <v>165</v>
      </c>
      <c r="G6" s="180"/>
    </row>
    <row r="7" ht="15" customHeight="1" spans="1:7">
      <c r="A7" s="21" t="s">
        <v>83</v>
      </c>
      <c r="B7" s="21" t="s">
        <v>84</v>
      </c>
      <c r="C7" s="21" t="s">
        <v>85</v>
      </c>
      <c r="D7" s="21" t="s">
        <v>86</v>
      </c>
      <c r="E7" s="21" t="s">
        <v>87</v>
      </c>
      <c r="F7" s="21" t="s">
        <v>88</v>
      </c>
      <c r="G7" s="21" t="s">
        <v>89</v>
      </c>
    </row>
    <row r="8" ht="18" customHeight="1" spans="1:7">
      <c r="A8" s="19" t="s">
        <v>98</v>
      </c>
      <c r="B8" s="19" t="s">
        <v>99</v>
      </c>
      <c r="C8" s="144">
        <v>1647730</v>
      </c>
      <c r="D8" s="144">
        <v>882730</v>
      </c>
      <c r="E8" s="144">
        <v>775630</v>
      </c>
      <c r="F8" s="144">
        <v>107100</v>
      </c>
      <c r="G8" s="144">
        <v>765000</v>
      </c>
    </row>
    <row r="9" ht="18" customHeight="1" spans="1:7">
      <c r="A9" s="174" t="s">
        <v>100</v>
      </c>
      <c r="B9" s="174" t="s">
        <v>101</v>
      </c>
      <c r="C9" s="144">
        <v>1647730</v>
      </c>
      <c r="D9" s="144">
        <v>882730</v>
      </c>
      <c r="E9" s="144">
        <v>775630</v>
      </c>
      <c r="F9" s="144">
        <v>107100</v>
      </c>
      <c r="G9" s="144">
        <v>765000</v>
      </c>
    </row>
    <row r="10" ht="18" customHeight="1" spans="1:7">
      <c r="A10" s="175" t="s">
        <v>102</v>
      </c>
      <c r="B10" s="175" t="s">
        <v>103</v>
      </c>
      <c r="C10" s="144">
        <v>997730</v>
      </c>
      <c r="D10" s="144">
        <v>882730</v>
      </c>
      <c r="E10" s="144">
        <v>775630</v>
      </c>
      <c r="F10" s="144">
        <v>107100</v>
      </c>
      <c r="G10" s="144">
        <v>115000</v>
      </c>
    </row>
    <row r="11" ht="18" customHeight="1" spans="1:7">
      <c r="A11" s="175" t="s">
        <v>104</v>
      </c>
      <c r="B11" s="175" t="s">
        <v>105</v>
      </c>
      <c r="C11" s="144">
        <v>650000</v>
      </c>
      <c r="D11" s="144"/>
      <c r="E11" s="144"/>
      <c r="F11" s="144"/>
      <c r="G11" s="144">
        <v>650000</v>
      </c>
    </row>
    <row r="12" ht="18" customHeight="1" spans="1:7">
      <c r="A12" s="19" t="s">
        <v>106</v>
      </c>
      <c r="B12" s="19" t="s">
        <v>107</v>
      </c>
      <c r="C12" s="144">
        <v>120618</v>
      </c>
      <c r="D12" s="144">
        <v>120618</v>
      </c>
      <c r="E12" s="144">
        <v>120618</v>
      </c>
      <c r="F12" s="144"/>
      <c r="G12" s="144"/>
    </row>
    <row r="13" ht="18" customHeight="1" spans="1:7">
      <c r="A13" s="174" t="s">
        <v>108</v>
      </c>
      <c r="B13" s="174" t="s">
        <v>109</v>
      </c>
      <c r="C13" s="144">
        <v>120618</v>
      </c>
      <c r="D13" s="144">
        <v>120618</v>
      </c>
      <c r="E13" s="144">
        <v>120618</v>
      </c>
      <c r="F13" s="144"/>
      <c r="G13" s="144"/>
    </row>
    <row r="14" ht="18" customHeight="1" spans="1:7">
      <c r="A14" s="175" t="s">
        <v>110</v>
      </c>
      <c r="B14" s="175" t="s">
        <v>111</v>
      </c>
      <c r="C14" s="144">
        <v>120618</v>
      </c>
      <c r="D14" s="144">
        <v>120618</v>
      </c>
      <c r="E14" s="144">
        <v>120618</v>
      </c>
      <c r="F14" s="144"/>
      <c r="G14" s="144"/>
    </row>
    <row r="15" ht="18" customHeight="1" spans="1:7">
      <c r="A15" s="19" t="s">
        <v>112</v>
      </c>
      <c r="B15" s="19" t="s">
        <v>113</v>
      </c>
      <c r="C15" s="144">
        <v>87192</v>
      </c>
      <c r="D15" s="144">
        <v>87192</v>
      </c>
      <c r="E15" s="144">
        <v>87192</v>
      </c>
      <c r="F15" s="144"/>
      <c r="G15" s="144"/>
    </row>
    <row r="16" ht="18" customHeight="1" spans="1:7">
      <c r="A16" s="174" t="s">
        <v>114</v>
      </c>
      <c r="B16" s="174" t="s">
        <v>115</v>
      </c>
      <c r="C16" s="144">
        <v>87192</v>
      </c>
      <c r="D16" s="144">
        <v>87192</v>
      </c>
      <c r="E16" s="144">
        <v>87192</v>
      </c>
      <c r="F16" s="144"/>
      <c r="G16" s="144"/>
    </row>
    <row r="17" ht="18" customHeight="1" spans="1:7">
      <c r="A17" s="175" t="s">
        <v>116</v>
      </c>
      <c r="B17" s="175" t="s">
        <v>117</v>
      </c>
      <c r="C17" s="144">
        <v>50574</v>
      </c>
      <c r="D17" s="144">
        <v>50574</v>
      </c>
      <c r="E17" s="144">
        <v>50574</v>
      </c>
      <c r="F17" s="144"/>
      <c r="G17" s="144"/>
    </row>
    <row r="18" ht="18" customHeight="1" spans="1:7">
      <c r="A18" s="175" t="s">
        <v>118</v>
      </c>
      <c r="B18" s="175" t="s">
        <v>119</v>
      </c>
      <c r="C18" s="144">
        <v>32010</v>
      </c>
      <c r="D18" s="144">
        <v>32010</v>
      </c>
      <c r="E18" s="144">
        <v>32010</v>
      </c>
      <c r="F18" s="144"/>
      <c r="G18" s="144"/>
    </row>
    <row r="19" ht="18" customHeight="1" spans="1:7">
      <c r="A19" s="175" t="s">
        <v>120</v>
      </c>
      <c r="B19" s="175" t="s">
        <v>121</v>
      </c>
      <c r="C19" s="144">
        <v>4608</v>
      </c>
      <c r="D19" s="144">
        <v>4608</v>
      </c>
      <c r="E19" s="144">
        <v>4608</v>
      </c>
      <c r="F19" s="144"/>
      <c r="G19" s="144"/>
    </row>
    <row r="20" ht="18" customHeight="1" spans="1:7">
      <c r="A20" s="19" t="s">
        <v>122</v>
      </c>
      <c r="B20" s="19" t="s">
        <v>123</v>
      </c>
      <c r="C20" s="144">
        <v>95418</v>
      </c>
      <c r="D20" s="144">
        <v>95418</v>
      </c>
      <c r="E20" s="144">
        <v>95418</v>
      </c>
      <c r="F20" s="144"/>
      <c r="G20" s="144"/>
    </row>
    <row r="21" ht="18" customHeight="1" spans="1:7">
      <c r="A21" s="174" t="s">
        <v>124</v>
      </c>
      <c r="B21" s="174" t="s">
        <v>125</v>
      </c>
      <c r="C21" s="144">
        <v>95418</v>
      </c>
      <c r="D21" s="144">
        <v>95418</v>
      </c>
      <c r="E21" s="144">
        <v>95418</v>
      </c>
      <c r="F21" s="144"/>
      <c r="G21" s="144"/>
    </row>
    <row r="22" ht="18" customHeight="1" spans="1:7">
      <c r="A22" s="175" t="s">
        <v>126</v>
      </c>
      <c r="B22" s="175" t="s">
        <v>127</v>
      </c>
      <c r="C22" s="144">
        <v>95418</v>
      </c>
      <c r="D22" s="144">
        <v>95418</v>
      </c>
      <c r="E22" s="144">
        <v>95418</v>
      </c>
      <c r="F22" s="144"/>
      <c r="G22" s="144"/>
    </row>
    <row r="23" ht="18" customHeight="1" spans="1:7">
      <c r="A23" s="200" t="s">
        <v>166</v>
      </c>
      <c r="B23" s="201" t="s">
        <v>166</v>
      </c>
      <c r="C23" s="144">
        <v>1950958</v>
      </c>
      <c r="D23" s="144">
        <v>1185958</v>
      </c>
      <c r="E23" s="144">
        <v>1078858</v>
      </c>
      <c r="F23" s="144">
        <v>107100</v>
      </c>
      <c r="G23" s="144">
        <v>765000</v>
      </c>
    </row>
  </sheetData>
  <mergeCells count="6">
    <mergeCell ref="A3:G3"/>
    <mergeCell ref="A5:B5"/>
    <mergeCell ref="D5:F5"/>
    <mergeCell ref="A23:B23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77"/>
      <c r="B2" s="77"/>
      <c r="C2" s="77"/>
      <c r="D2" s="77"/>
      <c r="E2" s="76"/>
      <c r="F2" s="192" t="s">
        <v>167</v>
      </c>
    </row>
    <row r="3" ht="41.25" customHeight="1" spans="1:6">
      <c r="A3" s="193" t="str">
        <f>"2025"&amp;"年一般公共预算“三公”经费支出预算表"</f>
        <v>2025年一般公共预算“三公”经费支出预算表</v>
      </c>
      <c r="B3" s="77"/>
      <c r="C3" s="77"/>
      <c r="D3" s="77"/>
      <c r="E3" s="76"/>
      <c r="F3" s="77"/>
    </row>
    <row r="4" customHeight="1" spans="1:6">
      <c r="A4" s="152" t="str">
        <f>"单位名称："&amp;"中国共产党石林彝族自治县委员会社会工作部"</f>
        <v>单位名称：中国共产党石林彝族自治县委员会社会工作部</v>
      </c>
      <c r="B4" s="194"/>
      <c r="D4" s="77"/>
      <c r="E4" s="76"/>
      <c r="F4" s="94" t="s">
        <v>1</v>
      </c>
    </row>
    <row r="5" ht="27" customHeight="1" spans="1:6">
      <c r="A5" s="81" t="s">
        <v>168</v>
      </c>
      <c r="B5" s="81" t="s">
        <v>169</v>
      </c>
      <c r="C5" s="83" t="s">
        <v>170</v>
      </c>
      <c r="D5" s="81"/>
      <c r="E5" s="82"/>
      <c r="F5" s="81" t="s">
        <v>171</v>
      </c>
    </row>
    <row r="6" ht="28.5" customHeight="1" spans="1:6">
      <c r="A6" s="195"/>
      <c r="B6" s="85"/>
      <c r="C6" s="82" t="s">
        <v>57</v>
      </c>
      <c r="D6" s="82" t="s">
        <v>172</v>
      </c>
      <c r="E6" s="82" t="s">
        <v>173</v>
      </c>
      <c r="F6" s="84"/>
    </row>
    <row r="7" ht="17.25" customHeight="1" spans="1:6">
      <c r="A7" s="87" t="s">
        <v>83</v>
      </c>
      <c r="B7" s="87" t="s">
        <v>84</v>
      </c>
      <c r="C7" s="87" t="s">
        <v>85</v>
      </c>
      <c r="D7" s="87" t="s">
        <v>86</v>
      </c>
      <c r="E7" s="87" t="s">
        <v>87</v>
      </c>
      <c r="F7" s="87" t="s">
        <v>88</v>
      </c>
    </row>
    <row r="8" ht="17.25" customHeight="1" spans="1:6">
      <c r="A8" s="144">
        <v>2400</v>
      </c>
      <c r="B8" s="144"/>
      <c r="C8" s="144"/>
      <c r="D8" s="144"/>
      <c r="E8" s="144"/>
      <c r="F8" s="144">
        <v>2400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9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76"/>
      <c r="C2" s="182"/>
      <c r="E2" s="183"/>
      <c r="F2" s="183"/>
      <c r="G2" s="183"/>
      <c r="H2" s="183"/>
      <c r="I2" s="119"/>
      <c r="J2" s="119"/>
      <c r="K2" s="119"/>
      <c r="L2" s="119"/>
      <c r="M2" s="119"/>
      <c r="N2" s="119"/>
      <c r="R2" s="119"/>
      <c r="V2" s="182"/>
      <c r="X2" s="42" t="s">
        <v>174</v>
      </c>
    </row>
    <row r="3" ht="45.75" customHeight="1" spans="1:24">
      <c r="A3" s="96" t="str">
        <f>"2025"&amp;"年部门基本支出预算表"</f>
        <v>2025年部门基本支出预算表</v>
      </c>
      <c r="B3" s="43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43"/>
      <c r="P3" s="43"/>
      <c r="Q3" s="43"/>
      <c r="R3" s="96"/>
      <c r="S3" s="96"/>
      <c r="T3" s="96"/>
      <c r="U3" s="96"/>
      <c r="V3" s="96"/>
      <c r="W3" s="96"/>
      <c r="X3" s="96"/>
    </row>
    <row r="4" ht="18.75" customHeight="1" spans="1:24">
      <c r="A4" s="44" t="str">
        <f>"单位名称："&amp;"中国共产党石林彝族自治县委员会社会工作部"</f>
        <v>单位名称：中国共产党石林彝族自治县委员会社会工作部</v>
      </c>
      <c r="B4" s="45"/>
      <c r="C4" s="184"/>
      <c r="D4" s="184"/>
      <c r="E4" s="184"/>
      <c r="F4" s="184"/>
      <c r="G4" s="184"/>
      <c r="H4" s="184"/>
      <c r="I4" s="123"/>
      <c r="J4" s="123"/>
      <c r="K4" s="123"/>
      <c r="L4" s="123"/>
      <c r="M4" s="123"/>
      <c r="N4" s="123"/>
      <c r="O4" s="46"/>
      <c r="P4" s="46"/>
      <c r="Q4" s="46"/>
      <c r="R4" s="123"/>
      <c r="V4" s="182"/>
      <c r="X4" s="42" t="s">
        <v>1</v>
      </c>
    </row>
    <row r="5" ht="18" customHeight="1" spans="1:24">
      <c r="A5" s="48" t="s">
        <v>175</v>
      </c>
      <c r="B5" s="48" t="s">
        <v>176</v>
      </c>
      <c r="C5" s="48" t="s">
        <v>177</v>
      </c>
      <c r="D5" s="48" t="s">
        <v>178</v>
      </c>
      <c r="E5" s="48" t="s">
        <v>179</v>
      </c>
      <c r="F5" s="48" t="s">
        <v>180</v>
      </c>
      <c r="G5" s="48" t="s">
        <v>181</v>
      </c>
      <c r="H5" s="48" t="s">
        <v>182</v>
      </c>
      <c r="I5" s="188" t="s">
        <v>183</v>
      </c>
      <c r="J5" s="148" t="s">
        <v>183</v>
      </c>
      <c r="K5" s="148"/>
      <c r="L5" s="148"/>
      <c r="M5" s="148"/>
      <c r="N5" s="148"/>
      <c r="O5" s="14"/>
      <c r="P5" s="14"/>
      <c r="Q5" s="14"/>
      <c r="R5" s="140" t="s">
        <v>61</v>
      </c>
      <c r="S5" s="148" t="s">
        <v>62</v>
      </c>
      <c r="T5" s="148"/>
      <c r="U5" s="148"/>
      <c r="V5" s="148"/>
      <c r="W5" s="148"/>
      <c r="X5" s="149"/>
    </row>
    <row r="6" ht="18" customHeight="1" spans="1:24">
      <c r="A6" s="50"/>
      <c r="B6" s="64"/>
      <c r="C6" s="168"/>
      <c r="D6" s="50"/>
      <c r="E6" s="50"/>
      <c r="F6" s="50"/>
      <c r="G6" s="50"/>
      <c r="H6" s="50"/>
      <c r="I6" s="166" t="s">
        <v>184</v>
      </c>
      <c r="J6" s="188" t="s">
        <v>58</v>
      </c>
      <c r="K6" s="148"/>
      <c r="L6" s="148"/>
      <c r="M6" s="148"/>
      <c r="N6" s="149"/>
      <c r="O6" s="13" t="s">
        <v>185</v>
      </c>
      <c r="P6" s="14"/>
      <c r="Q6" s="36"/>
      <c r="R6" s="48" t="s">
        <v>61</v>
      </c>
      <c r="S6" s="188" t="s">
        <v>62</v>
      </c>
      <c r="T6" s="140" t="s">
        <v>64</v>
      </c>
      <c r="U6" s="148" t="s">
        <v>62</v>
      </c>
      <c r="V6" s="140" t="s">
        <v>66</v>
      </c>
      <c r="W6" s="140" t="s">
        <v>67</v>
      </c>
      <c r="X6" s="191" t="s">
        <v>68</v>
      </c>
    </row>
    <row r="7" ht="19.5" customHeight="1" spans="1:24">
      <c r="A7" s="64"/>
      <c r="B7" s="64"/>
      <c r="C7" s="64"/>
      <c r="D7" s="64"/>
      <c r="E7" s="64"/>
      <c r="F7" s="64"/>
      <c r="G7" s="64"/>
      <c r="H7" s="64"/>
      <c r="I7" s="64"/>
      <c r="J7" s="189" t="s">
        <v>186</v>
      </c>
      <c r="K7" s="48" t="s">
        <v>187</v>
      </c>
      <c r="L7" s="48" t="s">
        <v>188</v>
      </c>
      <c r="M7" s="48" t="s">
        <v>189</v>
      </c>
      <c r="N7" s="48" t="s">
        <v>190</v>
      </c>
      <c r="O7" s="48" t="s">
        <v>58</v>
      </c>
      <c r="P7" s="48" t="s">
        <v>59</v>
      </c>
      <c r="Q7" s="48" t="s">
        <v>60</v>
      </c>
      <c r="R7" s="64"/>
      <c r="S7" s="48" t="s">
        <v>57</v>
      </c>
      <c r="T7" s="48" t="s">
        <v>64</v>
      </c>
      <c r="U7" s="48" t="s">
        <v>191</v>
      </c>
      <c r="V7" s="48" t="s">
        <v>66</v>
      </c>
      <c r="W7" s="48" t="s">
        <v>67</v>
      </c>
      <c r="X7" s="48" t="s">
        <v>68</v>
      </c>
    </row>
    <row r="8" ht="37.5" customHeight="1" spans="1:24">
      <c r="A8" s="185"/>
      <c r="B8" s="55"/>
      <c r="C8" s="185"/>
      <c r="D8" s="185"/>
      <c r="E8" s="185"/>
      <c r="F8" s="185"/>
      <c r="G8" s="185"/>
      <c r="H8" s="185"/>
      <c r="I8" s="185"/>
      <c r="J8" s="190" t="s">
        <v>57</v>
      </c>
      <c r="K8" s="53" t="s">
        <v>192</v>
      </c>
      <c r="L8" s="53" t="s">
        <v>188</v>
      </c>
      <c r="M8" s="53" t="s">
        <v>189</v>
      </c>
      <c r="N8" s="53" t="s">
        <v>190</v>
      </c>
      <c r="O8" s="53" t="s">
        <v>188</v>
      </c>
      <c r="P8" s="53" t="s">
        <v>189</v>
      </c>
      <c r="Q8" s="53" t="s">
        <v>190</v>
      </c>
      <c r="R8" s="53" t="s">
        <v>61</v>
      </c>
      <c r="S8" s="53" t="s">
        <v>57</v>
      </c>
      <c r="T8" s="53" t="s">
        <v>64</v>
      </c>
      <c r="U8" s="53" t="s">
        <v>191</v>
      </c>
      <c r="V8" s="53" t="s">
        <v>66</v>
      </c>
      <c r="W8" s="53" t="s">
        <v>67</v>
      </c>
      <c r="X8" s="53" t="s">
        <v>68</v>
      </c>
    </row>
    <row r="9" customHeight="1" spans="1:24">
      <c r="A9" s="70">
        <v>1</v>
      </c>
      <c r="B9" s="70">
        <v>2</v>
      </c>
      <c r="C9" s="70">
        <v>3</v>
      </c>
      <c r="D9" s="70">
        <v>4</v>
      </c>
      <c r="E9" s="70">
        <v>5</v>
      </c>
      <c r="F9" s="70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70">
        <v>12</v>
      </c>
      <c r="M9" s="70">
        <v>13</v>
      </c>
      <c r="N9" s="70">
        <v>14</v>
      </c>
      <c r="O9" s="70">
        <v>15</v>
      </c>
      <c r="P9" s="70">
        <v>16</v>
      </c>
      <c r="Q9" s="70">
        <v>17</v>
      </c>
      <c r="R9" s="70">
        <v>18</v>
      </c>
      <c r="S9" s="70">
        <v>19</v>
      </c>
      <c r="T9" s="70">
        <v>20</v>
      </c>
      <c r="U9" s="70">
        <v>21</v>
      </c>
      <c r="V9" s="70">
        <v>22</v>
      </c>
      <c r="W9" s="70">
        <v>23</v>
      </c>
      <c r="X9" s="70">
        <v>24</v>
      </c>
    </row>
    <row r="10" ht="20.25" customHeight="1" spans="1:24">
      <c r="A10" s="22" t="s">
        <v>70</v>
      </c>
      <c r="B10" s="22" t="s">
        <v>70</v>
      </c>
      <c r="C10" s="22" t="s">
        <v>193</v>
      </c>
      <c r="D10" s="22" t="s">
        <v>194</v>
      </c>
      <c r="E10" s="22" t="s">
        <v>102</v>
      </c>
      <c r="F10" s="22" t="s">
        <v>103</v>
      </c>
      <c r="G10" s="22" t="s">
        <v>195</v>
      </c>
      <c r="H10" s="22" t="s">
        <v>196</v>
      </c>
      <c r="I10" s="144">
        <v>100080</v>
      </c>
      <c r="J10" s="144">
        <v>100080</v>
      </c>
      <c r="K10" s="144"/>
      <c r="L10" s="144"/>
      <c r="M10" s="144">
        <v>100080</v>
      </c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</row>
    <row r="11" ht="20.25" customHeight="1" spans="1:24">
      <c r="A11" s="22" t="s">
        <v>70</v>
      </c>
      <c r="B11" s="22" t="s">
        <v>70</v>
      </c>
      <c r="C11" s="22" t="s">
        <v>197</v>
      </c>
      <c r="D11" s="22" t="s">
        <v>198</v>
      </c>
      <c r="E11" s="22" t="s">
        <v>102</v>
      </c>
      <c r="F11" s="22" t="s">
        <v>103</v>
      </c>
      <c r="G11" s="22" t="s">
        <v>199</v>
      </c>
      <c r="H11" s="22" t="s">
        <v>200</v>
      </c>
      <c r="I11" s="144">
        <v>250392</v>
      </c>
      <c r="J11" s="144">
        <v>250392</v>
      </c>
      <c r="K11" s="59"/>
      <c r="L11" s="59"/>
      <c r="M11" s="144">
        <v>250392</v>
      </c>
      <c r="N11" s="59"/>
      <c r="O11" s="144"/>
      <c r="P11" s="144"/>
      <c r="Q11" s="144"/>
      <c r="R11" s="144"/>
      <c r="S11" s="144"/>
      <c r="T11" s="144"/>
      <c r="U11" s="144"/>
      <c r="V11" s="144"/>
      <c r="W11" s="144"/>
      <c r="X11" s="144"/>
    </row>
    <row r="12" ht="20.25" customHeight="1" spans="1:24">
      <c r="A12" s="22" t="s">
        <v>70</v>
      </c>
      <c r="B12" s="22" t="s">
        <v>70</v>
      </c>
      <c r="C12" s="22" t="s">
        <v>197</v>
      </c>
      <c r="D12" s="22" t="s">
        <v>198</v>
      </c>
      <c r="E12" s="22" t="s">
        <v>102</v>
      </c>
      <c r="F12" s="22" t="s">
        <v>103</v>
      </c>
      <c r="G12" s="22" t="s">
        <v>201</v>
      </c>
      <c r="H12" s="22" t="s">
        <v>202</v>
      </c>
      <c r="I12" s="144">
        <v>399792</v>
      </c>
      <c r="J12" s="144">
        <v>399792</v>
      </c>
      <c r="K12" s="59"/>
      <c r="L12" s="59"/>
      <c r="M12" s="144">
        <v>399792</v>
      </c>
      <c r="N12" s="59"/>
      <c r="O12" s="144"/>
      <c r="P12" s="144"/>
      <c r="Q12" s="144"/>
      <c r="R12" s="144"/>
      <c r="S12" s="144"/>
      <c r="T12" s="144"/>
      <c r="U12" s="144"/>
      <c r="V12" s="144"/>
      <c r="W12" s="144"/>
      <c r="X12" s="144"/>
    </row>
    <row r="13" ht="20.25" customHeight="1" spans="1:24">
      <c r="A13" s="22" t="s">
        <v>70</v>
      </c>
      <c r="B13" s="22" t="s">
        <v>70</v>
      </c>
      <c r="C13" s="22" t="s">
        <v>197</v>
      </c>
      <c r="D13" s="22" t="s">
        <v>198</v>
      </c>
      <c r="E13" s="22" t="s">
        <v>102</v>
      </c>
      <c r="F13" s="22" t="s">
        <v>103</v>
      </c>
      <c r="G13" s="22" t="s">
        <v>195</v>
      </c>
      <c r="H13" s="22" t="s">
        <v>196</v>
      </c>
      <c r="I13" s="144">
        <v>4500</v>
      </c>
      <c r="J13" s="144">
        <v>4500</v>
      </c>
      <c r="K13" s="59"/>
      <c r="L13" s="59"/>
      <c r="M13" s="144">
        <v>4500</v>
      </c>
      <c r="N13" s="59"/>
      <c r="O13" s="144"/>
      <c r="P13" s="144"/>
      <c r="Q13" s="144"/>
      <c r="R13" s="144"/>
      <c r="S13" s="144"/>
      <c r="T13" s="144"/>
      <c r="U13" s="144"/>
      <c r="V13" s="144"/>
      <c r="W13" s="144"/>
      <c r="X13" s="144"/>
    </row>
    <row r="14" ht="20.25" customHeight="1" spans="1:24">
      <c r="A14" s="22" t="s">
        <v>70</v>
      </c>
      <c r="B14" s="22" t="s">
        <v>70</v>
      </c>
      <c r="C14" s="22" t="s">
        <v>197</v>
      </c>
      <c r="D14" s="22" t="s">
        <v>198</v>
      </c>
      <c r="E14" s="22" t="s">
        <v>102</v>
      </c>
      <c r="F14" s="22" t="s">
        <v>103</v>
      </c>
      <c r="G14" s="22" t="s">
        <v>195</v>
      </c>
      <c r="H14" s="22" t="s">
        <v>196</v>
      </c>
      <c r="I14" s="144">
        <v>20866</v>
      </c>
      <c r="J14" s="144">
        <v>20866</v>
      </c>
      <c r="K14" s="59"/>
      <c r="L14" s="59"/>
      <c r="M14" s="144">
        <v>20866</v>
      </c>
      <c r="N14" s="59"/>
      <c r="O14" s="144"/>
      <c r="P14" s="144"/>
      <c r="Q14" s="144"/>
      <c r="R14" s="144"/>
      <c r="S14" s="144"/>
      <c r="T14" s="144"/>
      <c r="U14" s="144"/>
      <c r="V14" s="144"/>
      <c r="W14" s="144"/>
      <c r="X14" s="144"/>
    </row>
    <row r="15" ht="20.25" customHeight="1" spans="1:24">
      <c r="A15" s="22" t="s">
        <v>70</v>
      </c>
      <c r="B15" s="22" t="s">
        <v>70</v>
      </c>
      <c r="C15" s="22" t="s">
        <v>203</v>
      </c>
      <c r="D15" s="22" t="s">
        <v>204</v>
      </c>
      <c r="E15" s="22" t="s">
        <v>110</v>
      </c>
      <c r="F15" s="22" t="s">
        <v>111</v>
      </c>
      <c r="G15" s="22" t="s">
        <v>205</v>
      </c>
      <c r="H15" s="22" t="s">
        <v>206</v>
      </c>
      <c r="I15" s="144">
        <v>120618</v>
      </c>
      <c r="J15" s="144">
        <v>120618</v>
      </c>
      <c r="K15" s="59"/>
      <c r="L15" s="59"/>
      <c r="M15" s="144">
        <v>120618</v>
      </c>
      <c r="N15" s="59"/>
      <c r="O15" s="144"/>
      <c r="P15" s="144"/>
      <c r="Q15" s="144"/>
      <c r="R15" s="144"/>
      <c r="S15" s="144"/>
      <c r="T15" s="144"/>
      <c r="U15" s="144"/>
      <c r="V15" s="144"/>
      <c r="W15" s="144"/>
      <c r="X15" s="144"/>
    </row>
    <row r="16" ht="20.25" customHeight="1" spans="1:24">
      <c r="A16" s="22" t="s">
        <v>70</v>
      </c>
      <c r="B16" s="22" t="s">
        <v>70</v>
      </c>
      <c r="C16" s="22" t="s">
        <v>203</v>
      </c>
      <c r="D16" s="22" t="s">
        <v>204</v>
      </c>
      <c r="E16" s="22" t="s">
        <v>116</v>
      </c>
      <c r="F16" s="22" t="s">
        <v>117</v>
      </c>
      <c r="G16" s="22" t="s">
        <v>207</v>
      </c>
      <c r="H16" s="22" t="s">
        <v>208</v>
      </c>
      <c r="I16" s="144">
        <v>50574</v>
      </c>
      <c r="J16" s="144">
        <v>50574</v>
      </c>
      <c r="K16" s="59"/>
      <c r="L16" s="59"/>
      <c r="M16" s="144">
        <v>50574</v>
      </c>
      <c r="N16" s="59"/>
      <c r="O16" s="144"/>
      <c r="P16" s="144"/>
      <c r="Q16" s="144"/>
      <c r="R16" s="144"/>
      <c r="S16" s="144"/>
      <c r="T16" s="144"/>
      <c r="U16" s="144"/>
      <c r="V16" s="144"/>
      <c r="W16" s="144"/>
      <c r="X16" s="144"/>
    </row>
    <row r="17" ht="20.25" customHeight="1" spans="1:24">
      <c r="A17" s="22" t="s">
        <v>70</v>
      </c>
      <c r="B17" s="22" t="s">
        <v>70</v>
      </c>
      <c r="C17" s="22" t="s">
        <v>203</v>
      </c>
      <c r="D17" s="22" t="s">
        <v>204</v>
      </c>
      <c r="E17" s="22" t="s">
        <v>118</v>
      </c>
      <c r="F17" s="22" t="s">
        <v>119</v>
      </c>
      <c r="G17" s="22" t="s">
        <v>209</v>
      </c>
      <c r="H17" s="22" t="s">
        <v>210</v>
      </c>
      <c r="I17" s="144">
        <v>32010</v>
      </c>
      <c r="J17" s="144">
        <v>32010</v>
      </c>
      <c r="K17" s="59"/>
      <c r="L17" s="59"/>
      <c r="M17" s="144">
        <v>32010</v>
      </c>
      <c r="N17" s="59"/>
      <c r="O17" s="144"/>
      <c r="P17" s="144"/>
      <c r="Q17" s="144"/>
      <c r="R17" s="144"/>
      <c r="S17" s="144"/>
      <c r="T17" s="144"/>
      <c r="U17" s="144"/>
      <c r="V17" s="144"/>
      <c r="W17" s="144"/>
      <c r="X17" s="144"/>
    </row>
    <row r="18" ht="20.25" customHeight="1" spans="1:24">
      <c r="A18" s="22" t="s">
        <v>70</v>
      </c>
      <c r="B18" s="22" t="s">
        <v>70</v>
      </c>
      <c r="C18" s="22" t="s">
        <v>203</v>
      </c>
      <c r="D18" s="22" t="s">
        <v>204</v>
      </c>
      <c r="E18" s="22" t="s">
        <v>120</v>
      </c>
      <c r="F18" s="22" t="s">
        <v>121</v>
      </c>
      <c r="G18" s="22" t="s">
        <v>211</v>
      </c>
      <c r="H18" s="22" t="s">
        <v>212</v>
      </c>
      <c r="I18" s="144">
        <v>1506</v>
      </c>
      <c r="J18" s="144">
        <v>1506</v>
      </c>
      <c r="K18" s="59"/>
      <c r="L18" s="59"/>
      <c r="M18" s="144">
        <v>1506</v>
      </c>
      <c r="N18" s="59"/>
      <c r="O18" s="144"/>
      <c r="P18" s="144"/>
      <c r="Q18" s="144"/>
      <c r="R18" s="144"/>
      <c r="S18" s="144"/>
      <c r="T18" s="144"/>
      <c r="U18" s="144"/>
      <c r="V18" s="144"/>
      <c r="W18" s="144"/>
      <c r="X18" s="144"/>
    </row>
    <row r="19" ht="20.25" customHeight="1" spans="1:24">
      <c r="A19" s="22" t="s">
        <v>70</v>
      </c>
      <c r="B19" s="22" t="s">
        <v>70</v>
      </c>
      <c r="C19" s="22" t="s">
        <v>203</v>
      </c>
      <c r="D19" s="22" t="s">
        <v>204</v>
      </c>
      <c r="E19" s="22" t="s">
        <v>120</v>
      </c>
      <c r="F19" s="22" t="s">
        <v>121</v>
      </c>
      <c r="G19" s="22" t="s">
        <v>211</v>
      </c>
      <c r="H19" s="22" t="s">
        <v>212</v>
      </c>
      <c r="I19" s="144">
        <v>3102</v>
      </c>
      <c r="J19" s="144">
        <v>3102</v>
      </c>
      <c r="K19" s="59"/>
      <c r="L19" s="59"/>
      <c r="M19" s="144">
        <v>3102</v>
      </c>
      <c r="N19" s="59"/>
      <c r="O19" s="144"/>
      <c r="P19" s="144"/>
      <c r="Q19" s="144"/>
      <c r="R19" s="144"/>
      <c r="S19" s="144"/>
      <c r="T19" s="144"/>
      <c r="U19" s="144"/>
      <c r="V19" s="144"/>
      <c r="W19" s="144"/>
      <c r="X19" s="144"/>
    </row>
    <row r="20" ht="20.25" customHeight="1" spans="1:24">
      <c r="A20" s="22" t="s">
        <v>70</v>
      </c>
      <c r="B20" s="22" t="s">
        <v>70</v>
      </c>
      <c r="C20" s="22" t="s">
        <v>213</v>
      </c>
      <c r="D20" s="22" t="s">
        <v>127</v>
      </c>
      <c r="E20" s="22" t="s">
        <v>126</v>
      </c>
      <c r="F20" s="22" t="s">
        <v>127</v>
      </c>
      <c r="G20" s="22" t="s">
        <v>214</v>
      </c>
      <c r="H20" s="22" t="s">
        <v>127</v>
      </c>
      <c r="I20" s="144">
        <v>95418</v>
      </c>
      <c r="J20" s="144">
        <v>95418</v>
      </c>
      <c r="K20" s="59"/>
      <c r="L20" s="59"/>
      <c r="M20" s="144">
        <v>95418</v>
      </c>
      <c r="N20" s="59"/>
      <c r="O20" s="144"/>
      <c r="P20" s="144"/>
      <c r="Q20" s="144"/>
      <c r="R20" s="144"/>
      <c r="S20" s="144"/>
      <c r="T20" s="144"/>
      <c r="U20" s="144"/>
      <c r="V20" s="144"/>
      <c r="W20" s="144"/>
      <c r="X20" s="144"/>
    </row>
    <row r="21" ht="20.25" customHeight="1" spans="1:24">
      <c r="A21" s="22" t="s">
        <v>70</v>
      </c>
      <c r="B21" s="22" t="s">
        <v>70</v>
      </c>
      <c r="C21" s="22" t="s">
        <v>215</v>
      </c>
      <c r="D21" s="22" t="s">
        <v>171</v>
      </c>
      <c r="E21" s="22" t="s">
        <v>102</v>
      </c>
      <c r="F21" s="22" t="s">
        <v>103</v>
      </c>
      <c r="G21" s="22" t="s">
        <v>216</v>
      </c>
      <c r="H21" s="22" t="s">
        <v>171</v>
      </c>
      <c r="I21" s="144">
        <v>2400</v>
      </c>
      <c r="J21" s="144">
        <v>2400</v>
      </c>
      <c r="K21" s="59"/>
      <c r="L21" s="59"/>
      <c r="M21" s="144">
        <v>2400</v>
      </c>
      <c r="N21" s="59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ht="20.25" customHeight="1" spans="1:24">
      <c r="A22" s="22" t="s">
        <v>70</v>
      </c>
      <c r="B22" s="22" t="s">
        <v>70</v>
      </c>
      <c r="C22" s="22" t="s">
        <v>217</v>
      </c>
      <c r="D22" s="22" t="s">
        <v>218</v>
      </c>
      <c r="E22" s="22" t="s">
        <v>102</v>
      </c>
      <c r="F22" s="22" t="s">
        <v>103</v>
      </c>
      <c r="G22" s="22" t="s">
        <v>219</v>
      </c>
      <c r="H22" s="22" t="s">
        <v>220</v>
      </c>
      <c r="I22" s="144">
        <v>59400</v>
      </c>
      <c r="J22" s="144">
        <v>59400</v>
      </c>
      <c r="K22" s="59"/>
      <c r="L22" s="59"/>
      <c r="M22" s="144">
        <v>59400</v>
      </c>
      <c r="N22" s="59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ht="20.25" customHeight="1" spans="1:24">
      <c r="A23" s="22" t="s">
        <v>70</v>
      </c>
      <c r="B23" s="22" t="s">
        <v>70</v>
      </c>
      <c r="C23" s="22" t="s">
        <v>221</v>
      </c>
      <c r="D23" s="22" t="s">
        <v>222</v>
      </c>
      <c r="E23" s="22" t="s">
        <v>102</v>
      </c>
      <c r="F23" s="22" t="s">
        <v>103</v>
      </c>
      <c r="G23" s="22" t="s">
        <v>223</v>
      </c>
      <c r="H23" s="22" t="s">
        <v>222</v>
      </c>
      <c r="I23" s="144">
        <v>6960</v>
      </c>
      <c r="J23" s="144">
        <v>6960</v>
      </c>
      <c r="K23" s="59"/>
      <c r="L23" s="59"/>
      <c r="M23" s="144">
        <v>6960</v>
      </c>
      <c r="N23" s="59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ht="20.25" customHeight="1" spans="1:24">
      <c r="A24" s="22" t="s">
        <v>70</v>
      </c>
      <c r="B24" s="22" t="s">
        <v>70</v>
      </c>
      <c r="C24" s="22" t="s">
        <v>224</v>
      </c>
      <c r="D24" s="22" t="s">
        <v>225</v>
      </c>
      <c r="E24" s="22" t="s">
        <v>102</v>
      </c>
      <c r="F24" s="22" t="s">
        <v>103</v>
      </c>
      <c r="G24" s="22" t="s">
        <v>226</v>
      </c>
      <c r="H24" s="22" t="s">
        <v>227</v>
      </c>
      <c r="I24" s="144">
        <v>9000</v>
      </c>
      <c r="J24" s="144">
        <v>9000</v>
      </c>
      <c r="K24" s="59"/>
      <c r="L24" s="59"/>
      <c r="M24" s="144">
        <v>9000</v>
      </c>
      <c r="N24" s="59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ht="20.25" customHeight="1" spans="1:24">
      <c r="A25" s="22" t="s">
        <v>70</v>
      </c>
      <c r="B25" s="22" t="s">
        <v>70</v>
      </c>
      <c r="C25" s="22" t="s">
        <v>224</v>
      </c>
      <c r="D25" s="22" t="s">
        <v>225</v>
      </c>
      <c r="E25" s="22" t="s">
        <v>102</v>
      </c>
      <c r="F25" s="22" t="s">
        <v>103</v>
      </c>
      <c r="G25" s="22" t="s">
        <v>228</v>
      </c>
      <c r="H25" s="22" t="s">
        <v>229</v>
      </c>
      <c r="I25" s="144">
        <v>1200</v>
      </c>
      <c r="J25" s="144">
        <v>1200</v>
      </c>
      <c r="K25" s="59"/>
      <c r="L25" s="59"/>
      <c r="M25" s="144">
        <v>1200</v>
      </c>
      <c r="N25" s="59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ht="20.25" customHeight="1" spans="1:24">
      <c r="A26" s="22" t="s">
        <v>70</v>
      </c>
      <c r="B26" s="22" t="s">
        <v>70</v>
      </c>
      <c r="C26" s="22" t="s">
        <v>224</v>
      </c>
      <c r="D26" s="22" t="s">
        <v>225</v>
      </c>
      <c r="E26" s="22" t="s">
        <v>102</v>
      </c>
      <c r="F26" s="22" t="s">
        <v>103</v>
      </c>
      <c r="G26" s="22" t="s">
        <v>230</v>
      </c>
      <c r="H26" s="22" t="s">
        <v>231</v>
      </c>
      <c r="I26" s="144">
        <v>4200</v>
      </c>
      <c r="J26" s="144">
        <v>4200</v>
      </c>
      <c r="K26" s="59"/>
      <c r="L26" s="59"/>
      <c r="M26" s="144">
        <v>4200</v>
      </c>
      <c r="N26" s="59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  <row r="27" ht="20.25" customHeight="1" spans="1:24">
      <c r="A27" s="22" t="s">
        <v>70</v>
      </c>
      <c r="B27" s="22" t="s">
        <v>70</v>
      </c>
      <c r="C27" s="22" t="s">
        <v>224</v>
      </c>
      <c r="D27" s="22" t="s">
        <v>225</v>
      </c>
      <c r="E27" s="22" t="s">
        <v>102</v>
      </c>
      <c r="F27" s="22" t="s">
        <v>103</v>
      </c>
      <c r="G27" s="22" t="s">
        <v>232</v>
      </c>
      <c r="H27" s="22" t="s">
        <v>233</v>
      </c>
      <c r="I27" s="144">
        <v>18000</v>
      </c>
      <c r="J27" s="144">
        <v>18000</v>
      </c>
      <c r="K27" s="59"/>
      <c r="L27" s="59"/>
      <c r="M27" s="144">
        <v>18000</v>
      </c>
      <c r="N27" s="59"/>
      <c r="O27" s="144"/>
      <c r="P27" s="144"/>
      <c r="Q27" s="144"/>
      <c r="R27" s="144"/>
      <c r="S27" s="144"/>
      <c r="T27" s="144"/>
      <c r="U27" s="144"/>
      <c r="V27" s="144"/>
      <c r="W27" s="144"/>
      <c r="X27" s="144"/>
    </row>
    <row r="28" ht="20.25" customHeight="1" spans="1:24">
      <c r="A28" s="22" t="s">
        <v>70</v>
      </c>
      <c r="B28" s="22" t="s">
        <v>70</v>
      </c>
      <c r="C28" s="22" t="s">
        <v>224</v>
      </c>
      <c r="D28" s="22" t="s">
        <v>225</v>
      </c>
      <c r="E28" s="22" t="s">
        <v>102</v>
      </c>
      <c r="F28" s="22" t="s">
        <v>103</v>
      </c>
      <c r="G28" s="22" t="s">
        <v>219</v>
      </c>
      <c r="H28" s="22" t="s">
        <v>220</v>
      </c>
      <c r="I28" s="144">
        <v>5940</v>
      </c>
      <c r="J28" s="144">
        <v>5940</v>
      </c>
      <c r="K28" s="59"/>
      <c r="L28" s="59"/>
      <c r="M28" s="144">
        <v>5940</v>
      </c>
      <c r="N28" s="59"/>
      <c r="O28" s="144"/>
      <c r="P28" s="144"/>
      <c r="Q28" s="144"/>
      <c r="R28" s="144"/>
      <c r="S28" s="144"/>
      <c r="T28" s="144"/>
      <c r="U28" s="144"/>
      <c r="V28" s="144"/>
      <c r="W28" s="144"/>
      <c r="X28" s="144"/>
    </row>
    <row r="29" ht="17.25" customHeight="1" spans="1:24">
      <c r="A29" s="67" t="s">
        <v>166</v>
      </c>
      <c r="B29" s="68"/>
      <c r="C29" s="186"/>
      <c r="D29" s="186"/>
      <c r="E29" s="186"/>
      <c r="F29" s="186"/>
      <c r="G29" s="186"/>
      <c r="H29" s="187"/>
      <c r="I29" s="144">
        <v>1185958</v>
      </c>
      <c r="J29" s="144">
        <v>1185958</v>
      </c>
      <c r="K29" s="144"/>
      <c r="L29" s="144"/>
      <c r="M29" s="144">
        <v>1185958</v>
      </c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</row>
  </sheetData>
  <mergeCells count="31">
    <mergeCell ref="A3:X3"/>
    <mergeCell ref="A4:H4"/>
    <mergeCell ref="I5:X5"/>
    <mergeCell ref="J6:N6"/>
    <mergeCell ref="O6:Q6"/>
    <mergeCell ref="S6:X6"/>
    <mergeCell ref="A29:H29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76"/>
      <c r="E2" s="41"/>
      <c r="F2" s="41"/>
      <c r="G2" s="41"/>
      <c r="H2" s="41"/>
      <c r="U2" s="176"/>
      <c r="W2" s="181" t="s">
        <v>234</v>
      </c>
    </row>
    <row r="3" ht="46.5" customHeight="1" spans="1:23">
      <c r="A3" s="43" t="str">
        <f>"2025"&amp;"年部门项目支出预算表"</f>
        <v>2025年部门项目支出预算表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ht="13.5" customHeight="1" spans="1:23">
      <c r="A4" s="44" t="str">
        <f>"单位名称："&amp;"中国共产党石林彝族自治县委员会社会工作部"</f>
        <v>单位名称：中国共产党石林彝族自治县委员会社会工作部</v>
      </c>
      <c r="B4" s="45"/>
      <c r="C4" s="45"/>
      <c r="D4" s="45"/>
      <c r="E4" s="45"/>
      <c r="F4" s="45"/>
      <c r="G4" s="45"/>
      <c r="H4" s="45"/>
      <c r="I4" s="46"/>
      <c r="J4" s="46"/>
      <c r="K4" s="46"/>
      <c r="L4" s="46"/>
      <c r="M4" s="46"/>
      <c r="N4" s="46"/>
      <c r="O4" s="46"/>
      <c r="P4" s="46"/>
      <c r="Q4" s="46"/>
      <c r="U4" s="176"/>
      <c r="W4" s="159" t="s">
        <v>1</v>
      </c>
    </row>
    <row r="5" ht="21.75" customHeight="1" spans="1:23">
      <c r="A5" s="48" t="s">
        <v>235</v>
      </c>
      <c r="B5" s="49" t="s">
        <v>177</v>
      </c>
      <c r="C5" s="48" t="s">
        <v>178</v>
      </c>
      <c r="D5" s="48" t="s">
        <v>236</v>
      </c>
      <c r="E5" s="49" t="s">
        <v>179</v>
      </c>
      <c r="F5" s="49" t="s">
        <v>180</v>
      </c>
      <c r="G5" s="49" t="s">
        <v>237</v>
      </c>
      <c r="H5" s="49" t="s">
        <v>238</v>
      </c>
      <c r="I5" s="63" t="s">
        <v>55</v>
      </c>
      <c r="J5" s="13" t="s">
        <v>239</v>
      </c>
      <c r="K5" s="14"/>
      <c r="L5" s="14"/>
      <c r="M5" s="36"/>
      <c r="N5" s="13" t="s">
        <v>185</v>
      </c>
      <c r="O5" s="14"/>
      <c r="P5" s="36"/>
      <c r="Q5" s="49" t="s">
        <v>61</v>
      </c>
      <c r="R5" s="13" t="s">
        <v>62</v>
      </c>
      <c r="S5" s="14"/>
      <c r="T5" s="14"/>
      <c r="U5" s="14"/>
      <c r="V5" s="14"/>
      <c r="W5" s="36"/>
    </row>
    <row r="6" ht="21.75" customHeight="1" spans="1:23">
      <c r="A6" s="50"/>
      <c r="B6" s="64"/>
      <c r="C6" s="50"/>
      <c r="D6" s="50"/>
      <c r="E6" s="51"/>
      <c r="F6" s="51"/>
      <c r="G6" s="51"/>
      <c r="H6" s="51"/>
      <c r="I6" s="64"/>
      <c r="J6" s="177" t="s">
        <v>58</v>
      </c>
      <c r="K6" s="178"/>
      <c r="L6" s="49" t="s">
        <v>59</v>
      </c>
      <c r="M6" s="49" t="s">
        <v>60</v>
      </c>
      <c r="N6" s="49" t="s">
        <v>58</v>
      </c>
      <c r="O6" s="49" t="s">
        <v>59</v>
      </c>
      <c r="P6" s="49" t="s">
        <v>60</v>
      </c>
      <c r="Q6" s="51"/>
      <c r="R6" s="49" t="s">
        <v>57</v>
      </c>
      <c r="S6" s="49" t="s">
        <v>64</v>
      </c>
      <c r="T6" s="49" t="s">
        <v>191</v>
      </c>
      <c r="U6" s="49" t="s">
        <v>66</v>
      </c>
      <c r="V6" s="49" t="s">
        <v>67</v>
      </c>
      <c r="W6" s="49" t="s">
        <v>68</v>
      </c>
    </row>
    <row r="7" ht="21" customHeight="1" spans="1:23">
      <c r="A7" s="64"/>
      <c r="B7" s="64"/>
      <c r="C7" s="64"/>
      <c r="D7" s="64"/>
      <c r="E7" s="64"/>
      <c r="F7" s="64"/>
      <c r="G7" s="64"/>
      <c r="H7" s="64"/>
      <c r="I7" s="64"/>
      <c r="J7" s="179" t="s">
        <v>57</v>
      </c>
      <c r="K7" s="180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ht="39.75" customHeight="1" spans="1:23">
      <c r="A8" s="53"/>
      <c r="B8" s="55"/>
      <c r="C8" s="53"/>
      <c r="D8" s="53"/>
      <c r="E8" s="54"/>
      <c r="F8" s="54"/>
      <c r="G8" s="54"/>
      <c r="H8" s="54"/>
      <c r="I8" s="55"/>
      <c r="J8" s="18" t="s">
        <v>57</v>
      </c>
      <c r="K8" s="18" t="s">
        <v>240</v>
      </c>
      <c r="L8" s="54"/>
      <c r="M8" s="54"/>
      <c r="N8" s="54"/>
      <c r="O8" s="54"/>
      <c r="P8" s="54"/>
      <c r="Q8" s="54"/>
      <c r="R8" s="54"/>
      <c r="S8" s="54"/>
      <c r="T8" s="54"/>
      <c r="U8" s="55"/>
      <c r="V8" s="54"/>
      <c r="W8" s="54"/>
    </row>
    <row r="9" ht="15" customHeight="1" spans="1:23">
      <c r="A9" s="56">
        <v>1</v>
      </c>
      <c r="B9" s="56">
        <v>2</v>
      </c>
      <c r="C9" s="56">
        <v>3</v>
      </c>
      <c r="D9" s="56">
        <v>4</v>
      </c>
      <c r="E9" s="56">
        <v>5</v>
      </c>
      <c r="F9" s="56">
        <v>6</v>
      </c>
      <c r="G9" s="56">
        <v>7</v>
      </c>
      <c r="H9" s="56">
        <v>8</v>
      </c>
      <c r="I9" s="56">
        <v>9</v>
      </c>
      <c r="J9" s="56">
        <v>10</v>
      </c>
      <c r="K9" s="56">
        <v>11</v>
      </c>
      <c r="L9" s="70">
        <v>12</v>
      </c>
      <c r="M9" s="70">
        <v>13</v>
      </c>
      <c r="N9" s="70">
        <v>14</v>
      </c>
      <c r="O9" s="70">
        <v>15</v>
      </c>
      <c r="P9" s="70">
        <v>16</v>
      </c>
      <c r="Q9" s="70">
        <v>17</v>
      </c>
      <c r="R9" s="70">
        <v>18</v>
      </c>
      <c r="S9" s="70">
        <v>19</v>
      </c>
      <c r="T9" s="70">
        <v>20</v>
      </c>
      <c r="U9" s="56">
        <v>21</v>
      </c>
      <c r="V9" s="70">
        <v>22</v>
      </c>
      <c r="W9" s="56">
        <v>23</v>
      </c>
    </row>
    <row r="10" ht="21.75" customHeight="1" spans="1:23">
      <c r="A10" s="98" t="s">
        <v>241</v>
      </c>
      <c r="B10" s="98" t="s">
        <v>242</v>
      </c>
      <c r="C10" s="98" t="s">
        <v>243</v>
      </c>
      <c r="D10" s="98" t="s">
        <v>70</v>
      </c>
      <c r="E10" s="98" t="s">
        <v>104</v>
      </c>
      <c r="F10" s="98" t="s">
        <v>105</v>
      </c>
      <c r="G10" s="98" t="s">
        <v>226</v>
      </c>
      <c r="H10" s="98" t="s">
        <v>227</v>
      </c>
      <c r="I10" s="144">
        <v>650000</v>
      </c>
      <c r="J10" s="144">
        <v>650000</v>
      </c>
      <c r="K10" s="144">
        <v>650000</v>
      </c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ht="21.75" customHeight="1" spans="1:23">
      <c r="A11" s="98" t="s">
        <v>241</v>
      </c>
      <c r="B11" s="98" t="s">
        <v>244</v>
      </c>
      <c r="C11" s="98" t="s">
        <v>245</v>
      </c>
      <c r="D11" s="98" t="s">
        <v>70</v>
      </c>
      <c r="E11" s="98" t="s">
        <v>102</v>
      </c>
      <c r="F11" s="98" t="s">
        <v>103</v>
      </c>
      <c r="G11" s="98" t="s">
        <v>226</v>
      </c>
      <c r="H11" s="98" t="s">
        <v>227</v>
      </c>
      <c r="I11" s="144">
        <v>65000</v>
      </c>
      <c r="J11" s="144">
        <v>65000</v>
      </c>
      <c r="K11" s="144">
        <v>65000</v>
      </c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ht="21.75" customHeight="1" spans="1:23">
      <c r="A12" s="98" t="s">
        <v>241</v>
      </c>
      <c r="B12" s="98" t="s">
        <v>246</v>
      </c>
      <c r="C12" s="98" t="s">
        <v>247</v>
      </c>
      <c r="D12" s="98" t="s">
        <v>70</v>
      </c>
      <c r="E12" s="98" t="s">
        <v>102</v>
      </c>
      <c r="F12" s="98" t="s">
        <v>103</v>
      </c>
      <c r="G12" s="98" t="s">
        <v>226</v>
      </c>
      <c r="H12" s="98" t="s">
        <v>227</v>
      </c>
      <c r="I12" s="144">
        <v>50000</v>
      </c>
      <c r="J12" s="144">
        <v>50000</v>
      </c>
      <c r="K12" s="144">
        <v>50000</v>
      </c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ht="18.75" customHeight="1" spans="1:23">
      <c r="A13" s="67" t="s">
        <v>166</v>
      </c>
      <c r="B13" s="68"/>
      <c r="C13" s="68"/>
      <c r="D13" s="68"/>
      <c r="E13" s="68"/>
      <c r="F13" s="68"/>
      <c r="G13" s="68"/>
      <c r="H13" s="69"/>
      <c r="I13" s="144">
        <v>765000</v>
      </c>
      <c r="J13" s="144">
        <v>765000</v>
      </c>
      <c r="K13" s="144">
        <v>765000</v>
      </c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</row>
  </sheetData>
  <mergeCells count="28">
    <mergeCell ref="A3:W3"/>
    <mergeCell ref="A4:H4"/>
    <mergeCell ref="J5:M5"/>
    <mergeCell ref="N5:P5"/>
    <mergeCell ref="R5:W5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workbookViewId="0">
      <pane ySplit="1" topLeftCell="A11" activePane="bottomLeft" state="frozen"/>
      <selection/>
      <selection pane="bottomLeft" activeCell="A19" sqref="A19:A2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42" t="s">
        <v>248</v>
      </c>
    </row>
    <row r="3" ht="39.75" customHeight="1" spans="1:10">
      <c r="A3" s="95" t="str">
        <f>"2025"&amp;"年部门项目支出绩效目标表"</f>
        <v>2025年部门项目支出绩效目标表</v>
      </c>
      <c r="B3" s="43"/>
      <c r="C3" s="43"/>
      <c r="D3" s="43"/>
      <c r="E3" s="43"/>
      <c r="F3" s="96"/>
      <c r="G3" s="43"/>
      <c r="H3" s="96"/>
      <c r="I3" s="96"/>
      <c r="J3" s="43"/>
    </row>
    <row r="4" ht="17.25" customHeight="1" spans="1:1">
      <c r="A4" s="44" t="str">
        <f>"单位名称："&amp;"中国共产党石林彝族自治县委员会社会工作部"</f>
        <v>单位名称：中国共产党石林彝族自治县委员会社会工作部</v>
      </c>
    </row>
    <row r="5" ht="44.25" customHeight="1" spans="1:10">
      <c r="A5" s="18" t="s">
        <v>178</v>
      </c>
      <c r="B5" s="18" t="s">
        <v>249</v>
      </c>
      <c r="C5" s="18" t="s">
        <v>250</v>
      </c>
      <c r="D5" s="18" t="s">
        <v>251</v>
      </c>
      <c r="E5" s="18" t="s">
        <v>252</v>
      </c>
      <c r="F5" s="97" t="s">
        <v>253</v>
      </c>
      <c r="G5" s="18" t="s">
        <v>254</v>
      </c>
      <c r="H5" s="97" t="s">
        <v>255</v>
      </c>
      <c r="I5" s="97" t="s">
        <v>256</v>
      </c>
      <c r="J5" s="18" t="s">
        <v>257</v>
      </c>
    </row>
    <row r="6" ht="18.75" customHeight="1" spans="1:10">
      <c r="A6" s="173">
        <v>1</v>
      </c>
      <c r="B6" s="173">
        <v>2</v>
      </c>
      <c r="C6" s="173">
        <v>3</v>
      </c>
      <c r="D6" s="173">
        <v>4</v>
      </c>
      <c r="E6" s="173">
        <v>5</v>
      </c>
      <c r="F6" s="70">
        <v>6</v>
      </c>
      <c r="G6" s="173">
        <v>7</v>
      </c>
      <c r="H6" s="70">
        <v>8</v>
      </c>
      <c r="I6" s="70">
        <v>9</v>
      </c>
      <c r="J6" s="173">
        <v>10</v>
      </c>
    </row>
    <row r="7" ht="42" customHeight="1" spans="1:10">
      <c r="A7" s="19" t="s">
        <v>70</v>
      </c>
      <c r="B7" s="98"/>
      <c r="C7" s="98"/>
      <c r="D7" s="98"/>
      <c r="E7" s="34"/>
      <c r="F7" s="99"/>
      <c r="G7" s="34"/>
      <c r="H7" s="99"/>
      <c r="I7" s="99"/>
      <c r="J7" s="34"/>
    </row>
    <row r="8" ht="42" customHeight="1" spans="1:10">
      <c r="A8" s="174" t="s">
        <v>70</v>
      </c>
      <c r="B8" s="33"/>
      <c r="C8" s="33"/>
      <c r="D8" s="33"/>
      <c r="E8" s="19"/>
      <c r="F8" s="33"/>
      <c r="G8" s="19"/>
      <c r="H8" s="33"/>
      <c r="I8" s="33"/>
      <c r="J8" s="19"/>
    </row>
    <row r="9" ht="42" customHeight="1" spans="1:10">
      <c r="A9" s="175" t="s">
        <v>247</v>
      </c>
      <c r="B9" s="33" t="s">
        <v>247</v>
      </c>
      <c r="C9" s="33" t="s">
        <v>258</v>
      </c>
      <c r="D9" s="33" t="s">
        <v>259</v>
      </c>
      <c r="E9" s="19" t="s">
        <v>260</v>
      </c>
      <c r="F9" s="33" t="s">
        <v>261</v>
      </c>
      <c r="G9" s="19" t="s">
        <v>262</v>
      </c>
      <c r="H9" s="33" t="s">
        <v>263</v>
      </c>
      <c r="I9" s="33" t="s">
        <v>264</v>
      </c>
      <c r="J9" s="19" t="s">
        <v>265</v>
      </c>
    </row>
    <row r="10" ht="42" customHeight="1" spans="1:10">
      <c r="A10" s="175" t="s">
        <v>247</v>
      </c>
      <c r="B10" s="33" t="s">
        <v>247</v>
      </c>
      <c r="C10" s="33" t="s">
        <v>258</v>
      </c>
      <c r="D10" s="33" t="s">
        <v>266</v>
      </c>
      <c r="E10" s="19" t="s">
        <v>267</v>
      </c>
      <c r="F10" s="33" t="s">
        <v>268</v>
      </c>
      <c r="G10" s="19" t="s">
        <v>269</v>
      </c>
      <c r="H10" s="33" t="s">
        <v>263</v>
      </c>
      <c r="I10" s="33" t="s">
        <v>264</v>
      </c>
      <c r="J10" s="19" t="s">
        <v>270</v>
      </c>
    </row>
    <row r="11" ht="42" customHeight="1" spans="1:10">
      <c r="A11" s="175" t="s">
        <v>247</v>
      </c>
      <c r="B11" s="33" t="s">
        <v>247</v>
      </c>
      <c r="C11" s="33" t="s">
        <v>258</v>
      </c>
      <c r="D11" s="33" t="s">
        <v>271</v>
      </c>
      <c r="E11" s="19" t="s">
        <v>272</v>
      </c>
      <c r="F11" s="33" t="s">
        <v>261</v>
      </c>
      <c r="G11" s="19" t="s">
        <v>262</v>
      </c>
      <c r="H11" s="33" t="s">
        <v>263</v>
      </c>
      <c r="I11" s="33" t="s">
        <v>264</v>
      </c>
      <c r="J11" s="19" t="s">
        <v>273</v>
      </c>
    </row>
    <row r="12" ht="42" customHeight="1" spans="1:10">
      <c r="A12" s="175" t="s">
        <v>247</v>
      </c>
      <c r="B12" s="33" t="s">
        <v>247</v>
      </c>
      <c r="C12" s="33" t="s">
        <v>274</v>
      </c>
      <c r="D12" s="33" t="s">
        <v>275</v>
      </c>
      <c r="E12" s="19" t="s">
        <v>276</v>
      </c>
      <c r="F12" s="33" t="s">
        <v>261</v>
      </c>
      <c r="G12" s="19" t="s">
        <v>262</v>
      </c>
      <c r="H12" s="33" t="s">
        <v>263</v>
      </c>
      <c r="I12" s="33" t="s">
        <v>264</v>
      </c>
      <c r="J12" s="19" t="s">
        <v>277</v>
      </c>
    </row>
    <row r="13" ht="42" customHeight="1" spans="1:10">
      <c r="A13" s="175" t="s">
        <v>247</v>
      </c>
      <c r="B13" s="33" t="s">
        <v>247</v>
      </c>
      <c r="C13" s="33" t="s">
        <v>278</v>
      </c>
      <c r="D13" s="33" t="s">
        <v>279</v>
      </c>
      <c r="E13" s="19" t="s">
        <v>280</v>
      </c>
      <c r="F13" s="33" t="s">
        <v>268</v>
      </c>
      <c r="G13" s="19" t="s">
        <v>269</v>
      </c>
      <c r="H13" s="33" t="s">
        <v>263</v>
      </c>
      <c r="I13" s="33" t="s">
        <v>264</v>
      </c>
      <c r="J13" s="19" t="s">
        <v>281</v>
      </c>
    </row>
    <row r="14" ht="42" customHeight="1" spans="1:10">
      <c r="A14" s="175" t="s">
        <v>243</v>
      </c>
      <c r="B14" s="33" t="s">
        <v>243</v>
      </c>
      <c r="C14" s="33" t="s">
        <v>258</v>
      </c>
      <c r="D14" s="33" t="s">
        <v>259</v>
      </c>
      <c r="E14" s="19" t="s">
        <v>282</v>
      </c>
      <c r="F14" s="33" t="s">
        <v>268</v>
      </c>
      <c r="G14" s="19" t="s">
        <v>88</v>
      </c>
      <c r="H14" s="33" t="s">
        <v>283</v>
      </c>
      <c r="I14" s="33" t="s">
        <v>264</v>
      </c>
      <c r="J14" s="19" t="s">
        <v>284</v>
      </c>
    </row>
    <row r="15" ht="42" customHeight="1" spans="1:10">
      <c r="A15" s="175" t="s">
        <v>243</v>
      </c>
      <c r="B15" s="33" t="s">
        <v>243</v>
      </c>
      <c r="C15" s="33" t="s">
        <v>258</v>
      </c>
      <c r="D15" s="33" t="s">
        <v>266</v>
      </c>
      <c r="E15" s="19" t="s">
        <v>285</v>
      </c>
      <c r="F15" s="33" t="s">
        <v>261</v>
      </c>
      <c r="G15" s="19" t="s">
        <v>262</v>
      </c>
      <c r="H15" s="33" t="s">
        <v>263</v>
      </c>
      <c r="I15" s="33" t="s">
        <v>264</v>
      </c>
      <c r="J15" s="19" t="s">
        <v>286</v>
      </c>
    </row>
    <row r="16" ht="42" customHeight="1" spans="1:10">
      <c r="A16" s="175" t="s">
        <v>243</v>
      </c>
      <c r="B16" s="33" t="s">
        <v>243</v>
      </c>
      <c r="C16" s="33" t="s">
        <v>258</v>
      </c>
      <c r="D16" s="33" t="s">
        <v>271</v>
      </c>
      <c r="E16" s="19" t="s">
        <v>287</v>
      </c>
      <c r="F16" s="33" t="s">
        <v>261</v>
      </c>
      <c r="G16" s="19" t="s">
        <v>262</v>
      </c>
      <c r="H16" s="33" t="s">
        <v>263</v>
      </c>
      <c r="I16" s="33" t="s">
        <v>264</v>
      </c>
      <c r="J16" s="19" t="s">
        <v>288</v>
      </c>
    </row>
    <row r="17" ht="42" customHeight="1" spans="1:10">
      <c r="A17" s="175" t="s">
        <v>243</v>
      </c>
      <c r="B17" s="33" t="s">
        <v>243</v>
      </c>
      <c r="C17" s="33" t="s">
        <v>274</v>
      </c>
      <c r="D17" s="33" t="s">
        <v>289</v>
      </c>
      <c r="E17" s="19" t="s">
        <v>290</v>
      </c>
      <c r="F17" s="33" t="s">
        <v>268</v>
      </c>
      <c r="G17" s="19" t="s">
        <v>269</v>
      </c>
      <c r="H17" s="33" t="s">
        <v>263</v>
      </c>
      <c r="I17" s="33" t="s">
        <v>264</v>
      </c>
      <c r="J17" s="19" t="s">
        <v>291</v>
      </c>
    </row>
    <row r="18" ht="42" customHeight="1" spans="1:10">
      <c r="A18" s="175" t="s">
        <v>243</v>
      </c>
      <c r="B18" s="33" t="s">
        <v>243</v>
      </c>
      <c r="C18" s="33" t="s">
        <v>278</v>
      </c>
      <c r="D18" s="33" t="s">
        <v>279</v>
      </c>
      <c r="E18" s="19" t="s">
        <v>292</v>
      </c>
      <c r="F18" s="33" t="s">
        <v>268</v>
      </c>
      <c r="G18" s="19" t="s">
        <v>269</v>
      </c>
      <c r="H18" s="33" t="s">
        <v>263</v>
      </c>
      <c r="I18" s="33" t="s">
        <v>264</v>
      </c>
      <c r="J18" s="19" t="s">
        <v>293</v>
      </c>
    </row>
    <row r="19" ht="42" customHeight="1" spans="1:10">
      <c r="A19" s="175" t="s">
        <v>245</v>
      </c>
      <c r="B19" s="33" t="s">
        <v>245</v>
      </c>
      <c r="C19" s="33" t="s">
        <v>258</v>
      </c>
      <c r="D19" s="33" t="s">
        <v>259</v>
      </c>
      <c r="E19" s="19" t="s">
        <v>294</v>
      </c>
      <c r="F19" s="33" t="s">
        <v>268</v>
      </c>
      <c r="G19" s="19" t="s">
        <v>87</v>
      </c>
      <c r="H19" s="33" t="s">
        <v>283</v>
      </c>
      <c r="I19" s="33" t="s">
        <v>264</v>
      </c>
      <c r="J19" s="19" t="s">
        <v>295</v>
      </c>
    </row>
    <row r="20" ht="42" customHeight="1" spans="1:10">
      <c r="A20" s="175" t="s">
        <v>245</v>
      </c>
      <c r="B20" s="33" t="s">
        <v>245</v>
      </c>
      <c r="C20" s="33" t="s">
        <v>258</v>
      </c>
      <c r="D20" s="33" t="s">
        <v>259</v>
      </c>
      <c r="E20" s="19" t="s">
        <v>296</v>
      </c>
      <c r="F20" s="33" t="s">
        <v>268</v>
      </c>
      <c r="G20" s="19" t="s">
        <v>297</v>
      </c>
      <c r="H20" s="33" t="s">
        <v>298</v>
      </c>
      <c r="I20" s="33" t="s">
        <v>264</v>
      </c>
      <c r="J20" s="19" t="s">
        <v>299</v>
      </c>
    </row>
    <row r="21" ht="42" customHeight="1" spans="1:10">
      <c r="A21" s="175" t="s">
        <v>245</v>
      </c>
      <c r="B21" s="33" t="s">
        <v>245</v>
      </c>
      <c r="C21" s="33" t="s">
        <v>258</v>
      </c>
      <c r="D21" s="33" t="s">
        <v>266</v>
      </c>
      <c r="E21" s="19" t="s">
        <v>300</v>
      </c>
      <c r="F21" s="33" t="s">
        <v>268</v>
      </c>
      <c r="G21" s="19" t="s">
        <v>301</v>
      </c>
      <c r="H21" s="33" t="s">
        <v>263</v>
      </c>
      <c r="I21" s="33" t="s">
        <v>264</v>
      </c>
      <c r="J21" s="19" t="s">
        <v>302</v>
      </c>
    </row>
    <row r="22" ht="42" customHeight="1" spans="1:10">
      <c r="A22" s="175" t="s">
        <v>245</v>
      </c>
      <c r="B22" s="33" t="s">
        <v>245</v>
      </c>
      <c r="C22" s="33" t="s">
        <v>274</v>
      </c>
      <c r="D22" s="33" t="s">
        <v>289</v>
      </c>
      <c r="E22" s="19" t="s">
        <v>303</v>
      </c>
      <c r="F22" s="33" t="s">
        <v>268</v>
      </c>
      <c r="G22" s="19" t="s">
        <v>269</v>
      </c>
      <c r="H22" s="33" t="s">
        <v>263</v>
      </c>
      <c r="I22" s="33" t="s">
        <v>304</v>
      </c>
      <c r="J22" s="19" t="s">
        <v>245</v>
      </c>
    </row>
    <row r="23" ht="42" customHeight="1" spans="1:10">
      <c r="A23" s="175" t="s">
        <v>245</v>
      </c>
      <c r="B23" s="33" t="s">
        <v>245</v>
      </c>
      <c r="C23" s="33" t="s">
        <v>278</v>
      </c>
      <c r="D23" s="33" t="s">
        <v>279</v>
      </c>
      <c r="E23" s="19" t="s">
        <v>305</v>
      </c>
      <c r="F23" s="33" t="s">
        <v>268</v>
      </c>
      <c r="G23" s="19" t="s">
        <v>306</v>
      </c>
      <c r="H23" s="33" t="s">
        <v>263</v>
      </c>
      <c r="I23" s="33" t="s">
        <v>264</v>
      </c>
      <c r="J23" s="19" t="s">
        <v>307</v>
      </c>
    </row>
  </sheetData>
  <mergeCells count="8">
    <mergeCell ref="A3:J3"/>
    <mergeCell ref="A4:H4"/>
    <mergeCell ref="A9:A13"/>
    <mergeCell ref="A14:A18"/>
    <mergeCell ref="A19:A23"/>
    <mergeCell ref="B9:B13"/>
    <mergeCell ref="B14:B18"/>
    <mergeCell ref="B19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米兜</cp:lastModifiedBy>
  <dcterms:created xsi:type="dcterms:W3CDTF">2025-03-13T02:30:00Z</dcterms:created>
  <dcterms:modified xsi:type="dcterms:W3CDTF">2025-03-17T08:49:43Z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63CF3455163C4FE5A1BF23C36CCB92B8_12</vt:lpwstr>
  </property>
</Properties>
</file>