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215" firstSheet="8" activeTab="1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  <definedName name="_xlnm.Print_Titles" localSheetId="17">部门整体支出绩效目标表13!$A:$A,部门整体支出绩效目标表13!$1:$1</definedName>
  </definedNames>
  <calcPr calcId="144525" concurrentCalc="0"/>
</workbook>
</file>

<file path=xl/sharedStrings.xml><?xml version="1.0" encoding="utf-8"?>
<sst xmlns="http://schemas.openxmlformats.org/spreadsheetml/2006/main" count="321">
  <si>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</si>
  <si>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</si>
  <si>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</si>
  <si>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</si>
  <si>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</si>
  <si>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</si>
  <si>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</si>
  <si>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</si>
  <si>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</si>
  <si>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</si>
  <si>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</si>
  <si>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</si>
  <si>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</si>
  <si>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</si>
  <si>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</si>
  <si>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</si>
  <si>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</si>
  <si>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</si>
  <si>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</si>
  <si>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</si>
  <si>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</si>
  <si>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</si>
  <si>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</si>
  <si>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</si>
  <si>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</si>
  <si>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</si>
  <si>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</si>
  <si>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</si>
  <si>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</si>
  <si>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</si>
  <si>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</si>
  <si>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</si>
  <si>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</si>
  <si>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</si>
  <si>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</si>
  <si>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</si>
  <si>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</si>
  <si>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</si>
  <si>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</si>
  <si>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</si>
  <si>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</si>
  <si>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</si>
  <si>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</si>
  <si>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</si>
  <si>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</si>
  <si>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</si>
  <si>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</si>
  <si>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</si>
  <si>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</si>
  <si>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</si>
  <si>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</si>
  <si>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</si>
  <si>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</si>
  <si>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</si>
  <si>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</si>
  <si>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</si>
  <si>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</si>
  <si>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</si>
  <si>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</si>
  <si>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</si>
  <si>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</si>
  <si>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</si>
  <si>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</si>
  <si>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</si>
  <si>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</si>
  <si>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</si>
  <si>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</si>
  <si>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</si>
  <si>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</si>
  <si>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120005</t>
  </si>
  <si>
    <t>石林彝族自治县城乡建设服务中心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</si>
  <si>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</si>
  <si>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</si>
  <si>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</si>
  <si>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</si>
  <si>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</si>
  <si>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</si>
  <si>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</si>
  <si>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</si>
  <si>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</si>
  <si>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</si>
  <si>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</si>
  <si>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</si>
  <si>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</si>
  <si>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</si>
  <si>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</si>
  <si>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</si>
  <si>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</si>
  <si>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</si>
  <si>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</si>
  <si>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</si>
  <si>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</si>
  <si>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</si>
  <si>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</si>
  <si>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</si>
  <si>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</si>
  <si>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</si>
  <si>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</si>
  <si>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</si>
  <si>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</si>
  <si>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</si>
  <si>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</si>
  <si>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</si>
  <si>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</si>
  <si>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</si>
  <si>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</si>
  <si>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</si>
  <si>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</si>
  <si>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</si>
  <si>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</si>
  <si>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</si>
  <si>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</si>
  <si>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</si>
  <si>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</si>
  <si>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</si>
  <si>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</si>
  <si>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</si>
  <si>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21299</t>
  </si>
  <si>
    <t>其他城乡社区支出</t>
  </si>
  <si>
    <t>2129999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</si>
  <si>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</si>
  <si>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</si>
  <si>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</si>
  <si>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</si>
  <si>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</si>
  <si>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</si>
  <si>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</si>
  <si>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</si>
  <si>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</si>
  <si>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</si>
  <si>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</si>
  <si>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</si>
  <si>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</si>
  <si>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</si>
  <si>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</si>
  <si>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</si>
  <si>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</si>
  <si>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</si>
  <si>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</si>
  <si>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</si>
  <si>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</si>
  <si>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</si>
  <si>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</si>
  <si>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</si>
  <si>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</si>
  <si>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</si>
  <si>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</si>
  <si>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</si>
  <si>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</si>
  <si>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</si>
  <si>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</si>
  <si>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</si>
  <si>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</si>
  <si>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</si>
  <si>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</si>
  <si>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</si>
  <si>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</si>
  <si>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</si>
  <si>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</si>
  <si>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</si>
  <si>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</si>
  <si>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</si>
  <si>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</si>
  <si>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</si>
  <si>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</si>
  <si>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</si>
  <si>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</si>
  <si>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</si>
  <si>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</si>
  <si>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</si>
  <si>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</si>
  <si>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</si>
  <si>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</si>
  <si>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</si>
  <si>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</si>
  <si>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</si>
  <si>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</si>
  <si>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</si>
  <si>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</si>
  <si>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</si>
  <si>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</si>
  <si>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</si>
  <si>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</si>
  <si>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</si>
  <si>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</si>
  <si>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</si>
  <si>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</si>
  <si>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</si>
  <si>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</si>
  <si>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</si>
  <si>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</si>
  <si>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石林彝族自治县住房和城乡建设局</t>
  </si>
  <si>
    <t>530126210000000002168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</si>
  <si>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</si>
  <si>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</si>
  <si>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</si>
  <si>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</si>
  <si>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</si>
  <si>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</si>
  <si>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</si>
  <si>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</si>
  <si>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</si>
  <si>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530126210000000002169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</si>
  <si>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</si>
  <si>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</si>
  <si>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</si>
  <si>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</si>
  <si>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</si>
  <si>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</si>
  <si>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</si>
  <si>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</si>
  <si>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</si>
  <si>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530126210000000002170</t>
  </si>
  <si>
    <t>30113</t>
  </si>
  <si>
    <t>530126210000000002172</t>
  </si>
  <si>
    <t>30217</t>
  </si>
  <si>
    <t>530126210000000002173</t>
  </si>
  <si>
    <t>工会经费</t>
  </si>
  <si>
    <t>30228</t>
  </si>
  <si>
    <t>530126210000000002174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</si>
  <si>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</si>
  <si>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</si>
  <si>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</si>
  <si>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</si>
  <si>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</si>
  <si>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</si>
  <si>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</si>
  <si>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</si>
  <si>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</si>
  <si>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</si>
  <si>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</si>
  <si>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</si>
  <si>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</si>
  <si>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30299</t>
  </si>
  <si>
    <t>其他商品和服务支出</t>
  </si>
  <si>
    <t>530126231100001583243</t>
  </si>
  <si>
    <t>离退休人员支出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</si>
  <si>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</si>
  <si>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</si>
  <si>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</si>
  <si>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</si>
  <si>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</si>
  <si>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</si>
  <si>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</si>
  <si>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</si>
  <si>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</si>
  <si>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</si>
  <si>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</si>
  <si>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</si>
  <si>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</si>
  <si>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</si>
  <si>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</si>
  <si>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</si>
  <si>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</si>
  <si>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</si>
  <si>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</si>
  <si>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</si>
  <si>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</si>
  <si>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</si>
  <si>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</si>
  <si>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</si>
  <si>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</si>
  <si>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</si>
  <si>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</si>
  <si>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</si>
  <si>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</si>
  <si>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</si>
  <si>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</si>
  <si>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</si>
  <si>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</si>
  <si>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</si>
  <si>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</si>
  <si>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</si>
  <si>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</si>
  <si>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</si>
  <si>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</si>
  <si>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</si>
  <si>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</si>
  <si>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</si>
  <si>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</si>
  <si>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2025年对下转移支付预算表</t>
  </si>
  <si>
    <t>单位名称（项目）</t>
  </si>
  <si>
    <t>地区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</si>
  <si>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</si>
  <si>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</si>
  <si>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</si>
  <si>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</si>
  <si>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</si>
  <si>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</si>
  <si>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</si>
  <si>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</si>
  <si>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</si>
  <si>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</si>
  <si>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</si>
  <si>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</si>
  <si>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</si>
  <si>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</si>
  <si>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</si>
  <si>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</si>
  <si>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</si>
  <si>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</si>
  <si>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</si>
  <si>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</si>
  <si>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</si>
  <si>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根据三定方案归纳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</si>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</sst>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#,##0;\-#,##0;;@"/>
    <numFmt numFmtId="41" formatCode="_ * #,##0_ ;_ * \-#,##0_ ;_ * &quot;-&quot;_ ;_ @_ "/>
    <numFmt numFmtId="42" formatCode="_ &quot;￥&quot;* #,##0_ ;_ &quot;￥&quot;* \-#,##0_ ;_ &quot;￥&quot;* &quot;-&quot;_ ;_ @_ "/>
    <numFmt numFmtId="177" formatCode="hh:mm:ss"/>
    <numFmt numFmtId="178" formatCode="#,##0.00;\-#,##0.00;;@"/>
    <numFmt numFmtId="179" formatCode="yyyy/mm/dd\ hh:mm:ss"/>
    <numFmt numFmtId="180" formatCode="yyyy/mm/dd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9" fontId="27" fillId="0" borderId="1">
      <alignment horizontal="right" vertical="center"/>
    </xf>
    <xf numFmtId="0" fontId="20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27" fillId="0" borderId="1">
      <alignment horizontal="right" vertical="center"/>
    </xf>
    <xf numFmtId="0" fontId="38" fillId="0" borderId="0" applyNumberFormat="0" applyFill="0" applyBorder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7" fillId="26" borderId="22" applyNumberFormat="0" applyAlignment="0" applyProtection="0">
      <alignment vertical="center"/>
    </xf>
    <xf numFmtId="0" fontId="33" fillId="26" borderId="17" applyNumberFormat="0" applyAlignment="0" applyProtection="0">
      <alignment vertical="center"/>
    </xf>
    <xf numFmtId="0" fontId="32" fillId="25" borderId="20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10" fontId="27" fillId="0" borderId="1">
      <alignment horizontal="right" vertical="center"/>
    </xf>
    <xf numFmtId="0" fontId="20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178" fontId="27" fillId="0" borderId="1">
      <alignment horizontal="right" vertical="center"/>
    </xf>
    <xf numFmtId="49" fontId="27" fillId="0" borderId="1">
      <alignment horizontal="left" vertical="center" wrapText="1"/>
    </xf>
    <xf numFmtId="178" fontId="27" fillId="0" borderId="1">
      <alignment horizontal="right" vertical="center"/>
    </xf>
    <xf numFmtId="177" fontId="27" fillId="0" borderId="1">
      <alignment horizontal="right" vertical="center"/>
    </xf>
    <xf numFmtId="176" fontId="27" fillId="0" borderId="1">
      <alignment horizontal="right" vertical="center"/>
    </xf>
  </cellStyleXfs>
  <cellXfs count="238">
    <xf numFmtId="0" fontId="0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" fontId="9" fillId="0" borderId="1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>
      <alignment vertical="top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 applyProtection="1">
      <alignment horizontal="right"/>
      <protection locked="0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8" fontId="9" fillId="0" borderId="1" xfId="54" applyNumberFormat="1" applyFont="1" applyBorder="1">
      <alignment horizontal="right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Protection="1">
      <protection locked="0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>
      <alignment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178" fontId="9" fillId="0" borderId="1" xfId="0" applyNumberFormat="1" applyFont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6" fontId="9" fillId="0" borderId="1" xfId="56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9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right"/>
      <protection locked="0"/>
    </xf>
    <xf numFmtId="49" fontId="13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9" fillId="0" borderId="1" xfId="53" applyNumberFormat="1" applyFont="1" applyBorder="1">
      <alignment horizontal="left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78" fontId="18" fillId="0" borderId="1" xfId="0" applyNumberFormat="1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6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78"/>
      <c r="B1" s="78"/>
      <c r="C1" s="78"/>
      <c r="D1" s="92" t="s">
        <v>0</v>
      </c>
    </row>
    <row r="2" ht="41.25" customHeight="1" spans="1:1">
      <c r="A2" s="73" t="str">
        <f>"2025"&amp;"年部门财务收支预算总表"</f>
        <v>2025年部门财务收支预算总表</v>
      </c>
    </row>
    <row r="3" ht="17.25" customHeight="1" spans="1:4">
      <c r="A3" s="76" t="str">
        <f>"单位名称："&amp;"石林彝族自治县城乡建设服务中心"</f>
        <v>单位名称：石林彝族自治县城乡建设服务中心</v>
      </c>
      <c r="B3" s="203"/>
      <c r="D3" s="179" t="s">
        <v>1</v>
      </c>
    </row>
    <row r="4" ht="23.25" customHeight="1" spans="1:4">
      <c r="A4" s="204" t="s">
        <v>2</v>
      </c>
      <c r="B4" s="205"/>
      <c r="C4" s="204" t="s">
        <v>3</v>
      </c>
      <c r="D4" s="205"/>
    </row>
    <row r="5" ht="24" customHeight="1" spans="1:4">
      <c r="A5" s="204" t="s">
        <v>4</v>
      </c>
      <c r="B5" s="204" t="s">
        <v>5</v>
      </c>
      <c r="C5" s="204" t="s">
        <v>6</v>
      </c>
      <c r="D5" s="204" t="s">
        <v>5</v>
      </c>
    </row>
    <row r="6" ht="17.25" customHeight="1" spans="1:4">
      <c r="A6" s="206" t="s">
        <v>7</v>
      </c>
      <c r="B6" s="142">
        <v>971195</v>
      </c>
      <c r="C6" s="206" t="s">
        <v>8</v>
      </c>
      <c r="D6" s="142"/>
    </row>
    <row r="7" ht="17.25" customHeight="1" spans="1:4">
      <c r="A7" s="206" t="s">
        <v>9</v>
      </c>
      <c r="B7" s="142"/>
      <c r="C7" s="206" t="s">
        <v>10</v>
      </c>
      <c r="D7" s="142"/>
    </row>
    <row r="8" ht="17.25" customHeight="1" spans="1:4">
      <c r="A8" s="206" t="s">
        <v>11</v>
      </c>
      <c r="B8" s="142"/>
      <c r="C8" s="237" t="s">
        <v>12</v>
      </c>
      <c r="D8" s="142"/>
    </row>
    <row r="9" ht="17.25" customHeight="1" spans="1:4">
      <c r="A9" s="206" t="s">
        <v>13</v>
      </c>
      <c r="B9" s="142"/>
      <c r="C9" s="237" t="s">
        <v>14</v>
      </c>
      <c r="D9" s="142"/>
    </row>
    <row r="10" ht="17.25" customHeight="1" spans="1:4">
      <c r="A10" s="206" t="s">
        <v>15</v>
      </c>
      <c r="B10" s="142"/>
      <c r="C10" s="237" t="s">
        <v>16</v>
      </c>
      <c r="D10" s="142"/>
    </row>
    <row r="11" ht="17.25" customHeight="1" spans="1:4">
      <c r="A11" s="206" t="s">
        <v>17</v>
      </c>
      <c r="B11" s="142"/>
      <c r="C11" s="237" t="s">
        <v>18</v>
      </c>
      <c r="D11" s="142"/>
    </row>
    <row r="12" ht="17.25" customHeight="1" spans="1:4">
      <c r="A12" s="206" t="s">
        <v>19</v>
      </c>
      <c r="B12" s="142"/>
      <c r="C12" s="64" t="s">
        <v>20</v>
      </c>
      <c r="D12" s="142"/>
    </row>
    <row r="13" ht="17.25" customHeight="1" spans="1:4">
      <c r="A13" s="206" t="s">
        <v>21</v>
      </c>
      <c r="B13" s="142"/>
      <c r="C13" s="64" t="s">
        <v>22</v>
      </c>
      <c r="D13" s="142">
        <v>172515</v>
      </c>
    </row>
    <row r="14" ht="17.25" customHeight="1" spans="1:4">
      <c r="A14" s="206" t="s">
        <v>23</v>
      </c>
      <c r="B14" s="142"/>
      <c r="C14" s="64" t="s">
        <v>24</v>
      </c>
      <c r="D14" s="142">
        <v>96415</v>
      </c>
    </row>
    <row r="15" ht="17.25" customHeight="1" spans="1:4">
      <c r="A15" s="206" t="s">
        <v>25</v>
      </c>
      <c r="B15" s="142"/>
      <c r="C15" s="64" t="s">
        <v>26</v>
      </c>
      <c r="D15" s="142"/>
    </row>
    <row r="16" ht="17.25" customHeight="1" spans="1:4">
      <c r="A16" s="21"/>
      <c r="B16" s="142"/>
      <c r="C16" s="64" t="s">
        <v>27</v>
      </c>
      <c r="D16" s="142">
        <v>622750</v>
      </c>
    </row>
    <row r="17" ht="17.25" customHeight="1" spans="1:4">
      <c r="A17" s="207"/>
      <c r="B17" s="142"/>
      <c r="C17" s="64" t="s">
        <v>28</v>
      </c>
      <c r="D17" s="142"/>
    </row>
    <row r="18" ht="17.25" customHeight="1" spans="1:4">
      <c r="A18" s="207"/>
      <c r="B18" s="142"/>
      <c r="C18" s="64" t="s">
        <v>29</v>
      </c>
      <c r="D18" s="142"/>
    </row>
    <row r="19" ht="17.25" customHeight="1" spans="1:4">
      <c r="A19" s="207"/>
      <c r="B19" s="142"/>
      <c r="C19" s="64" t="s">
        <v>30</v>
      </c>
      <c r="D19" s="142"/>
    </row>
    <row r="20" ht="17.25" customHeight="1" spans="1:4">
      <c r="A20" s="207"/>
      <c r="B20" s="142"/>
      <c r="C20" s="64" t="s">
        <v>31</v>
      </c>
      <c r="D20" s="142"/>
    </row>
    <row r="21" ht="17.25" customHeight="1" spans="1:4">
      <c r="A21" s="207"/>
      <c r="B21" s="142"/>
      <c r="C21" s="64" t="s">
        <v>32</v>
      </c>
      <c r="D21" s="142"/>
    </row>
    <row r="22" ht="17.25" customHeight="1" spans="1:4">
      <c r="A22" s="207"/>
      <c r="B22" s="142"/>
      <c r="C22" s="64" t="s">
        <v>33</v>
      </c>
      <c r="D22" s="142"/>
    </row>
    <row r="23" ht="17.25" customHeight="1" spans="1:4">
      <c r="A23" s="207"/>
      <c r="B23" s="142"/>
      <c r="C23" s="64" t="s">
        <v>34</v>
      </c>
      <c r="D23" s="142"/>
    </row>
    <row r="24" ht="17.25" customHeight="1" spans="1:4">
      <c r="A24" s="207"/>
      <c r="B24" s="142"/>
      <c r="C24" s="64" t="s">
        <v>35</v>
      </c>
      <c r="D24" s="142">
        <v>79515</v>
      </c>
    </row>
    <row r="25" ht="17.25" customHeight="1" spans="1:4">
      <c r="A25" s="207"/>
      <c r="B25" s="142"/>
      <c r="C25" s="64" t="s">
        <v>36</v>
      </c>
      <c r="D25" s="142"/>
    </row>
    <row r="26" ht="17.25" customHeight="1" spans="1:4">
      <c r="A26" s="207"/>
      <c r="B26" s="142"/>
      <c r="C26" s="21" t="s">
        <v>37</v>
      </c>
      <c r="D26" s="142"/>
    </row>
    <row r="27" ht="17.25" customHeight="1" spans="1:4">
      <c r="A27" s="207"/>
      <c r="B27" s="142"/>
      <c r="C27" s="64" t="s">
        <v>38</v>
      </c>
      <c r="D27" s="142"/>
    </row>
    <row r="28" ht="16.5" customHeight="1" spans="1:4">
      <c r="A28" s="207"/>
      <c r="B28" s="142"/>
      <c r="C28" s="64" t="s">
        <v>39</v>
      </c>
      <c r="D28" s="142"/>
    </row>
    <row r="29" ht="16.5" customHeight="1" spans="1:4">
      <c r="A29" s="207"/>
      <c r="B29" s="142"/>
      <c r="C29" s="21" t="s">
        <v>40</v>
      </c>
      <c r="D29" s="142"/>
    </row>
    <row r="30" ht="17.25" customHeight="1" spans="1:4">
      <c r="A30" s="207"/>
      <c r="B30" s="142"/>
      <c r="C30" s="21" t="s">
        <v>41</v>
      </c>
      <c r="D30" s="142"/>
    </row>
    <row r="31" ht="17.25" customHeight="1" spans="1:4">
      <c r="A31" s="207"/>
      <c r="B31" s="142"/>
      <c r="C31" s="64" t="s">
        <v>42</v>
      </c>
      <c r="D31" s="142"/>
    </row>
    <row r="32" ht="16.5" customHeight="1" spans="1:4">
      <c r="A32" s="207" t="s">
        <v>43</v>
      </c>
      <c r="B32" s="142">
        <v>971195</v>
      </c>
      <c r="C32" s="207" t="s">
        <v>44</v>
      </c>
      <c r="D32" s="142">
        <v>971195</v>
      </c>
    </row>
    <row r="33" ht="16.5" customHeight="1" spans="1:4">
      <c r="A33" s="21" t="s">
        <v>45</v>
      </c>
      <c r="B33" s="142"/>
      <c r="C33" s="21" t="s">
        <v>46</v>
      </c>
      <c r="D33" s="142"/>
    </row>
    <row r="34" ht="16.5" customHeight="1" spans="1:4">
      <c r="A34" s="64" t="s">
        <v>47</v>
      </c>
      <c r="B34" s="142"/>
      <c r="C34" s="64" t="s">
        <v>47</v>
      </c>
      <c r="D34" s="142"/>
    </row>
    <row r="35" ht="16.5" customHeight="1" spans="1:4">
      <c r="A35" s="64" t="s">
        <v>48</v>
      </c>
      <c r="B35" s="142"/>
      <c r="C35" s="64" t="s">
        <v>49</v>
      </c>
      <c r="D35" s="142"/>
    </row>
    <row r="36" ht="16.5" customHeight="1" spans="1:4">
      <c r="A36" s="208" t="s">
        <v>50</v>
      </c>
      <c r="B36" s="142">
        <v>971195</v>
      </c>
      <c r="C36" s="208" t="s">
        <v>51</v>
      </c>
      <c r="D36" s="142">
        <v>971195</v>
      </c>
    </row>
  </sheetData>
  <mergeCells count="4">
    <mergeCell ref="A2:D2"/>
    <mergeCell ref="A3:B3"/>
    <mergeCell ref="A4:B4"/>
    <mergeCell ref="C4:D4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9"/>
  <sheetViews>
    <sheetView showZeros="0" workbookViewId="0">
      <selection activeCell="A1" sqref="A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60">
        <v>1</v>
      </c>
      <c r="B1" s="161">
        <v>0</v>
      </c>
      <c r="C1" s="160">
        <v>1</v>
      </c>
      <c r="D1" s="162"/>
      <c r="E1" s="162"/>
      <c r="F1" s="159" t="s">
        <v>256</v>
      </c>
    </row>
    <row r="2" ht="42" customHeight="1" spans="1:6">
      <c r="A2" s="163" t="str">
        <f>"2025"&amp;"年部门政府性基金预算支出预算表"</f>
        <v>2025年部门政府性基金预算支出预算表</v>
      </c>
      <c r="B2" s="163" t="s">
        <v>257</v>
      </c>
      <c r="C2" s="164"/>
      <c r="D2" s="165"/>
      <c r="E2" s="165"/>
      <c r="F2" s="165"/>
    </row>
    <row r="3" ht="13.5" customHeight="1" spans="1:6">
      <c r="A3" s="43" t="str">
        <f>"单位名称："&amp;"石林彝族自治县城乡建设服务中心"</f>
        <v>单位名称：石林彝族自治县城乡建设服务中心</v>
      </c>
      <c r="B3" s="43" t="s">
        <v>258</v>
      </c>
      <c r="C3" s="160"/>
      <c r="D3" s="162"/>
      <c r="E3" s="162"/>
      <c r="F3" s="159" t="s">
        <v>1</v>
      </c>
    </row>
    <row r="4" ht="19.5" customHeight="1" spans="1:6">
      <c r="A4" s="166" t="s">
        <v>174</v>
      </c>
      <c r="B4" s="167" t="s">
        <v>72</v>
      </c>
      <c r="C4" s="166" t="s">
        <v>73</v>
      </c>
      <c r="D4" s="12" t="s">
        <v>259</v>
      </c>
      <c r="E4" s="13"/>
      <c r="F4" s="35"/>
    </row>
    <row r="5" ht="18.75" customHeight="1" spans="1:6">
      <c r="A5" s="168"/>
      <c r="B5" s="169"/>
      <c r="C5" s="168"/>
      <c r="D5" s="51" t="s">
        <v>55</v>
      </c>
      <c r="E5" s="12" t="s">
        <v>75</v>
      </c>
      <c r="F5" s="51" t="s">
        <v>76</v>
      </c>
    </row>
    <row r="6" ht="18.75" customHeight="1" spans="1:6">
      <c r="A6" s="95">
        <v>1</v>
      </c>
      <c r="B6" s="170" t="s">
        <v>83</v>
      </c>
      <c r="C6" s="95">
        <v>3</v>
      </c>
      <c r="D6" s="14">
        <v>4</v>
      </c>
      <c r="E6" s="14">
        <v>5</v>
      </c>
      <c r="F6" s="14">
        <v>6</v>
      </c>
    </row>
    <row r="7" ht="21" customHeight="1" spans="1:6">
      <c r="A7" s="32"/>
      <c r="B7" s="32"/>
      <c r="C7" s="32"/>
      <c r="D7" s="142"/>
      <c r="E7" s="142"/>
      <c r="F7" s="142"/>
    </row>
    <row r="8" ht="21" customHeight="1" spans="1:6">
      <c r="A8" s="32"/>
      <c r="B8" s="32"/>
      <c r="C8" s="32"/>
      <c r="D8" s="142"/>
      <c r="E8" s="142"/>
      <c r="F8" s="142"/>
    </row>
    <row r="9" ht="18.75" customHeight="1" spans="1:6">
      <c r="A9" s="171" t="s">
        <v>164</v>
      </c>
      <c r="B9" s="171" t="s">
        <v>164</v>
      </c>
      <c r="C9" s="172" t="s">
        <v>164</v>
      </c>
      <c r="D9" s="142"/>
      <c r="E9" s="142"/>
      <c r="F9" s="142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69444444444444" right="0.369444444444444" top="0.559722222222222" bottom="0.559722222222222" header="0.479861111111111" footer="0.479861111111111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0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117"/>
      <c r="C1" s="117"/>
      <c r="R1" s="41"/>
      <c r="S1" s="41" t="s">
        <v>260</v>
      </c>
    </row>
    <row r="2" ht="41.25" customHeight="1" spans="1:19">
      <c r="A2" s="118" t="str">
        <f>"2025"&amp;"年部门政府采购预算表"</f>
        <v>2025年部门政府采购预算表</v>
      </c>
      <c r="B2" s="94"/>
      <c r="C2" s="94"/>
      <c r="D2" s="42"/>
      <c r="E2" s="42"/>
      <c r="F2" s="42"/>
      <c r="G2" s="42"/>
      <c r="H2" s="42"/>
      <c r="I2" s="42"/>
      <c r="J2" s="42"/>
      <c r="K2" s="42"/>
      <c r="L2" s="42"/>
      <c r="M2" s="94"/>
      <c r="N2" s="42"/>
      <c r="O2" s="42"/>
      <c r="P2" s="94"/>
      <c r="Q2" s="42"/>
      <c r="R2" s="94"/>
      <c r="S2" s="94"/>
    </row>
    <row r="3" ht="18.75" customHeight="1" spans="1:19">
      <c r="A3" s="150" t="str">
        <f>"单位名称："&amp;"石林彝族自治县城乡建设服务中心"</f>
        <v>单位名称：石林彝族自治县城乡建设服务中心</v>
      </c>
      <c r="B3" s="121"/>
      <c r="C3" s="121"/>
      <c r="D3" s="45"/>
      <c r="E3" s="45"/>
      <c r="F3" s="45"/>
      <c r="G3" s="45"/>
      <c r="H3" s="45"/>
      <c r="I3" s="45"/>
      <c r="J3" s="45"/>
      <c r="K3" s="45"/>
      <c r="L3" s="45"/>
      <c r="R3" s="46"/>
      <c r="S3" s="159" t="s">
        <v>1</v>
      </c>
    </row>
    <row r="4" ht="15.75" customHeight="1" spans="1:19">
      <c r="A4" s="48" t="s">
        <v>173</v>
      </c>
      <c r="B4" s="123" t="s">
        <v>174</v>
      </c>
      <c r="C4" s="123" t="s">
        <v>261</v>
      </c>
      <c r="D4" s="124" t="s">
        <v>262</v>
      </c>
      <c r="E4" s="124" t="s">
        <v>263</v>
      </c>
      <c r="F4" s="124" t="s">
        <v>264</v>
      </c>
      <c r="G4" s="124" t="s">
        <v>265</v>
      </c>
      <c r="H4" s="124" t="s">
        <v>266</v>
      </c>
      <c r="I4" s="137" t="s">
        <v>181</v>
      </c>
      <c r="J4" s="137"/>
      <c r="K4" s="137"/>
      <c r="L4" s="137"/>
      <c r="M4" s="138"/>
      <c r="N4" s="137"/>
      <c r="O4" s="137"/>
      <c r="P4" s="146"/>
      <c r="Q4" s="137"/>
      <c r="R4" s="138"/>
      <c r="S4" s="147"/>
    </row>
    <row r="5" ht="17.25" customHeight="1" spans="1:19">
      <c r="A5" s="50"/>
      <c r="B5" s="125"/>
      <c r="C5" s="125"/>
      <c r="D5" s="126"/>
      <c r="E5" s="126"/>
      <c r="F5" s="126"/>
      <c r="G5" s="126"/>
      <c r="H5" s="126"/>
      <c r="I5" s="126" t="s">
        <v>55</v>
      </c>
      <c r="J5" s="126" t="s">
        <v>58</v>
      </c>
      <c r="K5" s="126" t="s">
        <v>267</v>
      </c>
      <c r="L5" s="126" t="s">
        <v>268</v>
      </c>
      <c r="M5" s="139" t="s">
        <v>269</v>
      </c>
      <c r="N5" s="140" t="s">
        <v>270</v>
      </c>
      <c r="O5" s="140"/>
      <c r="P5" s="148"/>
      <c r="Q5" s="140"/>
      <c r="R5" s="149"/>
      <c r="S5" s="127"/>
    </row>
    <row r="6" ht="54" customHeight="1" spans="1:19">
      <c r="A6" s="53"/>
      <c r="B6" s="127"/>
      <c r="C6" s="127"/>
      <c r="D6" s="128"/>
      <c r="E6" s="128"/>
      <c r="F6" s="128"/>
      <c r="G6" s="128"/>
      <c r="H6" s="128"/>
      <c r="I6" s="128"/>
      <c r="J6" s="128" t="s">
        <v>57</v>
      </c>
      <c r="K6" s="128"/>
      <c r="L6" s="128"/>
      <c r="M6" s="141"/>
      <c r="N6" s="128" t="s">
        <v>57</v>
      </c>
      <c r="O6" s="128" t="s">
        <v>64</v>
      </c>
      <c r="P6" s="127" t="s">
        <v>65</v>
      </c>
      <c r="Q6" s="128" t="s">
        <v>66</v>
      </c>
      <c r="R6" s="141" t="s">
        <v>67</v>
      </c>
      <c r="S6" s="127" t="s">
        <v>68</v>
      </c>
    </row>
    <row r="7" ht="18" customHeight="1" spans="1:19">
      <c r="A7" s="151">
        <v>1</v>
      </c>
      <c r="B7" s="151" t="s">
        <v>83</v>
      </c>
      <c r="C7" s="152">
        <v>3</v>
      </c>
      <c r="D7" s="152">
        <v>4</v>
      </c>
      <c r="E7" s="151">
        <v>5</v>
      </c>
      <c r="F7" s="151">
        <v>6</v>
      </c>
      <c r="G7" s="151">
        <v>7</v>
      </c>
      <c r="H7" s="151">
        <v>8</v>
      </c>
      <c r="I7" s="151">
        <v>9</v>
      </c>
      <c r="J7" s="151">
        <v>10</v>
      </c>
      <c r="K7" s="151">
        <v>11</v>
      </c>
      <c r="L7" s="151">
        <v>12</v>
      </c>
      <c r="M7" s="151">
        <v>13</v>
      </c>
      <c r="N7" s="151">
        <v>14</v>
      </c>
      <c r="O7" s="151">
        <v>15</v>
      </c>
      <c r="P7" s="151">
        <v>16</v>
      </c>
      <c r="Q7" s="151">
        <v>17</v>
      </c>
      <c r="R7" s="151">
        <v>18</v>
      </c>
      <c r="S7" s="151">
        <v>19</v>
      </c>
    </row>
    <row r="8" ht="21" customHeight="1" spans="1:19">
      <c r="A8" s="129"/>
      <c r="B8" s="130"/>
      <c r="C8" s="130"/>
      <c r="D8" s="131"/>
      <c r="E8" s="131"/>
      <c r="F8" s="131"/>
      <c r="G8" s="153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</row>
    <row r="9" ht="21" customHeight="1" spans="1:19">
      <c r="A9" s="132" t="s">
        <v>164</v>
      </c>
      <c r="B9" s="133"/>
      <c r="C9" s="133"/>
      <c r="D9" s="134"/>
      <c r="E9" s="134"/>
      <c r="F9" s="134"/>
      <c r="G9" s="154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</row>
    <row r="10" ht="21" customHeight="1" spans="1:19">
      <c r="A10" s="155" t="s">
        <v>271</v>
      </c>
      <c r="B10" s="156"/>
      <c r="C10" s="156"/>
      <c r="D10" s="155"/>
      <c r="E10" s="155"/>
      <c r="F10" s="155"/>
      <c r="G10" s="157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T9"/>
  <sheetViews>
    <sheetView showZeros="0" workbookViewId="0">
      <selection activeCell="A1" sqref="A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116"/>
      <c r="B1" s="117"/>
      <c r="C1" s="117"/>
      <c r="D1" s="117"/>
      <c r="E1" s="117"/>
      <c r="F1" s="117"/>
      <c r="G1" s="117"/>
      <c r="H1" s="116"/>
      <c r="I1" s="116"/>
      <c r="J1" s="116"/>
      <c r="K1" s="116"/>
      <c r="L1" s="116"/>
      <c r="M1" s="116"/>
      <c r="N1" s="135"/>
      <c r="O1" s="116"/>
      <c r="P1" s="116"/>
      <c r="Q1" s="117"/>
      <c r="R1" s="116"/>
      <c r="S1" s="144"/>
      <c r="T1" s="144" t="s">
        <v>272</v>
      </c>
    </row>
    <row r="2" ht="41.25" customHeight="1" spans="1:20">
      <c r="A2" s="118" t="str">
        <f>"2025"&amp;"年部门政府购买服务预算表"</f>
        <v>2025年部门政府购买服务预算表</v>
      </c>
      <c r="B2" s="94"/>
      <c r="C2" s="94"/>
      <c r="D2" s="94"/>
      <c r="E2" s="94"/>
      <c r="F2" s="94"/>
      <c r="G2" s="94"/>
      <c r="H2" s="119"/>
      <c r="I2" s="119"/>
      <c r="J2" s="119"/>
      <c r="K2" s="119"/>
      <c r="L2" s="119"/>
      <c r="M2" s="119"/>
      <c r="N2" s="136"/>
      <c r="O2" s="119"/>
      <c r="P2" s="119"/>
      <c r="Q2" s="94"/>
      <c r="R2" s="119"/>
      <c r="S2" s="136"/>
      <c r="T2" s="94"/>
    </row>
    <row r="3" ht="22.5" customHeight="1" spans="1:20">
      <c r="A3" s="120" t="str">
        <f>"单位名称："&amp;"石林彝族自治县城乡建设服务中心"</f>
        <v>单位名称：石林彝族自治县城乡建设服务中心</v>
      </c>
      <c r="B3" s="121"/>
      <c r="C3" s="121"/>
      <c r="D3" s="121"/>
      <c r="E3" s="121"/>
      <c r="F3" s="121"/>
      <c r="G3" s="121"/>
      <c r="H3" s="122"/>
      <c r="I3" s="122"/>
      <c r="J3" s="122"/>
      <c r="K3" s="122"/>
      <c r="L3" s="122"/>
      <c r="M3" s="122"/>
      <c r="N3" s="135"/>
      <c r="O3" s="116"/>
      <c r="P3" s="116"/>
      <c r="Q3" s="117"/>
      <c r="R3" s="116"/>
      <c r="S3" s="145"/>
      <c r="T3" s="144" t="s">
        <v>1</v>
      </c>
    </row>
    <row r="4" ht="24" customHeight="1" spans="1:20">
      <c r="A4" s="48" t="s">
        <v>173</v>
      </c>
      <c r="B4" s="123" t="s">
        <v>174</v>
      </c>
      <c r="C4" s="123" t="s">
        <v>261</v>
      </c>
      <c r="D4" s="123" t="s">
        <v>273</v>
      </c>
      <c r="E4" s="123" t="s">
        <v>274</v>
      </c>
      <c r="F4" s="123" t="s">
        <v>275</v>
      </c>
      <c r="G4" s="123" t="s">
        <v>276</v>
      </c>
      <c r="H4" s="124" t="s">
        <v>277</v>
      </c>
      <c r="I4" s="124" t="s">
        <v>278</v>
      </c>
      <c r="J4" s="137" t="s">
        <v>181</v>
      </c>
      <c r="K4" s="137"/>
      <c r="L4" s="137"/>
      <c r="M4" s="137"/>
      <c r="N4" s="138"/>
      <c r="O4" s="137"/>
      <c r="P4" s="137"/>
      <c r="Q4" s="146"/>
      <c r="R4" s="137"/>
      <c r="S4" s="138"/>
      <c r="T4" s="147"/>
    </row>
    <row r="5" ht="24" customHeight="1" spans="1:20">
      <c r="A5" s="50"/>
      <c r="B5" s="125"/>
      <c r="C5" s="125"/>
      <c r="D5" s="125"/>
      <c r="E5" s="125"/>
      <c r="F5" s="125"/>
      <c r="G5" s="125"/>
      <c r="H5" s="126"/>
      <c r="I5" s="126"/>
      <c r="J5" s="126" t="s">
        <v>55</v>
      </c>
      <c r="K5" s="126" t="s">
        <v>58</v>
      </c>
      <c r="L5" s="126" t="s">
        <v>267</v>
      </c>
      <c r="M5" s="126" t="s">
        <v>268</v>
      </c>
      <c r="N5" s="139" t="s">
        <v>269</v>
      </c>
      <c r="O5" s="140" t="s">
        <v>270</v>
      </c>
      <c r="P5" s="140"/>
      <c r="Q5" s="148"/>
      <c r="R5" s="140"/>
      <c r="S5" s="149"/>
      <c r="T5" s="127"/>
    </row>
    <row r="6" ht="54" customHeight="1" spans="1:20">
      <c r="A6" s="53"/>
      <c r="B6" s="127"/>
      <c r="C6" s="127"/>
      <c r="D6" s="127"/>
      <c r="E6" s="127"/>
      <c r="F6" s="127"/>
      <c r="G6" s="127"/>
      <c r="H6" s="128"/>
      <c r="I6" s="128"/>
      <c r="J6" s="128"/>
      <c r="K6" s="128" t="s">
        <v>57</v>
      </c>
      <c r="L6" s="128"/>
      <c r="M6" s="128"/>
      <c r="N6" s="141"/>
      <c r="O6" s="128" t="s">
        <v>57</v>
      </c>
      <c r="P6" s="128" t="s">
        <v>64</v>
      </c>
      <c r="Q6" s="127" t="s">
        <v>65</v>
      </c>
      <c r="R6" s="128" t="s">
        <v>66</v>
      </c>
      <c r="S6" s="141" t="s">
        <v>67</v>
      </c>
      <c r="T6" s="127" t="s">
        <v>68</v>
      </c>
    </row>
    <row r="7" ht="17.25" customHeight="1" spans="1:20">
      <c r="A7" s="54">
        <v>1</v>
      </c>
      <c r="B7" s="127">
        <v>2</v>
      </c>
      <c r="C7" s="54">
        <v>3</v>
      </c>
      <c r="D7" s="54">
        <v>4</v>
      </c>
      <c r="E7" s="127">
        <v>5</v>
      </c>
      <c r="F7" s="54">
        <v>6</v>
      </c>
      <c r="G7" s="54">
        <v>7</v>
      </c>
      <c r="H7" s="127">
        <v>8</v>
      </c>
      <c r="I7" s="54">
        <v>9</v>
      </c>
      <c r="J7" s="54">
        <v>10</v>
      </c>
      <c r="K7" s="127">
        <v>11</v>
      </c>
      <c r="L7" s="54">
        <v>12</v>
      </c>
      <c r="M7" s="54">
        <v>13</v>
      </c>
      <c r="N7" s="127">
        <v>14</v>
      </c>
      <c r="O7" s="54">
        <v>15</v>
      </c>
      <c r="P7" s="54">
        <v>16</v>
      </c>
      <c r="Q7" s="127">
        <v>17</v>
      </c>
      <c r="R7" s="54">
        <v>18</v>
      </c>
      <c r="S7" s="54">
        <v>19</v>
      </c>
      <c r="T7" s="54">
        <v>20</v>
      </c>
    </row>
    <row r="8" ht="21" customHeight="1" spans="1:20">
      <c r="A8" s="129"/>
      <c r="B8" s="130"/>
      <c r="C8" s="130"/>
      <c r="D8" s="130"/>
      <c r="E8" s="130"/>
      <c r="F8" s="130"/>
      <c r="G8" s="130"/>
      <c r="H8" s="131"/>
      <c r="I8" s="131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</row>
    <row r="9" ht="21" customHeight="1" spans="1:20">
      <c r="A9" s="132" t="s">
        <v>164</v>
      </c>
      <c r="B9" s="133"/>
      <c r="C9" s="133"/>
      <c r="D9" s="133"/>
      <c r="E9" s="133"/>
      <c r="F9" s="133"/>
      <c r="G9" s="133"/>
      <c r="H9" s="134"/>
      <c r="I9" s="143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E9"/>
  <sheetViews>
    <sheetView showZeros="0" tabSelected="1" workbookViewId="0">
      <selection activeCell="A5" sqref="A5:A6"/>
    </sheetView>
  </sheetViews>
  <sheetFormatPr defaultColWidth="9.14166666666667" defaultRowHeight="14.25" customHeight="1" outlineLevelCol="4"/>
  <cols>
    <col min="1" max="1" width="42.025" style="98" customWidth="1"/>
    <col min="2" max="4" width="17.175" style="98" customWidth="1"/>
    <col min="5" max="5" width="17.025" style="98" customWidth="1"/>
    <col min="6" max="16384" width="9.14166666666667" style="98"/>
  </cols>
  <sheetData>
    <row r="1" s="98" customFormat="1" customHeight="1" spans="1:5">
      <c r="A1" s="99"/>
      <c r="B1" s="99"/>
      <c r="C1" s="99"/>
      <c r="D1" s="99"/>
      <c r="E1" s="99"/>
    </row>
    <row r="2" s="98" customFormat="1" ht="13.5" customHeight="1" spans="4:5">
      <c r="D2" s="100"/>
      <c r="E2" s="101" t="s">
        <v>279</v>
      </c>
    </row>
    <row r="3" s="98" customFormat="1" ht="27.75" customHeight="1" spans="1:5">
      <c r="A3" s="102" t="s">
        <v>280</v>
      </c>
      <c r="B3" s="103"/>
      <c r="C3" s="103"/>
      <c r="D3" s="103"/>
      <c r="E3" s="103"/>
    </row>
    <row r="4" s="98" customFormat="1" ht="18" customHeight="1" spans="1:5">
      <c r="A4" s="104" t="str">
        <f>"单位名称："&amp;""</f>
        <v>单位名称：</v>
      </c>
      <c r="B4" s="105"/>
      <c r="C4" s="105"/>
      <c r="D4" s="106"/>
      <c r="E4" s="107" t="s">
        <v>1</v>
      </c>
    </row>
    <row r="5" s="98" customFormat="1" ht="19.5" customHeight="1" spans="1:5">
      <c r="A5" s="108" t="s">
        <v>281</v>
      </c>
      <c r="B5" s="109" t="s">
        <v>181</v>
      </c>
      <c r="C5" s="109"/>
      <c r="D5" s="109"/>
      <c r="E5" s="109" t="s">
        <v>282</v>
      </c>
    </row>
    <row r="6" s="98" customFormat="1" ht="40.5" customHeight="1" spans="1:5">
      <c r="A6" s="110"/>
      <c r="B6" s="109" t="s">
        <v>55</v>
      </c>
      <c r="C6" s="111" t="s">
        <v>58</v>
      </c>
      <c r="D6" s="111" t="s">
        <v>267</v>
      </c>
      <c r="E6" s="109"/>
    </row>
    <row r="7" s="98" customFormat="1" ht="19.5" customHeight="1" spans="1:5">
      <c r="A7" s="112">
        <v>1</v>
      </c>
      <c r="B7" s="113">
        <v>2</v>
      </c>
      <c r="C7" s="113">
        <v>3</v>
      </c>
      <c r="D7" s="110">
        <v>4</v>
      </c>
      <c r="E7" s="113">
        <v>5</v>
      </c>
    </row>
    <row r="8" s="98" customFormat="1" ht="28.4" customHeight="1" spans="1:5">
      <c r="A8" s="114"/>
      <c r="B8" s="115"/>
      <c r="C8" s="115"/>
      <c r="D8" s="115"/>
      <c r="E8" s="115"/>
    </row>
    <row r="9" s="98" customFormat="1" ht="29.9" customHeight="1" spans="1:5">
      <c r="A9" s="114"/>
      <c r="B9" s="115"/>
      <c r="C9" s="115"/>
      <c r="D9" s="115"/>
      <c r="E9" s="115"/>
    </row>
  </sheetData>
  <mergeCells count="5">
    <mergeCell ref="A3:E3"/>
    <mergeCell ref="A4:D4"/>
    <mergeCell ref="B5:D5"/>
    <mergeCell ref="A5:A6"/>
    <mergeCell ref="E5:E6"/>
  </mergeCells>
  <printOptions horizontalCentered="1"/>
  <pageMargins left="0.959722222222222" right="0.959722222222222" top="0.719444444444444" bottom="0.719444444444444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7"/>
  <sheetViews>
    <sheetView showZeros="0" workbookViewId="0">
      <selection activeCell="A1" sqref="A1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41" t="s">
        <v>283</v>
      </c>
    </row>
    <row r="2" ht="41.25" customHeight="1" spans="1:10">
      <c r="A2" s="93" t="str">
        <f>"2025"&amp;"年对下转移支付绩效目标表"</f>
        <v>2025年对下转移支付绩效目标表</v>
      </c>
      <c r="B2" s="42"/>
      <c r="C2" s="42"/>
      <c r="D2" s="42"/>
      <c r="E2" s="42"/>
      <c r="F2" s="94"/>
      <c r="G2" s="42"/>
      <c r="H2" s="94"/>
      <c r="I2" s="94"/>
      <c r="J2" s="42"/>
    </row>
    <row r="3" ht="17.25" customHeight="1" spans="1:1">
      <c r="A3" s="43" t="str">
        <f>"单位名称："&amp;"石林彝族自治县城乡建设服务中心"</f>
        <v>单位名称：石林彝族自治县城乡建设服务中心</v>
      </c>
    </row>
    <row r="4" ht="44.25" customHeight="1" spans="1:10">
      <c r="A4" s="17" t="s">
        <v>281</v>
      </c>
      <c r="B4" s="17" t="s">
        <v>247</v>
      </c>
      <c r="C4" s="17" t="s">
        <v>248</v>
      </c>
      <c r="D4" s="17" t="s">
        <v>249</v>
      </c>
      <c r="E4" s="17" t="s">
        <v>250</v>
      </c>
      <c r="F4" s="95" t="s">
        <v>251</v>
      </c>
      <c r="G4" s="17" t="s">
        <v>252</v>
      </c>
      <c r="H4" s="95" t="s">
        <v>253</v>
      </c>
      <c r="I4" s="95" t="s">
        <v>254</v>
      </c>
      <c r="J4" s="17" t="s">
        <v>255</v>
      </c>
    </row>
    <row r="5" ht="14.25" customHeight="1" spans="1:10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95">
        <v>6</v>
      </c>
      <c r="G5" s="17">
        <v>7</v>
      </c>
      <c r="H5" s="95">
        <v>8</v>
      </c>
      <c r="I5" s="95">
        <v>9</v>
      </c>
      <c r="J5" s="17">
        <v>10</v>
      </c>
    </row>
    <row r="6" ht="42" customHeight="1" spans="1:10">
      <c r="A6" s="18"/>
      <c r="B6" s="96"/>
      <c r="C6" s="96"/>
      <c r="D6" s="96"/>
      <c r="E6" s="33"/>
      <c r="F6" s="97"/>
      <c r="G6" s="33"/>
      <c r="H6" s="97"/>
      <c r="I6" s="97"/>
      <c r="J6" s="33"/>
    </row>
    <row r="7" ht="42" customHeight="1" spans="1:10">
      <c r="A7" s="18"/>
      <c r="B7" s="32"/>
      <c r="C7" s="32"/>
      <c r="D7" s="32"/>
      <c r="E7" s="18"/>
      <c r="F7" s="32"/>
      <c r="G7" s="18"/>
      <c r="H7" s="32"/>
      <c r="I7" s="32"/>
      <c r="J7" s="18"/>
    </row>
  </sheetData>
  <mergeCells count="2">
    <mergeCell ref="A2:J2"/>
    <mergeCell ref="A3:H3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I8"/>
  <sheetViews>
    <sheetView showZeros="0" topLeftCell="E1" workbookViewId="0">
      <selection activeCell="A1" sqref="A1:I1"/>
    </sheetView>
  </sheetViews>
  <sheetFormatPr defaultColWidth="10.425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70" t="s">
        <v>284</v>
      </c>
      <c r="B1" s="71"/>
      <c r="C1" s="71"/>
      <c r="D1" s="72"/>
      <c r="E1" s="72"/>
      <c r="F1" s="72"/>
      <c r="G1" s="71"/>
      <c r="H1" s="71"/>
      <c r="I1" s="72"/>
    </row>
    <row r="2" ht="41.25" customHeight="1" spans="1:9">
      <c r="A2" s="73" t="str">
        <f>"2025"&amp;"年新增资产配置预算表"</f>
        <v>2025年新增资产配置预算表</v>
      </c>
      <c r="B2" s="74"/>
      <c r="C2" s="74"/>
      <c r="D2" s="75"/>
      <c r="E2" s="75"/>
      <c r="F2" s="75"/>
      <c r="G2" s="74"/>
      <c r="H2" s="74"/>
      <c r="I2" s="75"/>
    </row>
    <row r="3" customHeight="1" spans="1:9">
      <c r="A3" s="76" t="str">
        <f>"单位名称："&amp;"石林彝族自治县城乡建设服务中心"</f>
        <v>单位名称：石林彝族自治县城乡建设服务中心</v>
      </c>
      <c r="B3" s="77"/>
      <c r="C3" s="77"/>
      <c r="D3" s="78"/>
      <c r="F3" s="75"/>
      <c r="G3" s="74"/>
      <c r="H3" s="74"/>
      <c r="I3" s="92" t="s">
        <v>1</v>
      </c>
    </row>
    <row r="4" ht="28.5" customHeight="1" spans="1:9">
      <c r="A4" s="79" t="s">
        <v>173</v>
      </c>
      <c r="B4" s="80" t="s">
        <v>174</v>
      </c>
      <c r="C4" s="81" t="s">
        <v>285</v>
      </c>
      <c r="D4" s="79" t="s">
        <v>286</v>
      </c>
      <c r="E4" s="79" t="s">
        <v>287</v>
      </c>
      <c r="F4" s="79" t="s">
        <v>288</v>
      </c>
      <c r="G4" s="80" t="s">
        <v>289</v>
      </c>
      <c r="H4" s="68"/>
      <c r="I4" s="79"/>
    </row>
    <row r="5" ht="21" customHeight="1" spans="1:9">
      <c r="A5" s="81"/>
      <c r="B5" s="82"/>
      <c r="C5" s="82"/>
      <c r="D5" s="83"/>
      <c r="E5" s="82"/>
      <c r="F5" s="82"/>
      <c r="G5" s="80" t="s">
        <v>265</v>
      </c>
      <c r="H5" s="80" t="s">
        <v>290</v>
      </c>
      <c r="I5" s="80" t="s">
        <v>291</v>
      </c>
    </row>
    <row r="6" ht="17.25" customHeight="1" spans="1:9">
      <c r="A6" s="84" t="s">
        <v>82</v>
      </c>
      <c r="B6" s="31" t="s">
        <v>83</v>
      </c>
      <c r="C6" s="84" t="s">
        <v>84</v>
      </c>
      <c r="D6" s="33" t="s">
        <v>85</v>
      </c>
      <c r="E6" s="84" t="s">
        <v>86</v>
      </c>
      <c r="F6" s="31" t="s">
        <v>87</v>
      </c>
      <c r="G6" s="85" t="s">
        <v>88</v>
      </c>
      <c r="H6" s="33" t="s">
        <v>89</v>
      </c>
      <c r="I6" s="33">
        <v>9</v>
      </c>
    </row>
    <row r="7" ht="19.5" customHeight="1" spans="1:9">
      <c r="A7" s="86"/>
      <c r="B7" s="64"/>
      <c r="C7" s="64"/>
      <c r="D7" s="18"/>
      <c r="E7" s="32"/>
      <c r="F7" s="85"/>
      <c r="G7" s="87"/>
      <c r="H7" s="88"/>
      <c r="I7" s="88"/>
    </row>
    <row r="8" ht="19.5" customHeight="1" spans="1:9">
      <c r="A8" s="20" t="s">
        <v>55</v>
      </c>
      <c r="B8" s="89"/>
      <c r="C8" s="89"/>
      <c r="D8" s="90"/>
      <c r="E8" s="91"/>
      <c r="F8" s="91"/>
      <c r="G8" s="87"/>
      <c r="H8" s="88"/>
      <c r="I8" s="88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10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40"/>
      <c r="E1" s="40"/>
      <c r="F1" s="40"/>
      <c r="G1" s="40"/>
      <c r="K1" s="41" t="s">
        <v>292</v>
      </c>
    </row>
    <row r="2" ht="41.25" customHeight="1" spans="1:11">
      <c r="A2" s="42" t="str">
        <f>"2025"&amp;"年上级转移支付补助项目支出预算表"</f>
        <v>2025年上级转移支付补助项目支出预算表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13.5" customHeight="1" spans="1:11">
      <c r="A3" s="43" t="str">
        <f>"单位名称："&amp;"石林彝族自治县城乡建设服务中心"</f>
        <v>单位名称：石林彝族自治县城乡建设服务中心</v>
      </c>
      <c r="B3" s="44"/>
      <c r="C3" s="44"/>
      <c r="D3" s="44"/>
      <c r="E3" s="44"/>
      <c r="F3" s="44"/>
      <c r="G3" s="44"/>
      <c r="H3" s="45"/>
      <c r="I3" s="45"/>
      <c r="J3" s="45"/>
      <c r="K3" s="46" t="s">
        <v>1</v>
      </c>
    </row>
    <row r="4" ht="21.75" customHeight="1" spans="1:11">
      <c r="A4" s="47" t="s">
        <v>240</v>
      </c>
      <c r="B4" s="47" t="s">
        <v>176</v>
      </c>
      <c r="C4" s="47" t="s">
        <v>241</v>
      </c>
      <c r="D4" s="48" t="s">
        <v>177</v>
      </c>
      <c r="E4" s="48" t="s">
        <v>178</v>
      </c>
      <c r="F4" s="48" t="s">
        <v>242</v>
      </c>
      <c r="G4" s="48" t="s">
        <v>243</v>
      </c>
      <c r="H4" s="61" t="s">
        <v>55</v>
      </c>
      <c r="I4" s="12" t="s">
        <v>293</v>
      </c>
      <c r="J4" s="13"/>
      <c r="K4" s="35"/>
    </row>
    <row r="5" ht="21.75" customHeight="1" spans="1:11">
      <c r="A5" s="49"/>
      <c r="B5" s="49"/>
      <c r="C5" s="49"/>
      <c r="D5" s="50"/>
      <c r="E5" s="50"/>
      <c r="F5" s="50"/>
      <c r="G5" s="50"/>
      <c r="H5" s="62"/>
      <c r="I5" s="48" t="s">
        <v>58</v>
      </c>
      <c r="J5" s="48" t="s">
        <v>59</v>
      </c>
      <c r="K5" s="48" t="s">
        <v>60</v>
      </c>
    </row>
    <row r="6" ht="40.5" customHeight="1" spans="1:11">
      <c r="A6" s="52"/>
      <c r="B6" s="52"/>
      <c r="C6" s="52"/>
      <c r="D6" s="53"/>
      <c r="E6" s="53"/>
      <c r="F6" s="53"/>
      <c r="G6" s="53"/>
      <c r="H6" s="54"/>
      <c r="I6" s="53" t="s">
        <v>57</v>
      </c>
      <c r="J6" s="53"/>
      <c r="K6" s="53"/>
    </row>
    <row r="7" ht="15" customHeight="1" spans="1:11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68">
        <v>10</v>
      </c>
      <c r="K7" s="68">
        <v>11</v>
      </c>
    </row>
    <row r="8" ht="18.75" customHeight="1" spans="1:11">
      <c r="A8" s="18"/>
      <c r="B8" s="32"/>
      <c r="C8" s="18"/>
      <c r="D8" s="18"/>
      <c r="E8" s="18"/>
      <c r="F8" s="18"/>
      <c r="G8" s="18"/>
      <c r="H8" s="63"/>
      <c r="I8" s="69"/>
      <c r="J8" s="69"/>
      <c r="K8" s="63"/>
    </row>
    <row r="9" ht="18.75" customHeight="1" spans="1:11">
      <c r="A9" s="64"/>
      <c r="B9" s="32"/>
      <c r="C9" s="32"/>
      <c r="D9" s="32"/>
      <c r="E9" s="32"/>
      <c r="F9" s="32"/>
      <c r="G9" s="32"/>
      <c r="H9" s="57"/>
      <c r="I9" s="57"/>
      <c r="J9" s="57"/>
      <c r="K9" s="63"/>
    </row>
    <row r="10" ht="18.75" customHeight="1" spans="1:11">
      <c r="A10" s="65" t="s">
        <v>164</v>
      </c>
      <c r="B10" s="66"/>
      <c r="C10" s="66"/>
      <c r="D10" s="66"/>
      <c r="E10" s="66"/>
      <c r="F10" s="66"/>
      <c r="G10" s="67"/>
      <c r="H10" s="57"/>
      <c r="I10" s="57"/>
      <c r="J10" s="57"/>
      <c r="K10" s="6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10"/>
  <sheetViews>
    <sheetView showZeros="0" topLeftCell="D1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0"/>
      <c r="G1" s="41" t="s">
        <v>294</v>
      </c>
    </row>
    <row r="2" ht="41.25" customHeight="1" spans="1:7">
      <c r="A2" s="42" t="str">
        <f>"2025"&amp;"年部门项目中期规划预算表"</f>
        <v>2025年部门项目中期规划预算表</v>
      </c>
      <c r="B2" s="42"/>
      <c r="C2" s="42"/>
      <c r="D2" s="42"/>
      <c r="E2" s="42"/>
      <c r="F2" s="42"/>
      <c r="G2" s="42"/>
    </row>
    <row r="3" ht="13.5" customHeight="1" spans="1:7">
      <c r="A3" s="43" t="str">
        <f>"单位名称："&amp;"石林彝族自治县城乡建设服务中心"</f>
        <v>单位名称：石林彝族自治县城乡建设服务中心</v>
      </c>
      <c r="B3" s="44"/>
      <c r="C3" s="44"/>
      <c r="D3" s="44"/>
      <c r="E3" s="45"/>
      <c r="F3" s="45"/>
      <c r="G3" s="46" t="s">
        <v>1</v>
      </c>
    </row>
    <row r="4" ht="21.75" customHeight="1" spans="1:7">
      <c r="A4" s="47" t="s">
        <v>241</v>
      </c>
      <c r="B4" s="47" t="s">
        <v>240</v>
      </c>
      <c r="C4" s="47" t="s">
        <v>176</v>
      </c>
      <c r="D4" s="48" t="s">
        <v>295</v>
      </c>
      <c r="E4" s="12" t="s">
        <v>58</v>
      </c>
      <c r="F4" s="13"/>
      <c r="G4" s="35"/>
    </row>
    <row r="5" ht="21.75" customHeight="1" spans="1:7">
      <c r="A5" s="49"/>
      <c r="B5" s="49"/>
      <c r="C5" s="49"/>
      <c r="D5" s="50"/>
      <c r="E5" s="51" t="str">
        <f>"2025"&amp;"年"</f>
        <v>2025年</v>
      </c>
      <c r="F5" s="48" t="str">
        <f>("2025"+1)&amp;"年"</f>
        <v>2026年</v>
      </c>
      <c r="G5" s="48" t="str">
        <f>("2025"+2)&amp;"年"</f>
        <v>2027年</v>
      </c>
    </row>
    <row r="6" ht="40.5" customHeight="1" spans="1:7">
      <c r="A6" s="52"/>
      <c r="B6" s="52"/>
      <c r="C6" s="52"/>
      <c r="D6" s="53"/>
      <c r="E6" s="54"/>
      <c r="F6" s="53" t="s">
        <v>57</v>
      </c>
      <c r="G6" s="53"/>
    </row>
    <row r="7" ht="15" customHeight="1" spans="1:7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</row>
    <row r="8" ht="17.25" customHeight="1" spans="1:7">
      <c r="A8" s="32"/>
      <c r="B8" s="56"/>
      <c r="C8" s="56"/>
      <c r="D8" s="32"/>
      <c r="E8" s="57"/>
      <c r="F8" s="57"/>
      <c r="G8" s="57"/>
    </row>
    <row r="9" ht="18.75" customHeight="1" spans="1:7">
      <c r="A9" s="32"/>
      <c r="B9" s="32"/>
      <c r="C9" s="32"/>
      <c r="D9" s="32"/>
      <c r="E9" s="57"/>
      <c r="F9" s="57"/>
      <c r="G9" s="57"/>
    </row>
    <row r="10" ht="18.75" customHeight="1" spans="1:7">
      <c r="A10" s="58" t="s">
        <v>55</v>
      </c>
      <c r="B10" s="59" t="s">
        <v>296</v>
      </c>
      <c r="C10" s="59"/>
      <c r="D10" s="60"/>
      <c r="E10" s="57"/>
      <c r="F10" s="57"/>
      <c r="G10" s="57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17"/>
  <sheetViews>
    <sheetView showZeros="0" topLeftCell="C1" workbookViewId="0">
      <selection activeCell="A1" sqref="A1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34" t="s">
        <v>297</v>
      </c>
    </row>
    <row r="2" ht="41.25" customHeight="1" spans="1:10">
      <c r="A2" s="1" t="str">
        <f>"2025"&amp;"年部门整体支出绩效目标表"</f>
        <v>2025年部门整体支出绩效目标表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tr">
        <f>"单位名称："&amp;"石林彝族自治县城乡建设服务中心"</f>
        <v>单位名称：石林彝族自治县城乡建设服务中心</v>
      </c>
      <c r="B3" s="3"/>
      <c r="C3" s="4"/>
      <c r="D3" s="5"/>
      <c r="E3" s="5"/>
      <c r="F3" s="5"/>
      <c r="G3" s="5"/>
      <c r="H3" s="5"/>
      <c r="I3" s="5"/>
      <c r="J3" s="238" t="s">
        <v>1</v>
      </c>
    </row>
    <row r="4" ht="30" customHeight="1" spans="1:10">
      <c r="A4" s="6" t="s">
        <v>298</v>
      </c>
      <c r="B4" s="7"/>
      <c r="C4" s="8"/>
      <c r="D4" s="8"/>
      <c r="E4" s="9"/>
      <c r="F4" s="10" t="s">
        <v>299</v>
      </c>
      <c r="G4" s="9"/>
      <c r="H4" s="11"/>
      <c r="I4" s="8"/>
      <c r="J4" s="9"/>
    </row>
    <row r="5" ht="32.25" customHeight="1" spans="1:10">
      <c r="A5" s="12" t="s">
        <v>300</v>
      </c>
      <c r="B5" s="13"/>
      <c r="C5" s="13"/>
      <c r="D5" s="13"/>
      <c r="E5" s="13"/>
      <c r="F5" s="13"/>
      <c r="G5" s="13"/>
      <c r="H5" s="13"/>
      <c r="I5" s="35"/>
      <c r="J5" s="36" t="s">
        <v>301</v>
      </c>
    </row>
    <row r="6" ht="99.75" customHeight="1" spans="1:10">
      <c r="A6" s="14" t="s">
        <v>302</v>
      </c>
      <c r="B6" s="15" t="s">
        <v>303</v>
      </c>
      <c r="C6" s="16"/>
      <c r="D6" s="16"/>
      <c r="E6" s="16"/>
      <c r="F6" s="16"/>
      <c r="G6" s="16"/>
      <c r="H6" s="16"/>
      <c r="I6" s="16"/>
      <c r="J6" s="37" t="s">
        <v>304</v>
      </c>
    </row>
    <row r="7" ht="99.75" customHeight="1" spans="1:10">
      <c r="A7" s="14"/>
      <c r="B7" s="15" t="str">
        <f>"总体绩效目标（"&amp;"2025"&amp;"-"&amp;("2025"+2)&amp;"年期间）"</f>
        <v>总体绩效目标（2025-2027年期间）</v>
      </c>
      <c r="C7" s="16"/>
      <c r="D7" s="16"/>
      <c r="E7" s="16"/>
      <c r="F7" s="16"/>
      <c r="G7" s="16"/>
      <c r="H7" s="16"/>
      <c r="I7" s="16"/>
      <c r="J7" s="37" t="s">
        <v>305</v>
      </c>
    </row>
    <row r="8" ht="75" customHeight="1" spans="1:10">
      <c r="A8" s="15" t="s">
        <v>306</v>
      </c>
      <c r="B8" s="17" t="str">
        <f>"预算年度（"&amp;"2025"&amp;"年）绩效目标"</f>
        <v>预算年度（2025年）绩效目标</v>
      </c>
      <c r="C8" s="18"/>
      <c r="D8" s="18"/>
      <c r="E8" s="18"/>
      <c r="F8" s="18"/>
      <c r="G8" s="18"/>
      <c r="H8" s="18"/>
      <c r="I8" s="18"/>
      <c r="J8" s="38" t="s">
        <v>307</v>
      </c>
    </row>
    <row r="9" ht="32.25" customHeight="1" spans="1:10">
      <c r="A9" s="19" t="s">
        <v>308</v>
      </c>
      <c r="B9" s="19"/>
      <c r="C9" s="19"/>
      <c r="D9" s="19"/>
      <c r="E9" s="19"/>
      <c r="F9" s="19"/>
      <c r="G9" s="19"/>
      <c r="H9" s="19"/>
      <c r="I9" s="19"/>
      <c r="J9" s="19"/>
    </row>
    <row r="10" ht="32.25" customHeight="1" spans="1:10">
      <c r="A10" s="15" t="s">
        <v>309</v>
      </c>
      <c r="B10" s="15"/>
      <c r="C10" s="14" t="s">
        <v>310</v>
      </c>
      <c r="D10" s="14"/>
      <c r="E10" s="14"/>
      <c r="F10" s="14" t="s">
        <v>311</v>
      </c>
      <c r="G10" s="14"/>
      <c r="H10" s="14" t="s">
        <v>312</v>
      </c>
      <c r="I10" s="14"/>
      <c r="J10" s="14"/>
    </row>
    <row r="11" ht="32.25" customHeight="1" spans="1:10">
      <c r="A11" s="15"/>
      <c r="B11" s="15"/>
      <c r="C11" s="14"/>
      <c r="D11" s="14"/>
      <c r="E11" s="14"/>
      <c r="F11" s="14"/>
      <c r="G11" s="14"/>
      <c r="H11" s="15" t="s">
        <v>313</v>
      </c>
      <c r="I11" s="15" t="s">
        <v>314</v>
      </c>
      <c r="J11" s="15" t="s">
        <v>315</v>
      </c>
    </row>
    <row r="12" ht="24" customHeight="1" spans="1:10">
      <c r="A12" s="20" t="s">
        <v>55</v>
      </c>
      <c r="B12" s="21"/>
      <c r="C12" s="21"/>
      <c r="D12" s="21"/>
      <c r="E12" s="21"/>
      <c r="F12" s="21"/>
      <c r="G12" s="22"/>
      <c r="H12" s="23"/>
      <c r="I12" s="23"/>
      <c r="J12" s="23"/>
    </row>
    <row r="13" ht="34.5" customHeight="1" spans="1:10">
      <c r="A13" s="16"/>
      <c r="B13" s="24"/>
      <c r="C13" s="16"/>
      <c r="D13" s="24"/>
      <c r="E13" s="24"/>
      <c r="F13" s="24"/>
      <c r="G13" s="24"/>
      <c r="H13" s="25"/>
      <c r="I13" s="25"/>
      <c r="J13" s="25"/>
    </row>
    <row r="14" ht="32.25" customHeight="1" spans="1:10">
      <c r="A14" s="19" t="s">
        <v>316</v>
      </c>
      <c r="B14" s="19"/>
      <c r="C14" s="19"/>
      <c r="D14" s="19"/>
      <c r="E14" s="19"/>
      <c r="F14" s="19"/>
      <c r="G14" s="19"/>
      <c r="H14" s="19"/>
      <c r="I14" s="19"/>
      <c r="J14" s="19"/>
    </row>
    <row r="15" ht="32.25" customHeight="1" spans="1:10">
      <c r="A15" s="26" t="s">
        <v>317</v>
      </c>
      <c r="B15" s="26"/>
      <c r="C15" s="26"/>
      <c r="D15" s="26"/>
      <c r="E15" s="26"/>
      <c r="F15" s="26"/>
      <c r="G15" s="26"/>
      <c r="H15" s="27" t="s">
        <v>318</v>
      </c>
      <c r="I15" s="39" t="s">
        <v>255</v>
      </c>
      <c r="J15" s="27" t="s">
        <v>319</v>
      </c>
    </row>
    <row r="16" ht="36" customHeight="1" spans="1:10">
      <c r="A16" s="28" t="s">
        <v>248</v>
      </c>
      <c r="B16" s="28" t="s">
        <v>320</v>
      </c>
      <c r="C16" s="29" t="s">
        <v>250</v>
      </c>
      <c r="D16" s="29" t="s">
        <v>251</v>
      </c>
      <c r="E16" s="29" t="s">
        <v>252</v>
      </c>
      <c r="F16" s="29" t="s">
        <v>253</v>
      </c>
      <c r="G16" s="29" t="s">
        <v>254</v>
      </c>
      <c r="H16" s="30"/>
      <c r="I16" s="30"/>
      <c r="J16" s="30"/>
    </row>
    <row r="17" ht="32.25" customHeight="1" spans="1:10">
      <c r="A17" s="31"/>
      <c r="B17" s="31"/>
      <c r="C17" s="32"/>
      <c r="D17" s="31"/>
      <c r="E17" s="31"/>
      <c r="F17" s="31"/>
      <c r="G17" s="31"/>
      <c r="H17" s="33"/>
      <c r="I17" s="18"/>
      <c r="J17" s="33"/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39583333333333" right="0.839583333333333" top="0.9" bottom="0.9" header="0.359722222222222" footer="0.359722222222222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9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92" t="s">
        <v>52</v>
      </c>
    </row>
    <row r="2" ht="41.25" customHeight="1" spans="1:1">
      <c r="A2" s="73" t="str">
        <f>"2025"&amp;"年部门收入预算表"</f>
        <v>2025年部门收入预算表</v>
      </c>
    </row>
    <row r="3" ht="17.25" customHeight="1" spans="1:19">
      <c r="A3" s="76" t="str">
        <f>"单位名称："&amp;"石林彝族自治县城乡建设服务中心"</f>
        <v>单位名称：石林彝族自治县城乡建设服务中心</v>
      </c>
      <c r="S3" s="78" t="s">
        <v>1</v>
      </c>
    </row>
    <row r="4" ht="21.75" customHeight="1" spans="1:19">
      <c r="A4" s="224" t="s">
        <v>53</v>
      </c>
      <c r="B4" s="225" t="s">
        <v>54</v>
      </c>
      <c r="C4" s="225" t="s">
        <v>55</v>
      </c>
      <c r="D4" s="226" t="s">
        <v>56</v>
      </c>
      <c r="E4" s="226"/>
      <c r="F4" s="226"/>
      <c r="G4" s="226"/>
      <c r="H4" s="226"/>
      <c r="I4" s="171"/>
      <c r="J4" s="226"/>
      <c r="K4" s="226"/>
      <c r="L4" s="226"/>
      <c r="M4" s="226"/>
      <c r="N4" s="232"/>
      <c r="O4" s="226" t="s">
        <v>45</v>
      </c>
      <c r="P4" s="226"/>
      <c r="Q4" s="226"/>
      <c r="R4" s="226"/>
      <c r="S4" s="232"/>
    </row>
    <row r="5" ht="27" customHeight="1" spans="1:19">
      <c r="A5" s="227"/>
      <c r="B5" s="228"/>
      <c r="C5" s="228"/>
      <c r="D5" s="228" t="s">
        <v>57</v>
      </c>
      <c r="E5" s="228" t="s">
        <v>58</v>
      </c>
      <c r="F5" s="228" t="s">
        <v>59</v>
      </c>
      <c r="G5" s="228" t="s">
        <v>60</v>
      </c>
      <c r="H5" s="228" t="s">
        <v>61</v>
      </c>
      <c r="I5" s="233" t="s">
        <v>62</v>
      </c>
      <c r="J5" s="234"/>
      <c r="K5" s="234"/>
      <c r="L5" s="234"/>
      <c r="M5" s="234"/>
      <c r="N5" s="235"/>
      <c r="O5" s="228" t="s">
        <v>57</v>
      </c>
      <c r="P5" s="228" t="s">
        <v>58</v>
      </c>
      <c r="Q5" s="228" t="s">
        <v>59</v>
      </c>
      <c r="R5" s="228" t="s">
        <v>60</v>
      </c>
      <c r="S5" s="228" t="s">
        <v>63</v>
      </c>
    </row>
    <row r="6" ht="30" customHeight="1" spans="1:19">
      <c r="A6" s="229"/>
      <c r="B6" s="143"/>
      <c r="C6" s="154"/>
      <c r="D6" s="154"/>
      <c r="E6" s="154"/>
      <c r="F6" s="154"/>
      <c r="G6" s="154"/>
      <c r="H6" s="154"/>
      <c r="I6" s="97" t="s">
        <v>57</v>
      </c>
      <c r="J6" s="235" t="s">
        <v>64</v>
      </c>
      <c r="K6" s="235" t="s">
        <v>65</v>
      </c>
      <c r="L6" s="235" t="s">
        <v>66</v>
      </c>
      <c r="M6" s="235" t="s">
        <v>67</v>
      </c>
      <c r="N6" s="235" t="s">
        <v>68</v>
      </c>
      <c r="O6" s="236"/>
      <c r="P6" s="236"/>
      <c r="Q6" s="236"/>
      <c r="R6" s="236"/>
      <c r="S6" s="154"/>
    </row>
    <row r="7" ht="15" customHeight="1" spans="1:19">
      <c r="A7" s="230">
        <v>1</v>
      </c>
      <c r="B7" s="230">
        <v>2</v>
      </c>
      <c r="C7" s="230">
        <v>3</v>
      </c>
      <c r="D7" s="230">
        <v>4</v>
      </c>
      <c r="E7" s="230">
        <v>5</v>
      </c>
      <c r="F7" s="230">
        <v>6</v>
      </c>
      <c r="G7" s="230">
        <v>7</v>
      </c>
      <c r="H7" s="230">
        <v>8</v>
      </c>
      <c r="I7" s="97">
        <v>9</v>
      </c>
      <c r="J7" s="230">
        <v>10</v>
      </c>
      <c r="K7" s="230">
        <v>11</v>
      </c>
      <c r="L7" s="230">
        <v>12</v>
      </c>
      <c r="M7" s="230">
        <v>13</v>
      </c>
      <c r="N7" s="230">
        <v>14</v>
      </c>
      <c r="O7" s="230">
        <v>15</v>
      </c>
      <c r="P7" s="230">
        <v>16</v>
      </c>
      <c r="Q7" s="230">
        <v>17</v>
      </c>
      <c r="R7" s="230">
        <v>18</v>
      </c>
      <c r="S7" s="230">
        <v>19</v>
      </c>
    </row>
    <row r="8" ht="18" customHeight="1" spans="1:19">
      <c r="A8" s="32" t="s">
        <v>69</v>
      </c>
      <c r="B8" s="32" t="s">
        <v>70</v>
      </c>
      <c r="C8" s="142">
        <v>971195</v>
      </c>
      <c r="D8" s="142">
        <v>971195</v>
      </c>
      <c r="E8" s="142">
        <v>971195</v>
      </c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</row>
    <row r="9" ht="18" customHeight="1" spans="1:19">
      <c r="A9" s="81" t="s">
        <v>55</v>
      </c>
      <c r="B9" s="231"/>
      <c r="C9" s="142">
        <v>971195</v>
      </c>
      <c r="D9" s="142">
        <v>971195</v>
      </c>
      <c r="E9" s="142">
        <v>971195</v>
      </c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O22"/>
  <sheetViews>
    <sheetView showGridLines="0" showZeros="0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78" t="s">
        <v>71</v>
      </c>
    </row>
    <row r="2" ht="41.25" customHeight="1" spans="1:1">
      <c r="A2" s="73" t="str">
        <f>"2025"&amp;"年部门支出预算表"</f>
        <v>2025年部门支出预算表</v>
      </c>
    </row>
    <row r="3" ht="17.25" customHeight="1" spans="1:15">
      <c r="A3" s="76" t="str">
        <f>"单位名称："&amp;"石林彝族自治县城乡建设服务中心"</f>
        <v>单位名称：石林彝族自治县城乡建设服务中心</v>
      </c>
      <c r="O3" s="78" t="s">
        <v>1</v>
      </c>
    </row>
    <row r="4" ht="27" customHeight="1" spans="1:15">
      <c r="A4" s="210" t="s">
        <v>72</v>
      </c>
      <c r="B4" s="210" t="s">
        <v>73</v>
      </c>
      <c r="C4" s="210" t="s">
        <v>55</v>
      </c>
      <c r="D4" s="211" t="s">
        <v>58</v>
      </c>
      <c r="E4" s="212"/>
      <c r="F4" s="213"/>
      <c r="G4" s="214" t="s">
        <v>59</v>
      </c>
      <c r="H4" s="214" t="s">
        <v>60</v>
      </c>
      <c r="I4" s="214" t="s">
        <v>74</v>
      </c>
      <c r="J4" s="211" t="s">
        <v>62</v>
      </c>
      <c r="K4" s="212"/>
      <c r="L4" s="212"/>
      <c r="M4" s="212"/>
      <c r="N4" s="221"/>
      <c r="O4" s="222"/>
    </row>
    <row r="5" ht="42" customHeight="1" spans="1:15">
      <c r="A5" s="215"/>
      <c r="B5" s="215"/>
      <c r="C5" s="216"/>
      <c r="D5" s="217" t="s">
        <v>57</v>
      </c>
      <c r="E5" s="217" t="s">
        <v>75</v>
      </c>
      <c r="F5" s="217" t="s">
        <v>76</v>
      </c>
      <c r="G5" s="216"/>
      <c r="H5" s="216"/>
      <c r="I5" s="223"/>
      <c r="J5" s="217" t="s">
        <v>57</v>
      </c>
      <c r="K5" s="204" t="s">
        <v>77</v>
      </c>
      <c r="L5" s="204" t="s">
        <v>78</v>
      </c>
      <c r="M5" s="204" t="s">
        <v>79</v>
      </c>
      <c r="N5" s="204" t="s">
        <v>80</v>
      </c>
      <c r="O5" s="204" t="s">
        <v>81</v>
      </c>
    </row>
    <row r="6" ht="18" customHeight="1" spans="1:15">
      <c r="A6" s="84" t="s">
        <v>82</v>
      </c>
      <c r="B6" s="84" t="s">
        <v>83</v>
      </c>
      <c r="C6" s="84" t="s">
        <v>84</v>
      </c>
      <c r="D6" s="85" t="s">
        <v>85</v>
      </c>
      <c r="E6" s="85" t="s">
        <v>86</v>
      </c>
      <c r="F6" s="85" t="s">
        <v>87</v>
      </c>
      <c r="G6" s="85" t="s">
        <v>88</v>
      </c>
      <c r="H6" s="85" t="s">
        <v>89</v>
      </c>
      <c r="I6" s="85" t="s">
        <v>90</v>
      </c>
      <c r="J6" s="85" t="s">
        <v>91</v>
      </c>
      <c r="K6" s="85" t="s">
        <v>92</v>
      </c>
      <c r="L6" s="85" t="s">
        <v>93</v>
      </c>
      <c r="M6" s="85" t="s">
        <v>94</v>
      </c>
      <c r="N6" s="84" t="s">
        <v>95</v>
      </c>
      <c r="O6" s="85" t="s">
        <v>96</v>
      </c>
    </row>
    <row r="7" ht="21" customHeight="1" spans="1:15">
      <c r="A7" s="86" t="s">
        <v>97</v>
      </c>
      <c r="B7" s="86" t="s">
        <v>98</v>
      </c>
      <c r="C7" s="142">
        <v>172515</v>
      </c>
      <c r="D7" s="142">
        <v>172515</v>
      </c>
      <c r="E7" s="142">
        <v>172515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</row>
    <row r="8" ht="21" customHeight="1" spans="1:15">
      <c r="A8" s="218" t="s">
        <v>99</v>
      </c>
      <c r="B8" s="218" t="s">
        <v>100</v>
      </c>
      <c r="C8" s="142">
        <v>172515</v>
      </c>
      <c r="D8" s="142">
        <v>172515</v>
      </c>
      <c r="E8" s="142">
        <v>172515</v>
      </c>
      <c r="F8" s="142"/>
      <c r="G8" s="142"/>
      <c r="H8" s="142"/>
      <c r="I8" s="142"/>
      <c r="J8" s="142"/>
      <c r="K8" s="142"/>
      <c r="L8" s="142"/>
      <c r="M8" s="142"/>
      <c r="N8" s="142"/>
      <c r="O8" s="142"/>
    </row>
    <row r="9" ht="21" customHeight="1" spans="1:15">
      <c r="A9" s="219" t="s">
        <v>101</v>
      </c>
      <c r="B9" s="219" t="s">
        <v>102</v>
      </c>
      <c r="C9" s="142">
        <v>72000</v>
      </c>
      <c r="D9" s="142">
        <v>72000</v>
      </c>
      <c r="E9" s="142">
        <v>72000</v>
      </c>
      <c r="F9" s="142"/>
      <c r="G9" s="142"/>
      <c r="H9" s="142"/>
      <c r="I9" s="142"/>
      <c r="J9" s="142"/>
      <c r="K9" s="142"/>
      <c r="L9" s="142"/>
      <c r="M9" s="142"/>
      <c r="N9" s="142"/>
      <c r="O9" s="142"/>
    </row>
    <row r="10" ht="21" customHeight="1" spans="1:15">
      <c r="A10" s="219" t="s">
        <v>103</v>
      </c>
      <c r="B10" s="219" t="s">
        <v>104</v>
      </c>
      <c r="C10" s="142">
        <v>100515</v>
      </c>
      <c r="D10" s="142">
        <v>100515</v>
      </c>
      <c r="E10" s="142">
        <v>100515</v>
      </c>
      <c r="F10" s="142"/>
      <c r="G10" s="142"/>
      <c r="H10" s="142"/>
      <c r="I10" s="142"/>
      <c r="J10" s="142"/>
      <c r="K10" s="142"/>
      <c r="L10" s="142"/>
      <c r="M10" s="142"/>
      <c r="N10" s="142"/>
      <c r="O10" s="142"/>
    </row>
    <row r="11" ht="21" customHeight="1" spans="1:15">
      <c r="A11" s="86" t="s">
        <v>105</v>
      </c>
      <c r="B11" s="86" t="s">
        <v>106</v>
      </c>
      <c r="C11" s="142">
        <v>96415</v>
      </c>
      <c r="D11" s="142">
        <v>96415</v>
      </c>
      <c r="E11" s="142">
        <v>96415</v>
      </c>
      <c r="F11" s="142"/>
      <c r="G11" s="142"/>
      <c r="H11" s="142"/>
      <c r="I11" s="142"/>
      <c r="J11" s="142"/>
      <c r="K11" s="142"/>
      <c r="L11" s="142"/>
      <c r="M11" s="142"/>
      <c r="N11" s="142"/>
      <c r="O11" s="142"/>
    </row>
    <row r="12" ht="21" customHeight="1" spans="1:15">
      <c r="A12" s="218" t="s">
        <v>107</v>
      </c>
      <c r="B12" s="218" t="s">
        <v>108</v>
      </c>
      <c r="C12" s="142">
        <v>96415</v>
      </c>
      <c r="D12" s="142">
        <v>96415</v>
      </c>
      <c r="E12" s="142">
        <v>96415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</row>
    <row r="13" ht="21" customHeight="1" spans="1:15">
      <c r="A13" s="219" t="s">
        <v>109</v>
      </c>
      <c r="B13" s="219" t="s">
        <v>110</v>
      </c>
      <c r="C13" s="142">
        <v>42145</v>
      </c>
      <c r="D13" s="142">
        <v>42145</v>
      </c>
      <c r="E13" s="142">
        <v>42145</v>
      </c>
      <c r="F13" s="142"/>
      <c r="G13" s="142"/>
      <c r="H13" s="142"/>
      <c r="I13" s="142"/>
      <c r="J13" s="142"/>
      <c r="K13" s="142"/>
      <c r="L13" s="142"/>
      <c r="M13" s="142"/>
      <c r="N13" s="142"/>
      <c r="O13" s="142"/>
    </row>
    <row r="14" ht="21" customHeight="1" spans="1:15">
      <c r="A14" s="219" t="s">
        <v>111</v>
      </c>
      <c r="B14" s="219" t="s">
        <v>112</v>
      </c>
      <c r="C14" s="142">
        <v>47845</v>
      </c>
      <c r="D14" s="142">
        <v>47845</v>
      </c>
      <c r="E14" s="142">
        <v>47845</v>
      </c>
      <c r="F14" s="142"/>
      <c r="G14" s="142"/>
      <c r="H14" s="142"/>
      <c r="I14" s="142"/>
      <c r="J14" s="142"/>
      <c r="K14" s="142"/>
      <c r="L14" s="142"/>
      <c r="M14" s="142"/>
      <c r="N14" s="142"/>
      <c r="O14" s="142"/>
    </row>
    <row r="15" ht="21" customHeight="1" spans="1:15">
      <c r="A15" s="219" t="s">
        <v>113</v>
      </c>
      <c r="B15" s="219" t="s">
        <v>114</v>
      </c>
      <c r="C15" s="142">
        <v>6425</v>
      </c>
      <c r="D15" s="142">
        <v>6425</v>
      </c>
      <c r="E15" s="142">
        <v>6425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42"/>
    </row>
    <row r="16" ht="21" customHeight="1" spans="1:15">
      <c r="A16" s="86" t="s">
        <v>115</v>
      </c>
      <c r="B16" s="86" t="s">
        <v>116</v>
      </c>
      <c r="C16" s="142">
        <v>622750</v>
      </c>
      <c r="D16" s="142">
        <v>622750</v>
      </c>
      <c r="E16" s="142">
        <v>622750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</row>
    <row r="17" ht="21" customHeight="1" spans="1:15">
      <c r="A17" s="218" t="s">
        <v>117</v>
      </c>
      <c r="B17" s="218" t="s">
        <v>118</v>
      </c>
      <c r="C17" s="142">
        <v>622750</v>
      </c>
      <c r="D17" s="142">
        <v>622750</v>
      </c>
      <c r="E17" s="142">
        <v>622750</v>
      </c>
      <c r="F17" s="142"/>
      <c r="G17" s="142"/>
      <c r="H17" s="142"/>
      <c r="I17" s="142"/>
      <c r="J17" s="142"/>
      <c r="K17" s="142"/>
      <c r="L17" s="142"/>
      <c r="M17" s="142"/>
      <c r="N17" s="142"/>
      <c r="O17" s="142"/>
    </row>
    <row r="18" ht="21" customHeight="1" spans="1:15">
      <c r="A18" s="219" t="s">
        <v>119</v>
      </c>
      <c r="B18" s="219" t="s">
        <v>118</v>
      </c>
      <c r="C18" s="142">
        <v>622750</v>
      </c>
      <c r="D18" s="142">
        <v>622750</v>
      </c>
      <c r="E18" s="142">
        <v>622750</v>
      </c>
      <c r="F18" s="142"/>
      <c r="G18" s="142"/>
      <c r="H18" s="142"/>
      <c r="I18" s="142"/>
      <c r="J18" s="142"/>
      <c r="K18" s="142"/>
      <c r="L18" s="142"/>
      <c r="M18" s="142"/>
      <c r="N18" s="142"/>
      <c r="O18" s="142"/>
    </row>
    <row r="19" ht="21" customHeight="1" spans="1:15">
      <c r="A19" s="86" t="s">
        <v>120</v>
      </c>
      <c r="B19" s="86" t="s">
        <v>121</v>
      </c>
      <c r="C19" s="142">
        <v>79515</v>
      </c>
      <c r="D19" s="142">
        <v>79515</v>
      </c>
      <c r="E19" s="142">
        <v>79515</v>
      </c>
      <c r="F19" s="142"/>
      <c r="G19" s="142"/>
      <c r="H19" s="142"/>
      <c r="I19" s="142"/>
      <c r="J19" s="142"/>
      <c r="K19" s="142"/>
      <c r="L19" s="142"/>
      <c r="M19" s="142"/>
      <c r="N19" s="142"/>
      <c r="O19" s="142"/>
    </row>
    <row r="20" ht="21" customHeight="1" spans="1:15">
      <c r="A20" s="218" t="s">
        <v>122</v>
      </c>
      <c r="B20" s="218" t="s">
        <v>123</v>
      </c>
      <c r="C20" s="142">
        <v>79515</v>
      </c>
      <c r="D20" s="142">
        <v>79515</v>
      </c>
      <c r="E20" s="142">
        <v>79515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</row>
    <row r="21" ht="21" customHeight="1" spans="1:15">
      <c r="A21" s="219" t="s">
        <v>124</v>
      </c>
      <c r="B21" s="219" t="s">
        <v>125</v>
      </c>
      <c r="C21" s="142">
        <v>79515</v>
      </c>
      <c r="D21" s="142">
        <v>79515</v>
      </c>
      <c r="E21" s="142">
        <v>79515</v>
      </c>
      <c r="F21" s="142"/>
      <c r="G21" s="142"/>
      <c r="H21" s="142"/>
      <c r="I21" s="142"/>
      <c r="J21" s="142"/>
      <c r="K21" s="142"/>
      <c r="L21" s="142"/>
      <c r="M21" s="142"/>
      <c r="N21" s="142"/>
      <c r="O21" s="142"/>
    </row>
    <row r="22" ht="21" customHeight="1" spans="1:15">
      <c r="A22" s="220" t="s">
        <v>55</v>
      </c>
      <c r="B22" s="67"/>
      <c r="C22" s="142">
        <v>971195</v>
      </c>
      <c r="D22" s="142">
        <v>971195</v>
      </c>
      <c r="E22" s="142">
        <v>971195</v>
      </c>
      <c r="F22" s="142"/>
      <c r="G22" s="142"/>
      <c r="H22" s="142"/>
      <c r="I22" s="142"/>
      <c r="J22" s="142"/>
      <c r="K22" s="142"/>
      <c r="L22" s="142"/>
      <c r="M22" s="142"/>
      <c r="N22" s="142"/>
      <c r="O22" s="142"/>
    </row>
  </sheetData>
  <mergeCells count="12">
    <mergeCell ref="A1:O1"/>
    <mergeCell ref="A2:O2"/>
    <mergeCell ref="A3:B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74"/>
      <c r="B1" s="78"/>
      <c r="C1" s="78"/>
      <c r="D1" s="78" t="s">
        <v>126</v>
      </c>
    </row>
    <row r="2" ht="41.25" customHeight="1" spans="1:1">
      <c r="A2" s="73" t="str">
        <f>"2025"&amp;"年部门财政拨款收支预算总表"</f>
        <v>2025年部门财政拨款收支预算总表</v>
      </c>
    </row>
    <row r="3" ht="17.25" customHeight="1" spans="1:4">
      <c r="A3" s="76" t="str">
        <f>"单位名称："&amp;"石林彝族自治县城乡建设服务中心"</f>
        <v>单位名称：石林彝族自治县城乡建设服务中心</v>
      </c>
      <c r="B3" s="203"/>
      <c r="D3" s="78" t="s">
        <v>1</v>
      </c>
    </row>
    <row r="4" ht="17.25" customHeight="1" spans="1:4">
      <c r="A4" s="204" t="s">
        <v>2</v>
      </c>
      <c r="B4" s="205"/>
      <c r="C4" s="204" t="s">
        <v>3</v>
      </c>
      <c r="D4" s="205"/>
    </row>
    <row r="5" ht="18.75" customHeight="1" spans="1:4">
      <c r="A5" s="204" t="s">
        <v>4</v>
      </c>
      <c r="B5" s="204" t="s">
        <v>5</v>
      </c>
      <c r="C5" s="204" t="s">
        <v>6</v>
      </c>
      <c r="D5" s="204" t="s">
        <v>5</v>
      </c>
    </row>
    <row r="6" ht="16.5" customHeight="1" spans="1:4">
      <c r="A6" s="206" t="s">
        <v>127</v>
      </c>
      <c r="B6" s="142">
        <v>971195</v>
      </c>
      <c r="C6" s="206" t="s">
        <v>128</v>
      </c>
      <c r="D6" s="142">
        <v>971195</v>
      </c>
    </row>
    <row r="7" ht="16.5" customHeight="1" spans="1:4">
      <c r="A7" s="206" t="s">
        <v>129</v>
      </c>
      <c r="B7" s="142">
        <v>971195</v>
      </c>
      <c r="C7" s="206" t="s">
        <v>130</v>
      </c>
      <c r="D7" s="142"/>
    </row>
    <row r="8" ht="16.5" customHeight="1" spans="1:4">
      <c r="A8" s="206" t="s">
        <v>131</v>
      </c>
      <c r="B8" s="142"/>
      <c r="C8" s="206" t="s">
        <v>132</v>
      </c>
      <c r="D8" s="142"/>
    </row>
    <row r="9" ht="16.5" customHeight="1" spans="1:4">
      <c r="A9" s="206" t="s">
        <v>133</v>
      </c>
      <c r="B9" s="142"/>
      <c r="C9" s="206" t="s">
        <v>134</v>
      </c>
      <c r="D9" s="142"/>
    </row>
    <row r="10" ht="16.5" customHeight="1" spans="1:4">
      <c r="A10" s="206" t="s">
        <v>135</v>
      </c>
      <c r="B10" s="142"/>
      <c r="C10" s="206" t="s">
        <v>136</v>
      </c>
      <c r="D10" s="142"/>
    </row>
    <row r="11" ht="16.5" customHeight="1" spans="1:4">
      <c r="A11" s="206" t="s">
        <v>129</v>
      </c>
      <c r="B11" s="142"/>
      <c r="C11" s="206" t="s">
        <v>137</v>
      </c>
      <c r="D11" s="142"/>
    </row>
    <row r="12" ht="16.5" customHeight="1" spans="1:4">
      <c r="A12" s="21" t="s">
        <v>131</v>
      </c>
      <c r="B12" s="142"/>
      <c r="C12" s="96" t="s">
        <v>138</v>
      </c>
      <c r="D12" s="142"/>
    </row>
    <row r="13" ht="16.5" customHeight="1" spans="1:4">
      <c r="A13" s="21" t="s">
        <v>133</v>
      </c>
      <c r="B13" s="142"/>
      <c r="C13" s="96" t="s">
        <v>139</v>
      </c>
      <c r="D13" s="142"/>
    </row>
    <row r="14" ht="16.5" customHeight="1" spans="1:4">
      <c r="A14" s="207"/>
      <c r="B14" s="142"/>
      <c r="C14" s="96" t="s">
        <v>140</v>
      </c>
      <c r="D14" s="142">
        <v>172515</v>
      </c>
    </row>
    <row r="15" ht="16.5" customHeight="1" spans="1:4">
      <c r="A15" s="207"/>
      <c r="B15" s="142"/>
      <c r="C15" s="96" t="s">
        <v>141</v>
      </c>
      <c r="D15" s="142">
        <v>96415</v>
      </c>
    </row>
    <row r="16" ht="16.5" customHeight="1" spans="1:4">
      <c r="A16" s="207"/>
      <c r="B16" s="142"/>
      <c r="C16" s="96" t="s">
        <v>142</v>
      </c>
      <c r="D16" s="142"/>
    </row>
    <row r="17" ht="16.5" customHeight="1" spans="1:4">
      <c r="A17" s="207"/>
      <c r="B17" s="142"/>
      <c r="C17" s="96" t="s">
        <v>143</v>
      </c>
      <c r="D17" s="142">
        <v>622750</v>
      </c>
    </row>
    <row r="18" ht="16.5" customHeight="1" spans="1:4">
      <c r="A18" s="207"/>
      <c r="B18" s="142"/>
      <c r="C18" s="96" t="s">
        <v>144</v>
      </c>
      <c r="D18" s="142"/>
    </row>
    <row r="19" ht="16.5" customHeight="1" spans="1:4">
      <c r="A19" s="207"/>
      <c r="B19" s="142"/>
      <c r="C19" s="96" t="s">
        <v>145</v>
      </c>
      <c r="D19" s="142"/>
    </row>
    <row r="20" ht="16.5" customHeight="1" spans="1:4">
      <c r="A20" s="207"/>
      <c r="B20" s="142"/>
      <c r="C20" s="96" t="s">
        <v>146</v>
      </c>
      <c r="D20" s="142"/>
    </row>
    <row r="21" ht="16.5" customHeight="1" spans="1:4">
      <c r="A21" s="207"/>
      <c r="B21" s="142"/>
      <c r="C21" s="96" t="s">
        <v>147</v>
      </c>
      <c r="D21" s="142"/>
    </row>
    <row r="22" ht="16.5" customHeight="1" spans="1:4">
      <c r="A22" s="207"/>
      <c r="B22" s="142"/>
      <c r="C22" s="96" t="s">
        <v>148</v>
      </c>
      <c r="D22" s="142"/>
    </row>
    <row r="23" ht="16.5" customHeight="1" spans="1:4">
      <c r="A23" s="207"/>
      <c r="B23" s="142"/>
      <c r="C23" s="96" t="s">
        <v>149</v>
      </c>
      <c r="D23" s="142"/>
    </row>
    <row r="24" ht="16.5" customHeight="1" spans="1:4">
      <c r="A24" s="207"/>
      <c r="B24" s="142"/>
      <c r="C24" s="96" t="s">
        <v>150</v>
      </c>
      <c r="D24" s="142"/>
    </row>
    <row r="25" ht="16.5" customHeight="1" spans="1:4">
      <c r="A25" s="207"/>
      <c r="B25" s="142"/>
      <c r="C25" s="96" t="s">
        <v>151</v>
      </c>
      <c r="D25" s="142">
        <v>79515</v>
      </c>
    </row>
    <row r="26" ht="16.5" customHeight="1" spans="1:4">
      <c r="A26" s="207"/>
      <c r="B26" s="142"/>
      <c r="C26" s="96" t="s">
        <v>152</v>
      </c>
      <c r="D26" s="142"/>
    </row>
    <row r="27" ht="16.5" customHeight="1" spans="1:4">
      <c r="A27" s="207"/>
      <c r="B27" s="142"/>
      <c r="C27" s="96" t="s">
        <v>153</v>
      </c>
      <c r="D27" s="142"/>
    </row>
    <row r="28" ht="16.5" customHeight="1" spans="1:4">
      <c r="A28" s="207"/>
      <c r="B28" s="142"/>
      <c r="C28" s="96" t="s">
        <v>154</v>
      </c>
      <c r="D28" s="142"/>
    </row>
    <row r="29" ht="16.5" customHeight="1" spans="1:4">
      <c r="A29" s="207"/>
      <c r="B29" s="142"/>
      <c r="C29" s="96" t="s">
        <v>155</v>
      </c>
      <c r="D29" s="142"/>
    </row>
    <row r="30" ht="16.5" customHeight="1" spans="1:4">
      <c r="A30" s="207"/>
      <c r="B30" s="142"/>
      <c r="C30" s="96" t="s">
        <v>156</v>
      </c>
      <c r="D30" s="142"/>
    </row>
    <row r="31" ht="16.5" customHeight="1" spans="1:4">
      <c r="A31" s="207"/>
      <c r="B31" s="142"/>
      <c r="C31" s="21" t="s">
        <v>157</v>
      </c>
      <c r="D31" s="142"/>
    </row>
    <row r="32" ht="16.5" customHeight="1" spans="1:4">
      <c r="A32" s="207"/>
      <c r="B32" s="142"/>
      <c r="C32" s="21" t="s">
        <v>158</v>
      </c>
      <c r="D32" s="142"/>
    </row>
    <row r="33" ht="16.5" customHeight="1" spans="1:4">
      <c r="A33" s="207"/>
      <c r="B33" s="142"/>
      <c r="C33" s="18" t="s">
        <v>159</v>
      </c>
      <c r="D33" s="142"/>
    </row>
    <row r="34" ht="15" customHeight="1" spans="1:4">
      <c r="A34" s="208" t="s">
        <v>50</v>
      </c>
      <c r="B34" s="209">
        <v>971195</v>
      </c>
      <c r="C34" s="208" t="s">
        <v>51</v>
      </c>
      <c r="D34" s="209">
        <v>971195</v>
      </c>
    </row>
  </sheetData>
  <mergeCells count="4">
    <mergeCell ref="A2:D2"/>
    <mergeCell ref="A3:B3"/>
    <mergeCell ref="A4:B4"/>
    <mergeCell ref="C4:D4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22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74"/>
      <c r="F1" s="195"/>
      <c r="G1" s="179" t="s">
        <v>160</v>
      </c>
    </row>
    <row r="2" ht="41.25" customHeight="1" spans="1:7">
      <c r="A2" s="165" t="str">
        <f>"2025"&amp;"年一般公共预算支出预算表（按功能科目分类）"</f>
        <v>2025年一般公共预算支出预算表（按功能科目分类）</v>
      </c>
      <c r="B2" s="165"/>
      <c r="C2" s="165"/>
      <c r="D2" s="165"/>
      <c r="E2" s="165"/>
      <c r="F2" s="165"/>
      <c r="G2" s="165"/>
    </row>
    <row r="3" ht="18" customHeight="1" spans="1:7">
      <c r="A3" s="43" t="str">
        <f>"单位名称："&amp;"石林彝族自治县城乡建设服务中心"</f>
        <v>单位名称：石林彝族自治县城乡建设服务中心</v>
      </c>
      <c r="F3" s="162"/>
      <c r="G3" s="179" t="s">
        <v>1</v>
      </c>
    </row>
    <row r="4" ht="20.25" customHeight="1" spans="1:7">
      <c r="A4" s="196" t="s">
        <v>161</v>
      </c>
      <c r="B4" s="197"/>
      <c r="C4" s="166" t="s">
        <v>55</v>
      </c>
      <c r="D4" s="186" t="s">
        <v>75</v>
      </c>
      <c r="E4" s="13"/>
      <c r="F4" s="35"/>
      <c r="G4" s="176" t="s">
        <v>76</v>
      </c>
    </row>
    <row r="5" ht="20.25" customHeight="1" spans="1:7">
      <c r="A5" s="198" t="s">
        <v>72</v>
      </c>
      <c r="B5" s="198" t="s">
        <v>73</v>
      </c>
      <c r="C5" s="54"/>
      <c r="D5" s="14" t="s">
        <v>57</v>
      </c>
      <c r="E5" s="14" t="s">
        <v>162</v>
      </c>
      <c r="F5" s="14" t="s">
        <v>163</v>
      </c>
      <c r="G5" s="178"/>
    </row>
    <row r="6" ht="15" customHeight="1" spans="1:7">
      <c r="A6" s="20" t="s">
        <v>82</v>
      </c>
      <c r="B6" s="20" t="s">
        <v>83</v>
      </c>
      <c r="C6" s="20" t="s">
        <v>84</v>
      </c>
      <c r="D6" s="20" t="s">
        <v>85</v>
      </c>
      <c r="E6" s="20" t="s">
        <v>86</v>
      </c>
      <c r="F6" s="20" t="s">
        <v>87</v>
      </c>
      <c r="G6" s="20" t="s">
        <v>88</v>
      </c>
    </row>
    <row r="7" ht="18" customHeight="1" spans="1:7">
      <c r="A7" s="18" t="s">
        <v>97</v>
      </c>
      <c r="B7" s="18" t="s">
        <v>98</v>
      </c>
      <c r="C7" s="142">
        <v>172515</v>
      </c>
      <c r="D7" s="142">
        <v>172515</v>
      </c>
      <c r="E7" s="142">
        <v>172515</v>
      </c>
      <c r="F7" s="142"/>
      <c r="G7" s="142"/>
    </row>
    <row r="8" ht="18" customHeight="1" spans="1:7">
      <c r="A8" s="199" t="s">
        <v>99</v>
      </c>
      <c r="B8" s="199" t="s">
        <v>100</v>
      </c>
      <c r="C8" s="142">
        <v>172515</v>
      </c>
      <c r="D8" s="142">
        <v>172515</v>
      </c>
      <c r="E8" s="142">
        <v>172515</v>
      </c>
      <c r="F8" s="142"/>
      <c r="G8" s="142"/>
    </row>
    <row r="9" ht="18" customHeight="1" spans="1:7">
      <c r="A9" s="200" t="s">
        <v>101</v>
      </c>
      <c r="B9" s="200" t="s">
        <v>102</v>
      </c>
      <c r="C9" s="142">
        <v>72000</v>
      </c>
      <c r="D9" s="142">
        <v>72000</v>
      </c>
      <c r="E9" s="142">
        <v>72000</v>
      </c>
      <c r="F9" s="142"/>
      <c r="G9" s="142"/>
    </row>
    <row r="10" ht="18" customHeight="1" spans="1:7">
      <c r="A10" s="200" t="s">
        <v>103</v>
      </c>
      <c r="B10" s="200" t="s">
        <v>104</v>
      </c>
      <c r="C10" s="142">
        <v>100515</v>
      </c>
      <c r="D10" s="142">
        <v>100515</v>
      </c>
      <c r="E10" s="142">
        <v>100515</v>
      </c>
      <c r="F10" s="142"/>
      <c r="G10" s="142"/>
    </row>
    <row r="11" ht="18" customHeight="1" spans="1:7">
      <c r="A11" s="18" t="s">
        <v>105</v>
      </c>
      <c r="B11" s="18" t="s">
        <v>106</v>
      </c>
      <c r="C11" s="142">
        <v>96415</v>
      </c>
      <c r="D11" s="142">
        <v>96415</v>
      </c>
      <c r="E11" s="142">
        <v>96415</v>
      </c>
      <c r="F11" s="142"/>
      <c r="G11" s="142"/>
    </row>
    <row r="12" ht="18" customHeight="1" spans="1:7">
      <c r="A12" s="199" t="s">
        <v>107</v>
      </c>
      <c r="B12" s="199" t="s">
        <v>108</v>
      </c>
      <c r="C12" s="142">
        <v>96415</v>
      </c>
      <c r="D12" s="142">
        <v>96415</v>
      </c>
      <c r="E12" s="142">
        <v>96415</v>
      </c>
      <c r="F12" s="142"/>
      <c r="G12" s="142"/>
    </row>
    <row r="13" ht="18" customHeight="1" spans="1:7">
      <c r="A13" s="200" t="s">
        <v>109</v>
      </c>
      <c r="B13" s="200" t="s">
        <v>110</v>
      </c>
      <c r="C13" s="142">
        <v>42145</v>
      </c>
      <c r="D13" s="142">
        <v>42145</v>
      </c>
      <c r="E13" s="142">
        <v>42145</v>
      </c>
      <c r="F13" s="142"/>
      <c r="G13" s="142"/>
    </row>
    <row r="14" ht="18" customHeight="1" spans="1:7">
      <c r="A14" s="200" t="s">
        <v>111</v>
      </c>
      <c r="B14" s="200" t="s">
        <v>112</v>
      </c>
      <c r="C14" s="142">
        <v>47845</v>
      </c>
      <c r="D14" s="142">
        <v>47845</v>
      </c>
      <c r="E14" s="142">
        <v>47845</v>
      </c>
      <c r="F14" s="142"/>
      <c r="G14" s="142"/>
    </row>
    <row r="15" ht="18" customHeight="1" spans="1:7">
      <c r="A15" s="200" t="s">
        <v>113</v>
      </c>
      <c r="B15" s="200" t="s">
        <v>114</v>
      </c>
      <c r="C15" s="142">
        <v>6425</v>
      </c>
      <c r="D15" s="142">
        <v>6425</v>
      </c>
      <c r="E15" s="142">
        <v>6425</v>
      </c>
      <c r="F15" s="142"/>
      <c r="G15" s="142"/>
    </row>
    <row r="16" ht="18" customHeight="1" spans="1:7">
      <c r="A16" s="18" t="s">
        <v>115</v>
      </c>
      <c r="B16" s="18" t="s">
        <v>116</v>
      </c>
      <c r="C16" s="142">
        <v>622750</v>
      </c>
      <c r="D16" s="142">
        <v>622750</v>
      </c>
      <c r="E16" s="142">
        <v>576750</v>
      </c>
      <c r="F16" s="142">
        <v>46000</v>
      </c>
      <c r="G16" s="142"/>
    </row>
    <row r="17" ht="18" customHeight="1" spans="1:7">
      <c r="A17" s="199" t="s">
        <v>117</v>
      </c>
      <c r="B17" s="199" t="s">
        <v>118</v>
      </c>
      <c r="C17" s="142">
        <v>622750</v>
      </c>
      <c r="D17" s="142">
        <v>622750</v>
      </c>
      <c r="E17" s="142">
        <v>576750</v>
      </c>
      <c r="F17" s="142">
        <v>46000</v>
      </c>
      <c r="G17" s="142"/>
    </row>
    <row r="18" ht="18" customHeight="1" spans="1:7">
      <c r="A18" s="200" t="s">
        <v>119</v>
      </c>
      <c r="B18" s="200" t="s">
        <v>118</v>
      </c>
      <c r="C18" s="142">
        <v>622750</v>
      </c>
      <c r="D18" s="142">
        <v>622750</v>
      </c>
      <c r="E18" s="142">
        <v>576750</v>
      </c>
      <c r="F18" s="142">
        <v>46000</v>
      </c>
      <c r="G18" s="142"/>
    </row>
    <row r="19" ht="18" customHeight="1" spans="1:7">
      <c r="A19" s="18" t="s">
        <v>120</v>
      </c>
      <c r="B19" s="18" t="s">
        <v>121</v>
      </c>
      <c r="C19" s="142">
        <v>79515</v>
      </c>
      <c r="D19" s="142">
        <v>79515</v>
      </c>
      <c r="E19" s="142">
        <v>79515</v>
      </c>
      <c r="F19" s="142"/>
      <c r="G19" s="142"/>
    </row>
    <row r="20" ht="18" customHeight="1" spans="1:7">
      <c r="A20" s="199" t="s">
        <v>122</v>
      </c>
      <c r="B20" s="199" t="s">
        <v>123</v>
      </c>
      <c r="C20" s="142">
        <v>79515</v>
      </c>
      <c r="D20" s="142">
        <v>79515</v>
      </c>
      <c r="E20" s="142">
        <v>79515</v>
      </c>
      <c r="F20" s="142"/>
      <c r="G20" s="142"/>
    </row>
    <row r="21" ht="18" customHeight="1" spans="1:7">
      <c r="A21" s="200" t="s">
        <v>124</v>
      </c>
      <c r="B21" s="200" t="s">
        <v>125</v>
      </c>
      <c r="C21" s="142">
        <v>79515</v>
      </c>
      <c r="D21" s="142">
        <v>79515</v>
      </c>
      <c r="E21" s="142">
        <v>79515</v>
      </c>
      <c r="F21" s="142"/>
      <c r="G21" s="142"/>
    </row>
    <row r="22" ht="18" customHeight="1" spans="1:7">
      <c r="A22" s="201" t="s">
        <v>164</v>
      </c>
      <c r="B22" s="202" t="s">
        <v>164</v>
      </c>
      <c r="C22" s="142">
        <v>971195</v>
      </c>
      <c r="D22" s="142">
        <v>971195</v>
      </c>
      <c r="E22" s="142">
        <v>925195</v>
      </c>
      <c r="F22" s="142">
        <v>46000</v>
      </c>
      <c r="G22" s="142"/>
    </row>
  </sheetData>
  <mergeCells count="6">
    <mergeCell ref="A2:G2"/>
    <mergeCell ref="A4:B4"/>
    <mergeCell ref="D4:F4"/>
    <mergeCell ref="A22:B22"/>
    <mergeCell ref="C4:C5"/>
    <mergeCell ref="G4:G5"/>
  </mergeCells>
  <printOptions horizontalCentered="1"/>
  <pageMargins left="0.369444444444444" right="0.369444444444444" top="0.559722222222222" bottom="0.559722222222222" header="0.479861111111111" footer="0.479861111111111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7"/>
  <sheetViews>
    <sheetView showZeros="0" topLeftCell="B1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75"/>
      <c r="B1" s="75"/>
      <c r="C1" s="75"/>
      <c r="D1" s="75"/>
      <c r="E1" s="74"/>
      <c r="F1" s="191" t="s">
        <v>165</v>
      </c>
    </row>
    <row r="2" ht="41.25" customHeight="1" spans="1:6">
      <c r="A2" s="192" t="str">
        <f>"2025"&amp;"年一般公共预算“三公”经费支出预算表"</f>
        <v>2025年一般公共预算“三公”经费支出预算表</v>
      </c>
      <c r="B2" s="75"/>
      <c r="C2" s="75"/>
      <c r="D2" s="75"/>
      <c r="E2" s="74"/>
      <c r="F2" s="75"/>
    </row>
    <row r="3" customHeight="1" spans="1:6">
      <c r="A3" s="150" t="str">
        <f>"单位名称："&amp;"石林彝族自治县城乡建设服务中心"</f>
        <v>单位名称：石林彝族自治县城乡建设服务中心</v>
      </c>
      <c r="B3" s="193"/>
      <c r="D3" s="75"/>
      <c r="E3" s="74"/>
      <c r="F3" s="92" t="s">
        <v>1</v>
      </c>
    </row>
    <row r="4" ht="27" customHeight="1" spans="1:6">
      <c r="A4" s="79" t="s">
        <v>166</v>
      </c>
      <c r="B4" s="79" t="s">
        <v>167</v>
      </c>
      <c r="C4" s="81" t="s">
        <v>168</v>
      </c>
      <c r="D4" s="79"/>
      <c r="E4" s="80"/>
      <c r="F4" s="79" t="s">
        <v>169</v>
      </c>
    </row>
    <row r="5" ht="28.5" customHeight="1" spans="1:6">
      <c r="A5" s="194"/>
      <c r="B5" s="83"/>
      <c r="C5" s="80" t="s">
        <v>57</v>
      </c>
      <c r="D5" s="80" t="s">
        <v>170</v>
      </c>
      <c r="E5" s="80" t="s">
        <v>171</v>
      </c>
      <c r="F5" s="82"/>
    </row>
    <row r="6" ht="17.25" customHeight="1" spans="1:6">
      <c r="A6" s="85" t="s">
        <v>82</v>
      </c>
      <c r="B6" s="85" t="s">
        <v>83</v>
      </c>
      <c r="C6" s="85" t="s">
        <v>84</v>
      </c>
      <c r="D6" s="85" t="s">
        <v>85</v>
      </c>
      <c r="E6" s="85" t="s">
        <v>86</v>
      </c>
      <c r="F6" s="85" t="s">
        <v>87</v>
      </c>
    </row>
    <row r="7" ht="17.25" customHeight="1" spans="1:6">
      <c r="A7" s="142">
        <v>2000</v>
      </c>
      <c r="B7" s="142"/>
      <c r="C7" s="142"/>
      <c r="D7" s="142"/>
      <c r="E7" s="142"/>
      <c r="F7" s="142">
        <v>2000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X35"/>
  <sheetViews>
    <sheetView showZeros="0" topLeftCell="G1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74"/>
      <c r="C1" s="180"/>
      <c r="E1" s="181"/>
      <c r="F1" s="181"/>
      <c r="G1" s="181"/>
      <c r="H1" s="181"/>
      <c r="I1" s="117"/>
      <c r="J1" s="117"/>
      <c r="K1" s="117"/>
      <c r="L1" s="117"/>
      <c r="M1" s="117"/>
      <c r="N1" s="117"/>
      <c r="R1" s="117"/>
      <c r="V1" s="180"/>
      <c r="X1" s="41" t="s">
        <v>172</v>
      </c>
    </row>
    <row r="2" ht="45.75" customHeight="1" spans="1:24">
      <c r="A2" s="94" t="str">
        <f>"2025"&amp;"年部门基本支出预算表"</f>
        <v>2025年部门基本支出预算表</v>
      </c>
      <c r="B2" s="42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42"/>
      <c r="P2" s="42"/>
      <c r="Q2" s="42"/>
      <c r="R2" s="94"/>
      <c r="S2" s="94"/>
      <c r="T2" s="94"/>
      <c r="U2" s="94"/>
      <c r="V2" s="94"/>
      <c r="W2" s="94"/>
      <c r="X2" s="94"/>
    </row>
    <row r="3" ht="18.75" customHeight="1" spans="1:24">
      <c r="A3" s="43" t="str">
        <f>"单位名称："&amp;"石林彝族自治县城乡建设服务中心"</f>
        <v>单位名称：石林彝族自治县城乡建设服务中心</v>
      </c>
      <c r="B3" s="44"/>
      <c r="C3" s="182"/>
      <c r="D3" s="182"/>
      <c r="E3" s="182"/>
      <c r="F3" s="182"/>
      <c r="G3" s="182"/>
      <c r="H3" s="182"/>
      <c r="I3" s="121"/>
      <c r="J3" s="121"/>
      <c r="K3" s="121"/>
      <c r="L3" s="121"/>
      <c r="M3" s="121"/>
      <c r="N3" s="121"/>
      <c r="O3" s="45"/>
      <c r="P3" s="45"/>
      <c r="Q3" s="45"/>
      <c r="R3" s="121"/>
      <c r="V3" s="180"/>
      <c r="X3" s="41" t="s">
        <v>1</v>
      </c>
    </row>
    <row r="4" ht="18" customHeight="1" spans="1:24">
      <c r="A4" s="47" t="s">
        <v>173</v>
      </c>
      <c r="B4" s="47" t="s">
        <v>174</v>
      </c>
      <c r="C4" s="47" t="s">
        <v>175</v>
      </c>
      <c r="D4" s="47" t="s">
        <v>176</v>
      </c>
      <c r="E4" s="47" t="s">
        <v>177</v>
      </c>
      <c r="F4" s="47" t="s">
        <v>178</v>
      </c>
      <c r="G4" s="47" t="s">
        <v>179</v>
      </c>
      <c r="H4" s="47" t="s">
        <v>180</v>
      </c>
      <c r="I4" s="186" t="s">
        <v>181</v>
      </c>
      <c r="J4" s="146" t="s">
        <v>181</v>
      </c>
      <c r="K4" s="146"/>
      <c r="L4" s="146"/>
      <c r="M4" s="146"/>
      <c r="N4" s="146"/>
      <c r="O4" s="13"/>
      <c r="P4" s="13"/>
      <c r="Q4" s="13"/>
      <c r="R4" s="138" t="s">
        <v>61</v>
      </c>
      <c r="S4" s="146" t="s">
        <v>62</v>
      </c>
      <c r="T4" s="146"/>
      <c r="U4" s="146"/>
      <c r="V4" s="146"/>
      <c r="W4" s="146"/>
      <c r="X4" s="147"/>
    </row>
    <row r="5" ht="18" customHeight="1" spans="1:24">
      <c r="A5" s="49"/>
      <c r="B5" s="62"/>
      <c r="C5" s="168"/>
      <c r="D5" s="49"/>
      <c r="E5" s="49"/>
      <c r="F5" s="49"/>
      <c r="G5" s="49"/>
      <c r="H5" s="49"/>
      <c r="I5" s="166" t="s">
        <v>182</v>
      </c>
      <c r="J5" s="186" t="s">
        <v>58</v>
      </c>
      <c r="K5" s="146"/>
      <c r="L5" s="146"/>
      <c r="M5" s="146"/>
      <c r="N5" s="147"/>
      <c r="O5" s="12" t="s">
        <v>183</v>
      </c>
      <c r="P5" s="13"/>
      <c r="Q5" s="35"/>
      <c r="R5" s="47" t="s">
        <v>61</v>
      </c>
      <c r="S5" s="186" t="s">
        <v>62</v>
      </c>
      <c r="T5" s="138" t="s">
        <v>64</v>
      </c>
      <c r="U5" s="146" t="s">
        <v>62</v>
      </c>
      <c r="V5" s="138" t="s">
        <v>66</v>
      </c>
      <c r="W5" s="138" t="s">
        <v>67</v>
      </c>
      <c r="X5" s="190" t="s">
        <v>68</v>
      </c>
    </row>
    <row r="6" ht="19.5" customHeight="1" spans="1:24">
      <c r="A6" s="62"/>
      <c r="B6" s="62"/>
      <c r="C6" s="62"/>
      <c r="D6" s="62"/>
      <c r="E6" s="62"/>
      <c r="F6" s="62"/>
      <c r="G6" s="62"/>
      <c r="H6" s="62"/>
      <c r="I6" s="62"/>
      <c r="J6" s="187" t="s">
        <v>184</v>
      </c>
      <c r="K6" s="47" t="s">
        <v>185</v>
      </c>
      <c r="L6" s="47" t="s">
        <v>186</v>
      </c>
      <c r="M6" s="47" t="s">
        <v>187</v>
      </c>
      <c r="N6" s="47" t="s">
        <v>188</v>
      </c>
      <c r="O6" s="47" t="s">
        <v>58</v>
      </c>
      <c r="P6" s="47" t="s">
        <v>59</v>
      </c>
      <c r="Q6" s="47" t="s">
        <v>60</v>
      </c>
      <c r="R6" s="62"/>
      <c r="S6" s="47" t="s">
        <v>57</v>
      </c>
      <c r="T6" s="47" t="s">
        <v>64</v>
      </c>
      <c r="U6" s="47" t="s">
        <v>189</v>
      </c>
      <c r="V6" s="47" t="s">
        <v>66</v>
      </c>
      <c r="W6" s="47" t="s">
        <v>67</v>
      </c>
      <c r="X6" s="47" t="s">
        <v>68</v>
      </c>
    </row>
    <row r="7" ht="37.5" customHeight="1" spans="1:24">
      <c r="A7" s="183"/>
      <c r="B7" s="54"/>
      <c r="C7" s="183"/>
      <c r="D7" s="183"/>
      <c r="E7" s="183"/>
      <c r="F7" s="183"/>
      <c r="G7" s="183"/>
      <c r="H7" s="183"/>
      <c r="I7" s="183"/>
      <c r="J7" s="188" t="s">
        <v>57</v>
      </c>
      <c r="K7" s="52" t="s">
        <v>190</v>
      </c>
      <c r="L7" s="52" t="s">
        <v>186</v>
      </c>
      <c r="M7" s="52" t="s">
        <v>187</v>
      </c>
      <c r="N7" s="52" t="s">
        <v>188</v>
      </c>
      <c r="O7" s="52" t="s">
        <v>186</v>
      </c>
      <c r="P7" s="52" t="s">
        <v>187</v>
      </c>
      <c r="Q7" s="52" t="s">
        <v>188</v>
      </c>
      <c r="R7" s="52" t="s">
        <v>61</v>
      </c>
      <c r="S7" s="52" t="s">
        <v>57</v>
      </c>
      <c r="T7" s="52" t="s">
        <v>64</v>
      </c>
      <c r="U7" s="52" t="s">
        <v>189</v>
      </c>
      <c r="V7" s="52" t="s">
        <v>66</v>
      </c>
      <c r="W7" s="52" t="s">
        <v>67</v>
      </c>
      <c r="X7" s="52" t="s">
        <v>68</v>
      </c>
    </row>
    <row r="8" customHeight="1" spans="1:24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8">
        <v>22</v>
      </c>
      <c r="W8" s="68">
        <v>23</v>
      </c>
      <c r="X8" s="68">
        <v>24</v>
      </c>
    </row>
    <row r="9" ht="20.25" customHeight="1" spans="1:24">
      <c r="A9" s="21" t="s">
        <v>191</v>
      </c>
      <c r="B9" s="21" t="s">
        <v>70</v>
      </c>
      <c r="C9" s="21" t="s">
        <v>192</v>
      </c>
      <c r="D9" s="21" t="s">
        <v>193</v>
      </c>
      <c r="E9" s="21" t="s">
        <v>119</v>
      </c>
      <c r="F9" s="21" t="s">
        <v>118</v>
      </c>
      <c r="G9" s="21" t="s">
        <v>194</v>
      </c>
      <c r="H9" s="21" t="s">
        <v>195</v>
      </c>
      <c r="I9" s="142">
        <v>237972</v>
      </c>
      <c r="J9" s="142">
        <v>237972</v>
      </c>
      <c r="K9" s="142"/>
      <c r="L9" s="142"/>
      <c r="M9" s="142">
        <v>237972</v>
      </c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</row>
    <row r="10" ht="20.25" customHeight="1" spans="1:24">
      <c r="A10" s="21" t="s">
        <v>191</v>
      </c>
      <c r="B10" s="21" t="s">
        <v>70</v>
      </c>
      <c r="C10" s="21" t="s">
        <v>192</v>
      </c>
      <c r="D10" s="21" t="s">
        <v>193</v>
      </c>
      <c r="E10" s="21" t="s">
        <v>119</v>
      </c>
      <c r="F10" s="21" t="s">
        <v>118</v>
      </c>
      <c r="G10" s="21" t="s">
        <v>196</v>
      </c>
      <c r="H10" s="21" t="s">
        <v>197</v>
      </c>
      <c r="I10" s="142">
        <v>122772</v>
      </c>
      <c r="J10" s="142">
        <v>122772</v>
      </c>
      <c r="K10" s="189"/>
      <c r="L10" s="189"/>
      <c r="M10" s="142">
        <v>122772</v>
      </c>
      <c r="N10" s="189"/>
      <c r="O10" s="142"/>
      <c r="P10" s="142"/>
      <c r="Q10" s="142"/>
      <c r="R10" s="142"/>
      <c r="S10" s="142"/>
      <c r="T10" s="142"/>
      <c r="U10" s="142"/>
      <c r="V10" s="142"/>
      <c r="W10" s="142"/>
      <c r="X10" s="142"/>
    </row>
    <row r="11" ht="20.25" customHeight="1" spans="1:24">
      <c r="A11" s="21" t="s">
        <v>191</v>
      </c>
      <c r="B11" s="21" t="s">
        <v>70</v>
      </c>
      <c r="C11" s="21" t="s">
        <v>192</v>
      </c>
      <c r="D11" s="21" t="s">
        <v>193</v>
      </c>
      <c r="E11" s="21" t="s">
        <v>119</v>
      </c>
      <c r="F11" s="21" t="s">
        <v>118</v>
      </c>
      <c r="G11" s="21" t="s">
        <v>198</v>
      </c>
      <c r="H11" s="21" t="s">
        <v>199</v>
      </c>
      <c r="I11" s="142">
        <v>19831</v>
      </c>
      <c r="J11" s="142">
        <v>19831</v>
      </c>
      <c r="K11" s="189"/>
      <c r="L11" s="189"/>
      <c r="M11" s="142">
        <v>19831</v>
      </c>
      <c r="N11" s="189"/>
      <c r="O11" s="142"/>
      <c r="P11" s="142"/>
      <c r="Q11" s="142"/>
      <c r="R11" s="142"/>
      <c r="S11" s="142"/>
      <c r="T11" s="142"/>
      <c r="U11" s="142"/>
      <c r="V11" s="142"/>
      <c r="W11" s="142"/>
      <c r="X11" s="142"/>
    </row>
    <row r="12" ht="20.25" customHeight="1" spans="1:24">
      <c r="A12" s="21" t="s">
        <v>191</v>
      </c>
      <c r="B12" s="21" t="s">
        <v>70</v>
      </c>
      <c r="C12" s="21" t="s">
        <v>192</v>
      </c>
      <c r="D12" s="21" t="s">
        <v>193</v>
      </c>
      <c r="E12" s="21" t="s">
        <v>119</v>
      </c>
      <c r="F12" s="21" t="s">
        <v>118</v>
      </c>
      <c r="G12" s="21" t="s">
        <v>198</v>
      </c>
      <c r="H12" s="21" t="s">
        <v>199</v>
      </c>
      <c r="I12" s="142">
        <v>3000</v>
      </c>
      <c r="J12" s="142">
        <v>3000</v>
      </c>
      <c r="K12" s="189"/>
      <c r="L12" s="189"/>
      <c r="M12" s="142">
        <v>3000</v>
      </c>
      <c r="N12" s="189"/>
      <c r="O12" s="142"/>
      <c r="P12" s="142"/>
      <c r="Q12" s="142"/>
      <c r="R12" s="142"/>
      <c r="S12" s="142"/>
      <c r="T12" s="142"/>
      <c r="U12" s="142"/>
      <c r="V12" s="142"/>
      <c r="W12" s="142"/>
      <c r="X12" s="142"/>
    </row>
    <row r="13" ht="20.25" customHeight="1" spans="1:24">
      <c r="A13" s="21" t="s">
        <v>191</v>
      </c>
      <c r="B13" s="21" t="s">
        <v>70</v>
      </c>
      <c r="C13" s="21" t="s">
        <v>192</v>
      </c>
      <c r="D13" s="21" t="s">
        <v>193</v>
      </c>
      <c r="E13" s="21" t="s">
        <v>119</v>
      </c>
      <c r="F13" s="21" t="s">
        <v>118</v>
      </c>
      <c r="G13" s="21" t="s">
        <v>200</v>
      </c>
      <c r="H13" s="21" t="s">
        <v>201</v>
      </c>
      <c r="I13" s="142">
        <v>95580</v>
      </c>
      <c r="J13" s="142">
        <v>95580</v>
      </c>
      <c r="K13" s="189"/>
      <c r="L13" s="189"/>
      <c r="M13" s="142">
        <v>95580</v>
      </c>
      <c r="N13" s="189"/>
      <c r="O13" s="142"/>
      <c r="P13" s="142"/>
      <c r="Q13" s="142"/>
      <c r="R13" s="142"/>
      <c r="S13" s="142"/>
      <c r="T13" s="142"/>
      <c r="U13" s="142"/>
      <c r="V13" s="142"/>
      <c r="W13" s="142"/>
      <c r="X13" s="142"/>
    </row>
    <row r="14" ht="20.25" customHeight="1" spans="1:24">
      <c r="A14" s="21" t="s">
        <v>191</v>
      </c>
      <c r="B14" s="21" t="s">
        <v>70</v>
      </c>
      <c r="C14" s="21" t="s">
        <v>192</v>
      </c>
      <c r="D14" s="21" t="s">
        <v>193</v>
      </c>
      <c r="E14" s="21" t="s">
        <v>119</v>
      </c>
      <c r="F14" s="21" t="s">
        <v>118</v>
      </c>
      <c r="G14" s="21" t="s">
        <v>200</v>
      </c>
      <c r="H14" s="21" t="s">
        <v>201</v>
      </c>
      <c r="I14" s="142">
        <v>51960</v>
      </c>
      <c r="J14" s="142">
        <v>51960</v>
      </c>
      <c r="K14" s="189"/>
      <c r="L14" s="189"/>
      <c r="M14" s="142">
        <v>51960</v>
      </c>
      <c r="N14" s="189"/>
      <c r="O14" s="142"/>
      <c r="P14" s="142"/>
      <c r="Q14" s="142"/>
      <c r="R14" s="142"/>
      <c r="S14" s="142"/>
      <c r="T14" s="142"/>
      <c r="U14" s="142"/>
      <c r="V14" s="142"/>
      <c r="W14" s="142"/>
      <c r="X14" s="142"/>
    </row>
    <row r="15" ht="20.25" customHeight="1" spans="1:24">
      <c r="A15" s="21" t="s">
        <v>191</v>
      </c>
      <c r="B15" s="21" t="s">
        <v>70</v>
      </c>
      <c r="C15" s="21" t="s">
        <v>192</v>
      </c>
      <c r="D15" s="21" t="s">
        <v>193</v>
      </c>
      <c r="E15" s="21" t="s">
        <v>119</v>
      </c>
      <c r="F15" s="21" t="s">
        <v>118</v>
      </c>
      <c r="G15" s="21" t="s">
        <v>200</v>
      </c>
      <c r="H15" s="21" t="s">
        <v>201</v>
      </c>
      <c r="I15" s="142">
        <v>42000</v>
      </c>
      <c r="J15" s="142">
        <v>42000</v>
      </c>
      <c r="K15" s="189"/>
      <c r="L15" s="189"/>
      <c r="M15" s="142">
        <v>42000</v>
      </c>
      <c r="N15" s="189"/>
      <c r="O15" s="142"/>
      <c r="P15" s="142"/>
      <c r="Q15" s="142"/>
      <c r="R15" s="142"/>
      <c r="S15" s="142"/>
      <c r="T15" s="142"/>
      <c r="U15" s="142"/>
      <c r="V15" s="142"/>
      <c r="W15" s="142"/>
      <c r="X15" s="142"/>
    </row>
    <row r="16" ht="20.25" customHeight="1" spans="1:24">
      <c r="A16" s="21" t="s">
        <v>191</v>
      </c>
      <c r="B16" s="21" t="s">
        <v>70</v>
      </c>
      <c r="C16" s="21" t="s">
        <v>202</v>
      </c>
      <c r="D16" s="21" t="s">
        <v>203</v>
      </c>
      <c r="E16" s="21" t="s">
        <v>103</v>
      </c>
      <c r="F16" s="21" t="s">
        <v>104</v>
      </c>
      <c r="G16" s="21" t="s">
        <v>204</v>
      </c>
      <c r="H16" s="21" t="s">
        <v>205</v>
      </c>
      <c r="I16" s="142">
        <v>100515</v>
      </c>
      <c r="J16" s="142">
        <v>100515</v>
      </c>
      <c r="K16" s="189"/>
      <c r="L16" s="189"/>
      <c r="M16" s="142">
        <v>100515</v>
      </c>
      <c r="N16" s="189"/>
      <c r="O16" s="142"/>
      <c r="P16" s="142"/>
      <c r="Q16" s="142"/>
      <c r="R16" s="142"/>
      <c r="S16" s="142"/>
      <c r="T16" s="142"/>
      <c r="U16" s="142"/>
      <c r="V16" s="142"/>
      <c r="W16" s="142"/>
      <c r="X16" s="142"/>
    </row>
    <row r="17" ht="20.25" customHeight="1" spans="1:24">
      <c r="A17" s="21" t="s">
        <v>191</v>
      </c>
      <c r="B17" s="21" t="s">
        <v>70</v>
      </c>
      <c r="C17" s="21" t="s">
        <v>202</v>
      </c>
      <c r="D17" s="21" t="s">
        <v>203</v>
      </c>
      <c r="E17" s="21" t="s">
        <v>109</v>
      </c>
      <c r="F17" s="21" t="s">
        <v>110</v>
      </c>
      <c r="G17" s="21" t="s">
        <v>206</v>
      </c>
      <c r="H17" s="21" t="s">
        <v>207</v>
      </c>
      <c r="I17" s="142">
        <v>42145</v>
      </c>
      <c r="J17" s="142">
        <v>42145</v>
      </c>
      <c r="K17" s="189"/>
      <c r="L17" s="189"/>
      <c r="M17" s="142">
        <v>42145</v>
      </c>
      <c r="N17" s="189"/>
      <c r="O17" s="142"/>
      <c r="P17" s="142"/>
      <c r="Q17" s="142"/>
      <c r="R17" s="142"/>
      <c r="S17" s="142"/>
      <c r="T17" s="142"/>
      <c r="U17" s="142"/>
      <c r="V17" s="142"/>
      <c r="W17" s="142"/>
      <c r="X17" s="142"/>
    </row>
    <row r="18" ht="20.25" customHeight="1" spans="1:24">
      <c r="A18" s="21" t="s">
        <v>191</v>
      </c>
      <c r="B18" s="21" t="s">
        <v>70</v>
      </c>
      <c r="C18" s="21" t="s">
        <v>202</v>
      </c>
      <c r="D18" s="21" t="s">
        <v>203</v>
      </c>
      <c r="E18" s="21" t="s">
        <v>111</v>
      </c>
      <c r="F18" s="21" t="s">
        <v>112</v>
      </c>
      <c r="G18" s="21" t="s">
        <v>208</v>
      </c>
      <c r="H18" s="21" t="s">
        <v>209</v>
      </c>
      <c r="I18" s="142">
        <v>26675</v>
      </c>
      <c r="J18" s="142">
        <v>26675</v>
      </c>
      <c r="K18" s="189"/>
      <c r="L18" s="189"/>
      <c r="M18" s="142">
        <v>26675</v>
      </c>
      <c r="N18" s="189"/>
      <c r="O18" s="142"/>
      <c r="P18" s="142"/>
      <c r="Q18" s="142"/>
      <c r="R18" s="142"/>
      <c r="S18" s="142"/>
      <c r="T18" s="142"/>
      <c r="U18" s="142"/>
      <c r="V18" s="142"/>
      <c r="W18" s="142"/>
      <c r="X18" s="142"/>
    </row>
    <row r="19" ht="20.25" customHeight="1" spans="1:24">
      <c r="A19" s="21" t="s">
        <v>191</v>
      </c>
      <c r="B19" s="21" t="s">
        <v>70</v>
      </c>
      <c r="C19" s="21" t="s">
        <v>202</v>
      </c>
      <c r="D19" s="21" t="s">
        <v>203</v>
      </c>
      <c r="E19" s="21" t="s">
        <v>111</v>
      </c>
      <c r="F19" s="21" t="s">
        <v>112</v>
      </c>
      <c r="G19" s="21" t="s">
        <v>208</v>
      </c>
      <c r="H19" s="21" t="s">
        <v>209</v>
      </c>
      <c r="I19" s="142">
        <v>21170</v>
      </c>
      <c r="J19" s="142">
        <v>21170</v>
      </c>
      <c r="K19" s="189"/>
      <c r="L19" s="189"/>
      <c r="M19" s="142">
        <v>21170</v>
      </c>
      <c r="N19" s="189"/>
      <c r="O19" s="142"/>
      <c r="P19" s="142"/>
      <c r="Q19" s="142"/>
      <c r="R19" s="142"/>
      <c r="S19" s="142"/>
      <c r="T19" s="142"/>
      <c r="U19" s="142"/>
      <c r="V19" s="142"/>
      <c r="W19" s="142"/>
      <c r="X19" s="142"/>
    </row>
    <row r="20" ht="20.25" customHeight="1" spans="1:24">
      <c r="A20" s="21" t="s">
        <v>191</v>
      </c>
      <c r="B20" s="21" t="s">
        <v>70</v>
      </c>
      <c r="C20" s="21" t="s">
        <v>202</v>
      </c>
      <c r="D20" s="21" t="s">
        <v>203</v>
      </c>
      <c r="E20" s="21" t="s">
        <v>113</v>
      </c>
      <c r="F20" s="21" t="s">
        <v>114</v>
      </c>
      <c r="G20" s="21" t="s">
        <v>210</v>
      </c>
      <c r="H20" s="21" t="s">
        <v>211</v>
      </c>
      <c r="I20" s="142">
        <v>1255</v>
      </c>
      <c r="J20" s="142">
        <v>1255</v>
      </c>
      <c r="K20" s="189"/>
      <c r="L20" s="189"/>
      <c r="M20" s="142">
        <v>1255</v>
      </c>
      <c r="N20" s="189"/>
      <c r="O20" s="142"/>
      <c r="P20" s="142"/>
      <c r="Q20" s="142"/>
      <c r="R20" s="142"/>
      <c r="S20" s="142"/>
      <c r="T20" s="142"/>
      <c r="U20" s="142"/>
      <c r="V20" s="142"/>
      <c r="W20" s="142"/>
      <c r="X20" s="142"/>
    </row>
    <row r="21" ht="20.25" customHeight="1" spans="1:24">
      <c r="A21" s="21" t="s">
        <v>191</v>
      </c>
      <c r="B21" s="21" t="s">
        <v>70</v>
      </c>
      <c r="C21" s="21" t="s">
        <v>202</v>
      </c>
      <c r="D21" s="21" t="s">
        <v>203</v>
      </c>
      <c r="E21" s="21" t="s">
        <v>113</v>
      </c>
      <c r="F21" s="21" t="s">
        <v>114</v>
      </c>
      <c r="G21" s="21" t="s">
        <v>210</v>
      </c>
      <c r="H21" s="21" t="s">
        <v>211</v>
      </c>
      <c r="I21" s="142">
        <v>2585</v>
      </c>
      <c r="J21" s="142">
        <v>2585</v>
      </c>
      <c r="K21" s="189"/>
      <c r="L21" s="189"/>
      <c r="M21" s="142">
        <v>2585</v>
      </c>
      <c r="N21" s="189"/>
      <c r="O21" s="142"/>
      <c r="P21" s="142"/>
      <c r="Q21" s="142"/>
      <c r="R21" s="142"/>
      <c r="S21" s="142"/>
      <c r="T21" s="142"/>
      <c r="U21" s="142"/>
      <c r="V21" s="142"/>
      <c r="W21" s="142"/>
      <c r="X21" s="142"/>
    </row>
    <row r="22" ht="20.25" customHeight="1" spans="1:24">
      <c r="A22" s="21" t="s">
        <v>191</v>
      </c>
      <c r="B22" s="21" t="s">
        <v>70</v>
      </c>
      <c r="C22" s="21" t="s">
        <v>202</v>
      </c>
      <c r="D22" s="21" t="s">
        <v>203</v>
      </c>
      <c r="E22" s="21" t="s">
        <v>113</v>
      </c>
      <c r="F22" s="21" t="s">
        <v>114</v>
      </c>
      <c r="G22" s="21" t="s">
        <v>210</v>
      </c>
      <c r="H22" s="21" t="s">
        <v>211</v>
      </c>
      <c r="I22" s="142">
        <v>2585</v>
      </c>
      <c r="J22" s="142">
        <v>2585</v>
      </c>
      <c r="K22" s="189"/>
      <c r="L22" s="189"/>
      <c r="M22" s="142">
        <v>2585</v>
      </c>
      <c r="N22" s="189"/>
      <c r="O22" s="142"/>
      <c r="P22" s="142"/>
      <c r="Q22" s="142"/>
      <c r="R22" s="142"/>
      <c r="S22" s="142"/>
      <c r="T22" s="142"/>
      <c r="U22" s="142"/>
      <c r="V22" s="142"/>
      <c r="W22" s="142"/>
      <c r="X22" s="142"/>
    </row>
    <row r="23" ht="20.25" customHeight="1" spans="1:24">
      <c r="A23" s="21" t="s">
        <v>191</v>
      </c>
      <c r="B23" s="21" t="s">
        <v>70</v>
      </c>
      <c r="C23" s="21" t="s">
        <v>202</v>
      </c>
      <c r="D23" s="21" t="s">
        <v>203</v>
      </c>
      <c r="E23" s="21" t="s">
        <v>119</v>
      </c>
      <c r="F23" s="21" t="s">
        <v>118</v>
      </c>
      <c r="G23" s="21" t="s">
        <v>210</v>
      </c>
      <c r="H23" s="21" t="s">
        <v>211</v>
      </c>
      <c r="I23" s="142">
        <v>3635</v>
      </c>
      <c r="J23" s="142">
        <v>3635</v>
      </c>
      <c r="K23" s="189"/>
      <c r="L23" s="189"/>
      <c r="M23" s="142">
        <v>3635</v>
      </c>
      <c r="N23" s="189"/>
      <c r="O23" s="142"/>
      <c r="P23" s="142"/>
      <c r="Q23" s="142"/>
      <c r="R23" s="142"/>
      <c r="S23" s="142"/>
      <c r="T23" s="142"/>
      <c r="U23" s="142"/>
      <c r="V23" s="142"/>
      <c r="W23" s="142"/>
      <c r="X23" s="142"/>
    </row>
    <row r="24" ht="20.25" customHeight="1" spans="1:24">
      <c r="A24" s="21" t="s">
        <v>191</v>
      </c>
      <c r="B24" s="21" t="s">
        <v>70</v>
      </c>
      <c r="C24" s="21" t="s">
        <v>212</v>
      </c>
      <c r="D24" s="21" t="s">
        <v>125</v>
      </c>
      <c r="E24" s="21" t="s">
        <v>124</v>
      </c>
      <c r="F24" s="21" t="s">
        <v>125</v>
      </c>
      <c r="G24" s="21" t="s">
        <v>213</v>
      </c>
      <c r="H24" s="21" t="s">
        <v>125</v>
      </c>
      <c r="I24" s="142">
        <v>79515</v>
      </c>
      <c r="J24" s="142">
        <v>79515</v>
      </c>
      <c r="K24" s="189"/>
      <c r="L24" s="189"/>
      <c r="M24" s="142">
        <v>79515</v>
      </c>
      <c r="N24" s="189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ht="20.25" customHeight="1" spans="1:24">
      <c r="A25" s="21" t="s">
        <v>191</v>
      </c>
      <c r="B25" s="21" t="s">
        <v>70</v>
      </c>
      <c r="C25" s="21" t="s">
        <v>214</v>
      </c>
      <c r="D25" s="21" t="s">
        <v>169</v>
      </c>
      <c r="E25" s="21" t="s">
        <v>119</v>
      </c>
      <c r="F25" s="21" t="s">
        <v>118</v>
      </c>
      <c r="G25" s="21" t="s">
        <v>215</v>
      </c>
      <c r="H25" s="21" t="s">
        <v>169</v>
      </c>
      <c r="I25" s="142">
        <v>2000</v>
      </c>
      <c r="J25" s="142">
        <v>2000</v>
      </c>
      <c r="K25" s="189"/>
      <c r="L25" s="189"/>
      <c r="M25" s="142">
        <v>2000</v>
      </c>
      <c r="N25" s="189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ht="20.25" customHeight="1" spans="1:24">
      <c r="A26" s="21" t="s">
        <v>191</v>
      </c>
      <c r="B26" s="21" t="s">
        <v>70</v>
      </c>
      <c r="C26" s="21" t="s">
        <v>216</v>
      </c>
      <c r="D26" s="21" t="s">
        <v>217</v>
      </c>
      <c r="E26" s="21" t="s">
        <v>119</v>
      </c>
      <c r="F26" s="21" t="s">
        <v>118</v>
      </c>
      <c r="G26" s="21" t="s">
        <v>218</v>
      </c>
      <c r="H26" s="21" t="s">
        <v>217</v>
      </c>
      <c r="I26" s="142">
        <v>5800</v>
      </c>
      <c r="J26" s="142">
        <v>5800</v>
      </c>
      <c r="K26" s="189"/>
      <c r="L26" s="189"/>
      <c r="M26" s="142">
        <v>5800</v>
      </c>
      <c r="N26" s="189"/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ht="20.25" customHeight="1" spans="1:24">
      <c r="A27" s="21" t="s">
        <v>191</v>
      </c>
      <c r="B27" s="21" t="s">
        <v>70</v>
      </c>
      <c r="C27" s="21" t="s">
        <v>219</v>
      </c>
      <c r="D27" s="21" t="s">
        <v>220</v>
      </c>
      <c r="E27" s="21" t="s">
        <v>119</v>
      </c>
      <c r="F27" s="21" t="s">
        <v>118</v>
      </c>
      <c r="G27" s="21" t="s">
        <v>221</v>
      </c>
      <c r="H27" s="21" t="s">
        <v>222</v>
      </c>
      <c r="I27" s="142">
        <v>7500</v>
      </c>
      <c r="J27" s="142">
        <v>7500</v>
      </c>
      <c r="K27" s="189"/>
      <c r="L27" s="189"/>
      <c r="M27" s="142">
        <v>7500</v>
      </c>
      <c r="N27" s="189"/>
      <c r="O27" s="142"/>
      <c r="P27" s="142"/>
      <c r="Q27" s="142"/>
      <c r="R27" s="142"/>
      <c r="S27" s="142"/>
      <c r="T27" s="142"/>
      <c r="U27" s="142"/>
      <c r="V27" s="142"/>
      <c r="W27" s="142"/>
      <c r="X27" s="142"/>
    </row>
    <row r="28" ht="20.25" customHeight="1" spans="1:24">
      <c r="A28" s="21" t="s">
        <v>191</v>
      </c>
      <c r="B28" s="21" t="s">
        <v>70</v>
      </c>
      <c r="C28" s="21" t="s">
        <v>219</v>
      </c>
      <c r="D28" s="21" t="s">
        <v>220</v>
      </c>
      <c r="E28" s="21" t="s">
        <v>119</v>
      </c>
      <c r="F28" s="21" t="s">
        <v>118</v>
      </c>
      <c r="G28" s="21" t="s">
        <v>223</v>
      </c>
      <c r="H28" s="21" t="s">
        <v>224</v>
      </c>
      <c r="I28" s="142">
        <v>1000</v>
      </c>
      <c r="J28" s="142">
        <v>1000</v>
      </c>
      <c r="K28" s="189"/>
      <c r="L28" s="189"/>
      <c r="M28" s="142">
        <v>1000</v>
      </c>
      <c r="N28" s="189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ht="20.25" customHeight="1" spans="1:24">
      <c r="A29" s="21" t="s">
        <v>191</v>
      </c>
      <c r="B29" s="21" t="s">
        <v>70</v>
      </c>
      <c r="C29" s="21" t="s">
        <v>219</v>
      </c>
      <c r="D29" s="21" t="s">
        <v>220</v>
      </c>
      <c r="E29" s="21" t="s">
        <v>119</v>
      </c>
      <c r="F29" s="21" t="s">
        <v>118</v>
      </c>
      <c r="G29" s="21" t="s">
        <v>225</v>
      </c>
      <c r="H29" s="21" t="s">
        <v>226</v>
      </c>
      <c r="I29" s="142">
        <v>1500</v>
      </c>
      <c r="J29" s="142">
        <v>1500</v>
      </c>
      <c r="K29" s="189"/>
      <c r="L29" s="189"/>
      <c r="M29" s="142">
        <v>1500</v>
      </c>
      <c r="N29" s="189"/>
      <c r="O29" s="142"/>
      <c r="P29" s="142"/>
      <c r="Q29" s="142"/>
      <c r="R29" s="142"/>
      <c r="S29" s="142"/>
      <c r="T29" s="142"/>
      <c r="U29" s="142"/>
      <c r="V29" s="142"/>
      <c r="W29" s="142"/>
      <c r="X29" s="142"/>
    </row>
    <row r="30" ht="20.25" customHeight="1" spans="1:24">
      <c r="A30" s="21" t="s">
        <v>191</v>
      </c>
      <c r="B30" s="21" t="s">
        <v>70</v>
      </c>
      <c r="C30" s="21" t="s">
        <v>219</v>
      </c>
      <c r="D30" s="21" t="s">
        <v>220</v>
      </c>
      <c r="E30" s="21" t="s">
        <v>119</v>
      </c>
      <c r="F30" s="21" t="s">
        <v>118</v>
      </c>
      <c r="G30" s="21" t="s">
        <v>227</v>
      </c>
      <c r="H30" s="21" t="s">
        <v>228</v>
      </c>
      <c r="I30" s="142">
        <v>1000</v>
      </c>
      <c r="J30" s="142">
        <v>1000</v>
      </c>
      <c r="K30" s="189"/>
      <c r="L30" s="189"/>
      <c r="M30" s="142">
        <v>1000</v>
      </c>
      <c r="N30" s="189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ht="20.25" customHeight="1" spans="1:24">
      <c r="A31" s="21" t="s">
        <v>191</v>
      </c>
      <c r="B31" s="21" t="s">
        <v>70</v>
      </c>
      <c r="C31" s="21" t="s">
        <v>219</v>
      </c>
      <c r="D31" s="21" t="s">
        <v>220</v>
      </c>
      <c r="E31" s="21" t="s">
        <v>119</v>
      </c>
      <c r="F31" s="21" t="s">
        <v>118</v>
      </c>
      <c r="G31" s="21" t="s">
        <v>229</v>
      </c>
      <c r="H31" s="21" t="s">
        <v>230</v>
      </c>
      <c r="I31" s="142">
        <v>3500</v>
      </c>
      <c r="J31" s="142">
        <v>3500</v>
      </c>
      <c r="K31" s="189"/>
      <c r="L31" s="189"/>
      <c r="M31" s="142">
        <v>3500</v>
      </c>
      <c r="N31" s="189"/>
      <c r="O31" s="142"/>
      <c r="P31" s="142"/>
      <c r="Q31" s="142"/>
      <c r="R31" s="142"/>
      <c r="S31" s="142"/>
      <c r="T31" s="142"/>
      <c r="U31" s="142"/>
      <c r="V31" s="142"/>
      <c r="W31" s="142"/>
      <c r="X31" s="142"/>
    </row>
    <row r="32" ht="20.25" customHeight="1" spans="1:24">
      <c r="A32" s="21" t="s">
        <v>191</v>
      </c>
      <c r="B32" s="21" t="s">
        <v>70</v>
      </c>
      <c r="C32" s="21" t="s">
        <v>219</v>
      </c>
      <c r="D32" s="21" t="s">
        <v>220</v>
      </c>
      <c r="E32" s="21" t="s">
        <v>119</v>
      </c>
      <c r="F32" s="21" t="s">
        <v>118</v>
      </c>
      <c r="G32" s="21" t="s">
        <v>231</v>
      </c>
      <c r="H32" s="21" t="s">
        <v>232</v>
      </c>
      <c r="I32" s="142">
        <v>15000</v>
      </c>
      <c r="J32" s="142">
        <v>15000</v>
      </c>
      <c r="K32" s="189"/>
      <c r="L32" s="189"/>
      <c r="M32" s="142">
        <v>15000</v>
      </c>
      <c r="N32" s="189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ht="20.25" customHeight="1" spans="1:24">
      <c r="A33" s="21" t="s">
        <v>191</v>
      </c>
      <c r="B33" s="21" t="s">
        <v>70</v>
      </c>
      <c r="C33" s="21" t="s">
        <v>219</v>
      </c>
      <c r="D33" s="21" t="s">
        <v>220</v>
      </c>
      <c r="E33" s="21" t="s">
        <v>119</v>
      </c>
      <c r="F33" s="21" t="s">
        <v>118</v>
      </c>
      <c r="G33" s="21" t="s">
        <v>233</v>
      </c>
      <c r="H33" s="21" t="s">
        <v>234</v>
      </c>
      <c r="I33" s="142">
        <v>8700</v>
      </c>
      <c r="J33" s="142">
        <v>8700</v>
      </c>
      <c r="K33" s="189"/>
      <c r="L33" s="189"/>
      <c r="M33" s="142">
        <v>8700</v>
      </c>
      <c r="N33" s="189"/>
      <c r="O33" s="142"/>
      <c r="P33" s="142"/>
      <c r="Q33" s="142"/>
      <c r="R33" s="142"/>
      <c r="S33" s="142"/>
      <c r="T33" s="142"/>
      <c r="U33" s="142"/>
      <c r="V33" s="142"/>
      <c r="W33" s="142"/>
      <c r="X33" s="142"/>
    </row>
    <row r="34" ht="20.25" customHeight="1" spans="1:24">
      <c r="A34" s="21" t="s">
        <v>191</v>
      </c>
      <c r="B34" s="21" t="s">
        <v>70</v>
      </c>
      <c r="C34" s="21" t="s">
        <v>235</v>
      </c>
      <c r="D34" s="21" t="s">
        <v>236</v>
      </c>
      <c r="E34" s="21" t="s">
        <v>101</v>
      </c>
      <c r="F34" s="21" t="s">
        <v>102</v>
      </c>
      <c r="G34" s="21" t="s">
        <v>237</v>
      </c>
      <c r="H34" s="21" t="s">
        <v>238</v>
      </c>
      <c r="I34" s="142">
        <v>72000</v>
      </c>
      <c r="J34" s="142">
        <v>72000</v>
      </c>
      <c r="K34" s="189"/>
      <c r="L34" s="189"/>
      <c r="M34" s="142">
        <v>72000</v>
      </c>
      <c r="N34" s="189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ht="17.25" customHeight="1" spans="1:24">
      <c r="A35" s="65" t="s">
        <v>164</v>
      </c>
      <c r="B35" s="66"/>
      <c r="C35" s="184"/>
      <c r="D35" s="184"/>
      <c r="E35" s="184"/>
      <c r="F35" s="184"/>
      <c r="G35" s="184"/>
      <c r="H35" s="185"/>
      <c r="I35" s="142">
        <v>971195</v>
      </c>
      <c r="J35" s="142">
        <v>971195</v>
      </c>
      <c r="K35" s="142"/>
      <c r="L35" s="142"/>
      <c r="M35" s="142">
        <v>971195</v>
      </c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</row>
  </sheetData>
  <mergeCells count="31">
    <mergeCell ref="A2:X2"/>
    <mergeCell ref="A3:H3"/>
    <mergeCell ref="I4:X4"/>
    <mergeCell ref="J5:N5"/>
    <mergeCell ref="O5:Q5"/>
    <mergeCell ref="S5:X5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10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74"/>
      <c r="E1" s="40"/>
      <c r="F1" s="40"/>
      <c r="G1" s="40"/>
      <c r="H1" s="40"/>
      <c r="U1" s="174"/>
      <c r="W1" s="179" t="s">
        <v>239</v>
      </c>
    </row>
    <row r="2" ht="46.5" customHeight="1" spans="1:23">
      <c r="A2" s="42" t="str">
        <f>"2025"&amp;"年部门项目支出预算表"</f>
        <v>2025年部门项目支出预算表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ht="13.5" customHeight="1" spans="1:23">
      <c r="A3" s="43" t="str">
        <f>"单位名称："&amp;"石林彝族自治县城乡建设服务中心"</f>
        <v>单位名称：石林彝族自治县城乡建设服务中心</v>
      </c>
      <c r="B3" s="44"/>
      <c r="C3" s="44"/>
      <c r="D3" s="44"/>
      <c r="E3" s="44"/>
      <c r="F3" s="44"/>
      <c r="G3" s="44"/>
      <c r="H3" s="44"/>
      <c r="I3" s="45"/>
      <c r="J3" s="45"/>
      <c r="K3" s="45"/>
      <c r="L3" s="45"/>
      <c r="M3" s="45"/>
      <c r="N3" s="45"/>
      <c r="O3" s="45"/>
      <c r="P3" s="45"/>
      <c r="Q3" s="45"/>
      <c r="U3" s="174"/>
      <c r="W3" s="159" t="s">
        <v>1</v>
      </c>
    </row>
    <row r="4" ht="21.75" customHeight="1" spans="1:23">
      <c r="A4" s="47" t="s">
        <v>240</v>
      </c>
      <c r="B4" s="48" t="s">
        <v>175</v>
      </c>
      <c r="C4" s="47" t="s">
        <v>176</v>
      </c>
      <c r="D4" s="47" t="s">
        <v>241</v>
      </c>
      <c r="E4" s="48" t="s">
        <v>177</v>
      </c>
      <c r="F4" s="48" t="s">
        <v>178</v>
      </c>
      <c r="G4" s="48" t="s">
        <v>242</v>
      </c>
      <c r="H4" s="48" t="s">
        <v>243</v>
      </c>
      <c r="I4" s="61" t="s">
        <v>55</v>
      </c>
      <c r="J4" s="12" t="s">
        <v>244</v>
      </c>
      <c r="K4" s="13"/>
      <c r="L4" s="13"/>
      <c r="M4" s="35"/>
      <c r="N4" s="12" t="s">
        <v>183</v>
      </c>
      <c r="O4" s="13"/>
      <c r="P4" s="35"/>
      <c r="Q4" s="48" t="s">
        <v>61</v>
      </c>
      <c r="R4" s="12" t="s">
        <v>62</v>
      </c>
      <c r="S4" s="13"/>
      <c r="T4" s="13"/>
      <c r="U4" s="13"/>
      <c r="V4" s="13"/>
      <c r="W4" s="35"/>
    </row>
    <row r="5" ht="21.75" customHeight="1" spans="1:23">
      <c r="A5" s="49"/>
      <c r="B5" s="62"/>
      <c r="C5" s="49"/>
      <c r="D5" s="49"/>
      <c r="E5" s="50"/>
      <c r="F5" s="50"/>
      <c r="G5" s="50"/>
      <c r="H5" s="50"/>
      <c r="I5" s="62"/>
      <c r="J5" s="175" t="s">
        <v>58</v>
      </c>
      <c r="K5" s="176"/>
      <c r="L5" s="48" t="s">
        <v>59</v>
      </c>
      <c r="M5" s="48" t="s">
        <v>60</v>
      </c>
      <c r="N5" s="48" t="s">
        <v>58</v>
      </c>
      <c r="O5" s="48" t="s">
        <v>59</v>
      </c>
      <c r="P5" s="48" t="s">
        <v>60</v>
      </c>
      <c r="Q5" s="50"/>
      <c r="R5" s="48" t="s">
        <v>57</v>
      </c>
      <c r="S5" s="48" t="s">
        <v>64</v>
      </c>
      <c r="T5" s="48" t="s">
        <v>189</v>
      </c>
      <c r="U5" s="48" t="s">
        <v>66</v>
      </c>
      <c r="V5" s="48" t="s">
        <v>67</v>
      </c>
      <c r="W5" s="48" t="s">
        <v>68</v>
      </c>
    </row>
    <row r="6" ht="21" customHeight="1" spans="1:23">
      <c r="A6" s="62"/>
      <c r="B6" s="62"/>
      <c r="C6" s="62"/>
      <c r="D6" s="62"/>
      <c r="E6" s="62"/>
      <c r="F6" s="62"/>
      <c r="G6" s="62"/>
      <c r="H6" s="62"/>
      <c r="I6" s="62"/>
      <c r="J6" s="177" t="s">
        <v>57</v>
      </c>
      <c r="K6" s="178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</row>
    <row r="7" ht="39.75" customHeight="1" spans="1:23">
      <c r="A7" s="52"/>
      <c r="B7" s="54"/>
      <c r="C7" s="52"/>
      <c r="D7" s="52"/>
      <c r="E7" s="53"/>
      <c r="F7" s="53"/>
      <c r="G7" s="53"/>
      <c r="H7" s="53"/>
      <c r="I7" s="54"/>
      <c r="J7" s="17" t="s">
        <v>57</v>
      </c>
      <c r="K7" s="17" t="s">
        <v>245</v>
      </c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</row>
    <row r="8" ht="15" customHeight="1" spans="1:2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55">
        <v>21</v>
      </c>
      <c r="V8" s="68">
        <v>22</v>
      </c>
      <c r="W8" s="55">
        <v>23</v>
      </c>
    </row>
    <row r="9" ht="21.75" customHeight="1" spans="1:23">
      <c r="A9" s="96"/>
      <c r="B9" s="96"/>
      <c r="C9" s="96"/>
      <c r="D9" s="96"/>
      <c r="E9" s="96"/>
      <c r="F9" s="96"/>
      <c r="G9" s="96"/>
      <c r="H9" s="96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</row>
    <row r="10" ht="18.75" customHeight="1" spans="1:23">
      <c r="A10" s="65" t="s">
        <v>164</v>
      </c>
      <c r="B10" s="66"/>
      <c r="C10" s="66"/>
      <c r="D10" s="66"/>
      <c r="E10" s="66"/>
      <c r="F10" s="66"/>
      <c r="G10" s="66"/>
      <c r="H10" s="67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7"/>
  <sheetViews>
    <sheetView showZeros="0" workbookViewId="0">
      <selection activeCell="A1" sqref="A1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41" t="s">
        <v>246</v>
      </c>
    </row>
    <row r="2" ht="39.75" customHeight="1" spans="1:10">
      <c r="A2" s="93" t="str">
        <f>"2025"&amp;"年部门项目支出绩效目标表"</f>
        <v>2025年部门项目支出绩效目标表</v>
      </c>
      <c r="B2" s="42"/>
      <c r="C2" s="42"/>
      <c r="D2" s="42"/>
      <c r="E2" s="42"/>
      <c r="F2" s="94"/>
      <c r="G2" s="42"/>
      <c r="H2" s="94"/>
      <c r="I2" s="94"/>
      <c r="J2" s="42"/>
    </row>
    <row r="3" ht="17.25" customHeight="1" spans="1:1">
      <c r="A3" s="43" t="str">
        <f>"单位名称："&amp;"石林彝族自治县城乡建设服务中心"</f>
        <v>单位名称：石林彝族自治县城乡建设服务中心</v>
      </c>
    </row>
    <row r="4" ht="44.25" customHeight="1" spans="1:10">
      <c r="A4" s="17" t="s">
        <v>176</v>
      </c>
      <c r="B4" s="17" t="s">
        <v>247</v>
      </c>
      <c r="C4" s="17" t="s">
        <v>248</v>
      </c>
      <c r="D4" s="17" t="s">
        <v>249</v>
      </c>
      <c r="E4" s="17" t="s">
        <v>250</v>
      </c>
      <c r="F4" s="95" t="s">
        <v>251</v>
      </c>
      <c r="G4" s="17" t="s">
        <v>252</v>
      </c>
      <c r="H4" s="95" t="s">
        <v>253</v>
      </c>
      <c r="I4" s="95" t="s">
        <v>254</v>
      </c>
      <c r="J4" s="17" t="s">
        <v>255</v>
      </c>
    </row>
    <row r="5" ht="18.75" customHeight="1" spans="1:10">
      <c r="A5" s="173">
        <v>1</v>
      </c>
      <c r="B5" s="173">
        <v>2</v>
      </c>
      <c r="C5" s="173">
        <v>3</v>
      </c>
      <c r="D5" s="173">
        <v>4</v>
      </c>
      <c r="E5" s="173">
        <v>5</v>
      </c>
      <c r="F5" s="68">
        <v>6</v>
      </c>
      <c r="G5" s="173">
        <v>7</v>
      </c>
      <c r="H5" s="68">
        <v>8</v>
      </c>
      <c r="I5" s="68">
        <v>9</v>
      </c>
      <c r="J5" s="173">
        <v>10</v>
      </c>
    </row>
    <row r="6" ht="42" customHeight="1" spans="1:10">
      <c r="A6" s="18"/>
      <c r="B6" s="96"/>
      <c r="C6" s="96"/>
      <c r="D6" s="96"/>
      <c r="E6" s="33"/>
      <c r="F6" s="97"/>
      <c r="G6" s="33"/>
      <c r="H6" s="97"/>
      <c r="I6" s="97"/>
      <c r="J6" s="33"/>
    </row>
    <row r="7" ht="42" customHeight="1" spans="1:10">
      <c r="A7" s="18"/>
      <c r="B7" s="32"/>
      <c r="C7" s="32"/>
      <c r="D7" s="32"/>
      <c r="E7" s="18"/>
      <c r="F7" s="32"/>
      <c r="G7" s="18"/>
      <c r="H7" s="32"/>
      <c r="I7" s="32"/>
      <c r="J7" s="18"/>
    </row>
  </sheetData>
  <mergeCells count="2">
    <mergeCell ref="A2:J2"/>
    <mergeCell ref="A3:H3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2025-03-17T06:34:02Z</dcterms:created>
  <dcterms:modified xsi:type="dcterms:W3CDTF">2025-03-17T06:34:15Z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