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21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 concurrentCalc="0"/>
</workbook>
</file>

<file path=xl/sharedStrings.xml><?xml version="1.0" encoding="utf-8"?>
<sst xmlns="http://schemas.openxmlformats.org/spreadsheetml/2006/main" count="582">
  <si>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</si>
  <si>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</si>
  <si>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</si>
  <si>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</si>
  <si>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</si>
  <si>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</si>
  <si>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</si>
  <si>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</si>
  <si>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</si>
  <si>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</si>
  <si>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</si>
  <si>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</si>
  <si>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</si>
  <si>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</si>
  <si>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</si>
  <si>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</si>
  <si>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</si>
  <si>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</si>
  <si>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</si>
  <si>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</si>
  <si>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</si>
  <si>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</si>
  <si>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</si>
  <si>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</si>
  <si>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</si>
  <si>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</si>
  <si>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</si>
  <si>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</si>
  <si>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</si>
  <si>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</si>
  <si>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</si>
  <si>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</si>
  <si>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</si>
  <si>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</si>
  <si>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</si>
  <si>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</si>
  <si>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</si>
  <si>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</si>
  <si>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</si>
  <si>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</si>
  <si>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</si>
  <si>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</si>
  <si>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</si>
  <si>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</si>
  <si>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</si>
  <si>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</si>
  <si>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</si>
  <si>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</si>
  <si>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</si>
  <si>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</si>
  <si>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</si>
  <si>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</si>
  <si>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</si>
  <si>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</si>
  <si>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</si>
  <si>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</si>
  <si>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</si>
  <si>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</si>
  <si>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</si>
  <si>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</si>
  <si>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</si>
  <si>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</si>
  <si>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</si>
  <si>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</si>
  <si>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</si>
  <si>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</si>
  <si>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</si>
  <si>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</si>
  <si>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</si>
  <si>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120001</t>
  </si>
  <si>
    <t>石林彝族自治县住房和城乡建设局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</si>
  <si>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</si>
  <si>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</si>
  <si>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</si>
  <si>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</si>
  <si>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</si>
  <si>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</si>
  <si>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</si>
  <si>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</si>
  <si>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</si>
  <si>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</si>
  <si>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</si>
  <si>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</si>
  <si>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</si>
  <si>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</si>
  <si>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</si>
  <si>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</si>
  <si>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</si>
  <si>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</si>
  <si>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</si>
  <si>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</si>
  <si>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</si>
  <si>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</si>
  <si>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</si>
  <si>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</si>
  <si>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</si>
  <si>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</si>
  <si>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</si>
  <si>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</si>
  <si>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</si>
  <si>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</si>
  <si>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</si>
  <si>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</si>
  <si>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</si>
  <si>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</si>
  <si>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</si>
  <si>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</si>
  <si>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</si>
  <si>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</si>
  <si>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</si>
  <si>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</si>
  <si>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</si>
  <si>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</si>
  <si>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</si>
  <si>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</si>
  <si>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</si>
  <si>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</si>
  <si>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</si>
  <si>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</si>
  <si>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</si>
  <si>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</si>
  <si>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</si>
  <si>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</si>
  <si>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</si>
  <si>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</si>
  <si>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</si>
  <si>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</si>
  <si>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</si>
  <si>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</si>
  <si>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行政运行</t>
  </si>
  <si>
    <t>2120109</t>
  </si>
  <si>
    <t>住宅建设与房地产市场监管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</si>
  <si>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</si>
  <si>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</si>
  <si>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</si>
  <si>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</si>
  <si>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</si>
  <si>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</si>
  <si>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</si>
  <si>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</si>
  <si>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</si>
  <si>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221</t>
  </si>
  <si>
    <t>住房保障支出</t>
  </si>
  <si>
    <t>22101</t>
  </si>
  <si>
    <t>保障性安居工程支出</t>
  </si>
  <si>
    <t>2210103</t>
  </si>
  <si>
    <t>棚户区改造</t>
  </si>
  <si>
    <t>2210105</t>
  </si>
  <si>
    <t>农村危房改造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</si>
  <si>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</si>
  <si>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</si>
  <si>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</si>
  <si>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</si>
  <si>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</si>
  <si>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</si>
  <si>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</si>
  <si>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</si>
  <si>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2240506</t>
  </si>
  <si>
    <t>地震灾害预防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</si>
  <si>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</si>
  <si>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</si>
  <si>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</si>
  <si>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</si>
  <si>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</si>
  <si>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</si>
  <si>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</si>
  <si>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</si>
  <si>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</si>
  <si>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</si>
  <si>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</si>
  <si>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</si>
  <si>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</si>
  <si>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</si>
  <si>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</si>
  <si>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</si>
  <si>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</si>
  <si>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</si>
  <si>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</si>
  <si>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</si>
  <si>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</si>
  <si>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</si>
  <si>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</si>
  <si>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</si>
  <si>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</si>
  <si>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</si>
  <si>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</si>
  <si>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</si>
  <si>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</si>
  <si>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</si>
  <si>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</si>
  <si>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</si>
  <si>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</si>
  <si>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</si>
  <si>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</si>
  <si>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</si>
  <si>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</si>
  <si>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</si>
  <si>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</si>
  <si>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</si>
  <si>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</si>
  <si>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</si>
  <si>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</si>
  <si>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</si>
  <si>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</si>
  <si>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</si>
  <si>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</si>
  <si>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</si>
  <si>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</si>
  <si>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</si>
  <si>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</si>
  <si>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</si>
  <si>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</si>
  <si>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</si>
  <si>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</si>
  <si>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</si>
  <si>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</si>
  <si>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</si>
  <si>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</si>
  <si>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</si>
  <si>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</si>
  <si>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</si>
  <si>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</si>
  <si>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</si>
  <si>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</si>
  <si>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530126210000000000177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</si>
  <si>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</si>
  <si>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</si>
  <si>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</si>
  <si>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</si>
  <si>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</si>
  <si>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</si>
  <si>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</si>
  <si>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530126210000000000178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</si>
  <si>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</si>
  <si>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</si>
  <si>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</si>
  <si>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</si>
  <si>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</si>
  <si>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</si>
  <si>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</si>
  <si>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</si>
  <si>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</si>
  <si>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530126210000000000181</t>
  </si>
  <si>
    <t>30217</t>
  </si>
  <si>
    <t>530126210000000000182</t>
  </si>
  <si>
    <t>行政人员公务交通补贴</t>
  </si>
  <si>
    <t>30239</t>
  </si>
  <si>
    <t>其他交通费用</t>
  </si>
  <si>
    <t>530126210000000000183</t>
  </si>
  <si>
    <t>工会经费</t>
  </si>
  <si>
    <t>30228</t>
  </si>
  <si>
    <t>530126210000000000184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</si>
  <si>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</si>
  <si>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</si>
  <si>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</si>
  <si>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</si>
  <si>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</si>
  <si>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</si>
  <si>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</si>
  <si>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</si>
  <si>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</si>
  <si>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</si>
  <si>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</si>
  <si>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</si>
  <si>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</si>
  <si>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</si>
  <si>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</si>
  <si>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530126210000000002163</t>
  </si>
  <si>
    <t>30113</t>
  </si>
  <si>
    <t>530126231100001583062</t>
  </si>
  <si>
    <t>遗属生活补助</t>
  </si>
  <si>
    <t>30305</t>
  </si>
  <si>
    <t>生活补助</t>
  </si>
  <si>
    <t>530126231100001583075</t>
  </si>
  <si>
    <t>行政人员绩效奖励</t>
  </si>
  <si>
    <t>530126231100001583076</t>
  </si>
  <si>
    <t>离退休人员支出</t>
  </si>
  <si>
    <t>530126231100001583077</t>
  </si>
  <si>
    <t>编外人员工资支出</t>
  </si>
  <si>
    <t>30199</t>
  </si>
  <si>
    <t>其他工资福利支出</t>
  </si>
  <si>
    <t>530126231100001583078</t>
  </si>
  <si>
    <t>辅助用工及劳务派遣经费</t>
  </si>
  <si>
    <t>30226</t>
  </si>
  <si>
    <t>劳务费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</si>
  <si>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</si>
  <si>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</si>
  <si>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</si>
  <si>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</si>
  <si>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</si>
  <si>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</si>
  <si>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</si>
  <si>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</si>
  <si>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530126251100003877300</t>
  </si>
  <si>
    <t>石林县西北片区棚户区改造后续收尾经费</t>
  </si>
  <si>
    <t>31005</t>
  </si>
  <si>
    <t>基础设施建设</t>
  </si>
  <si>
    <t>民生类</t>
  </si>
  <si>
    <t>530126251100003894806</t>
  </si>
  <si>
    <t>石林县2025年中央农村危房改造补助资金</t>
  </si>
  <si>
    <t>事业发展类</t>
  </si>
  <si>
    <t>530126251100003873322</t>
  </si>
  <si>
    <t>农村危房改造和抗震安居工程省级统贷项目(基础设施部分)2025年县级偿还贷款本息专项资金</t>
  </si>
  <si>
    <t>530126251100003873355</t>
  </si>
  <si>
    <t>城市污水处理经费</t>
  </si>
  <si>
    <t>31204</t>
  </si>
  <si>
    <t>费用补贴</t>
  </si>
  <si>
    <t>530126251100003873499</t>
  </si>
  <si>
    <t>防震减灾专项工作经费</t>
  </si>
  <si>
    <t>530126251100003873507</t>
  </si>
  <si>
    <t>石林县地震应急避难场所改建扩建项目经费</t>
  </si>
  <si>
    <t>530126251100003873713</t>
  </si>
  <si>
    <t>石林县“烂尾楼”、“保交楼”、“保交房”专项工作经费</t>
  </si>
  <si>
    <t>530126251100003873756</t>
  </si>
  <si>
    <t>契税补贴补助经费</t>
  </si>
  <si>
    <t>30240</t>
  </si>
  <si>
    <t>税金及附加费用</t>
  </si>
  <si>
    <t>530126251100003874630</t>
  </si>
  <si>
    <t>石林县公共洗手设施常态化运行维护管理经费</t>
  </si>
  <si>
    <t>530126251100003874652</t>
  </si>
  <si>
    <t>路灯维修维护经费</t>
  </si>
  <si>
    <t>530126251100003877321</t>
  </si>
  <si>
    <t>石林县西城片区排污应急工程资金</t>
  </si>
  <si>
    <t>530126251100003877705</t>
  </si>
  <si>
    <t>鹿城广场旧城改造项目专项经费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</si>
  <si>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</si>
  <si>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</si>
  <si>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</si>
  <si>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</si>
  <si>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</si>
  <si>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</si>
  <si>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</si>
  <si>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</si>
  <si>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</si>
  <si>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</si>
  <si>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</si>
  <si>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</si>
  <si>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聘请第三方机构对鹿城广场项目开展尽调工作。</t>
  </si>
  <si>
    <t>产出指标</t>
  </si>
  <si>
    <t>成本指标</t>
  </si>
  <si>
    <t>社会成本指标</t>
  </si>
  <si>
    <t>&gt;</t>
  </si>
  <si>
    <t>95</t>
  </si>
  <si>
    <t>%</t>
  </si>
  <si>
    <t>定性指标</t>
  </si>
  <si>
    <t>经测算</t>
  </si>
  <si>
    <t>效益指标</t>
  </si>
  <si>
    <t>社会效益</t>
  </si>
  <si>
    <t>效益指标比例</t>
  </si>
  <si>
    <t>满意度指标</t>
  </si>
  <si>
    <t>服务对象满意度</t>
  </si>
  <si>
    <t>100</t>
  </si>
  <si>
    <t>经调查</t>
  </si>
  <si>
    <t xml:space="preserve">开展2025年度监测预报、震害防御、地震应急、公共服务、宣传等各项工作到位产生；监测预报台站运维保障：含地震行业专网网络、监测设备运行维护（含产生的水、电、维修等）；监测台站运维管理相关；石林彝族自治县防震减灾“十四五”、“十五五”规划编制；石林县地震灾害风险普查；地震预警终端建设安装管理维护及运行维护、地震预警终端增补。						
</t>
  </si>
  <si>
    <t>数量指标</t>
  </si>
  <si>
    <t>地震预警终端建设安装维护套数</t>
  </si>
  <si>
    <t>=</t>
  </si>
  <si>
    <t>176</t>
  </si>
  <si>
    <t>套</t>
  </si>
  <si>
    <t>定量指标</t>
  </si>
  <si>
    <t xml:space="preserve">反映监测预报、震害防御、地震应急、公共服务、宣传等各项工作到位；监测预报台站运维费保障：含地震行业专网网络、监测设备运行维护（含产生的水、电、维修等）；监测台站运维管理相关；石林彝族自治县防震减灾“十四五”、“十五五”规划编制；石林县地震灾害风险普查；地震预警终端建设安装管理维护及运行维护相关、地震预警终端增补。
</t>
  </si>
  <si>
    <t>编制石林彝族自治县防震减灾“十四五”、“十五五”规划</t>
  </si>
  <si>
    <t>&gt;=</t>
  </si>
  <si>
    <t>个</t>
  </si>
  <si>
    <t>石林县地震灾害风险普查尾款</t>
  </si>
  <si>
    <t>1.00</t>
  </si>
  <si>
    <t>项</t>
  </si>
  <si>
    <t>开展监测预报、震害防御、地震应急、公共服务、宣传等各项工作到位产生；监测预报台站运维保障：含地震行业专网网络、监测设备运行维护（含产生的水、电、维修等）；监测台站运维管理相关；石林彝族自治县防震减灾“十四五”、“十五五”规划编制；石林县地震灾害风险普查；地震预警终端建设安装管理维护及运行维护、地震预警终端增补费用</t>
  </si>
  <si>
    <t>150000</t>
  </si>
  <si>
    <t>元</t>
  </si>
  <si>
    <t>质量指标</t>
  </si>
  <si>
    <t>各项项目验收合格率</t>
  </si>
  <si>
    <t>98</t>
  </si>
  <si>
    <t xml:space="preserve">反映项目的验收合格情况
</t>
  </si>
  <si>
    <t>增强了防灾减灾的预警效率</t>
  </si>
  <si>
    <t xml:space="preserve">反映防震减灾工作运行情况
</t>
  </si>
  <si>
    <t>群众满意度</t>
  </si>
  <si>
    <t>90</t>
  </si>
  <si>
    <t>反映群众对防震减灾工作的满意度</t>
  </si>
  <si>
    <t xml:space="preserve">维护维修巴江河带状公园、西城区公租房旁道路、县医院后门路段、环城东路（大昌乐村高速公路桥洞口至天奇花园红绿灯口）、桃园湖公园5条市政道路路灯，确保路灯正常运行，维护工作根据协议确定。
</t>
  </si>
  <si>
    <t>路灯亮灯率</t>
  </si>
  <si>
    <t>路灯亮灯率=100%</t>
  </si>
  <si>
    <t>巴江河带状公园、西城区公租房旁道路、县医院后门路段、环城东路（大昌乐村高速公路桥洞口至天奇花园红绿灯口）、桃园湖公园5条市政道路路灯正常运转</t>
  </si>
  <si>
    <t>条</t>
  </si>
  <si>
    <t>5条市政道路路灯正常运转</t>
  </si>
  <si>
    <t>经济成本指标</t>
  </si>
  <si>
    <t>维护费</t>
  </si>
  <si>
    <t>路灯维护费</t>
  </si>
  <si>
    <t>群众满意度=100%</t>
  </si>
  <si>
    <t>棚户区改造项目资金</t>
  </si>
  <si>
    <t>棚户区改造项目补助资金</t>
  </si>
  <si>
    <t>5000000</t>
  </si>
  <si>
    <t>下达资金完全完成拨付</t>
  </si>
  <si>
    <t>棚户区改造完成率</t>
  </si>
  <si>
    <t>棚户区改造完成率达到95%以上</t>
  </si>
  <si>
    <t>改造项目效益情况</t>
  </si>
  <si>
    <t>改造项目效益情况在90%以上</t>
  </si>
  <si>
    <t>改造项目群众满意度</t>
  </si>
  <si>
    <t>92</t>
  </si>
  <si>
    <t>改造项目群众满意度达到92%以上</t>
  </si>
  <si>
    <t>对西城片区污水主干管现状梳理及改造</t>
  </si>
  <si>
    <t>西城片区排污应急工程</t>
  </si>
  <si>
    <t>件</t>
  </si>
  <si>
    <t>反映项目工程数量</t>
  </si>
  <si>
    <t>工程合格率</t>
  </si>
  <si>
    <t>反映工程质量情况</t>
  </si>
  <si>
    <t>时效指标</t>
  </si>
  <si>
    <t>工程完成率</t>
  </si>
  <si>
    <t>反映工程完成情况</t>
  </si>
  <si>
    <t>杜绝了建城区内的排水防涝发生，提高了城市人口的生活质量</t>
  </si>
  <si>
    <t>反映工程建设的社会效益</t>
  </si>
  <si>
    <t>生态效益</t>
  </si>
  <si>
    <t>提高了城市环境质量，改善了城市生态环境</t>
  </si>
  <si>
    <t>反映工程建设的生态效益</t>
  </si>
  <si>
    <t>城市生活人口满意度</t>
  </si>
  <si>
    <t>反映城市人口对项目的满意度</t>
  </si>
  <si>
    <t>73座洗手设施正常运转，24小时处理运行，管护工作根据协议确定</t>
  </si>
  <si>
    <t>73座洗手设施正常运转</t>
  </si>
  <si>
    <t>73</t>
  </si>
  <si>
    <t>座</t>
  </si>
  <si>
    <t>洗手设施运转时效</t>
  </si>
  <si>
    <t>24</t>
  </si>
  <si>
    <t>小时</t>
  </si>
  <si>
    <t>73座洗手设施24小时运转</t>
  </si>
  <si>
    <t>人工维护费、水费</t>
  </si>
  <si>
    <t>洗手设施人工维护费、水费</t>
  </si>
  <si>
    <t>确保能够认真按照七个专项“洗手设施"的维护管理指标进行管护</t>
  </si>
  <si>
    <t>按照七个专项“洗手设施"的维护管理指标</t>
  </si>
  <si>
    <t>污水处理率达95%以上</t>
  </si>
  <si>
    <t>污水处理率</t>
  </si>
  <si>
    <t>出水水质</t>
  </si>
  <si>
    <t>出水水质达到一级A标</t>
  </si>
  <si>
    <t>每天处理时间</t>
  </si>
  <si>
    <t>24小时不间断处理</t>
  </si>
  <si>
    <t>&lt;=</t>
  </si>
  <si>
    <t>根据污水厂能耗、人员配备及物资储备所需资金</t>
  </si>
  <si>
    <t>净化水质</t>
  </si>
  <si>
    <t>污水处理率≥95%</t>
  </si>
  <si>
    <t>可持续影响</t>
  </si>
  <si>
    <t>持续净化水质</t>
  </si>
  <si>
    <t>按照省市县相关文件要求开展石林县烂尾楼清理整治、“保交楼”“保交房”专项工作，确保烂尾楼清理整治、“保交楼”“保交房”工作有序开展，需要专项工作经费10万。</t>
  </si>
  <si>
    <t>专项工作经费</t>
  </si>
  <si>
    <t>100000</t>
  </si>
  <si>
    <t>反映烂尾楼清理整治、保交楼、保交房工作情况</t>
  </si>
  <si>
    <t>经济效益</t>
  </si>
  <si>
    <t>保证烂尾楼、保交楼、保交房工作开展</t>
  </si>
  <si>
    <t>确保民生财产安全，保障社会稳定</t>
  </si>
  <si>
    <t>购房者满意程度</t>
  </si>
  <si>
    <t>反映购房者对该工作的满意程度</t>
  </si>
  <si>
    <t>至 2025年，石林县至少建成 1个Ⅰ类，1个Ⅱ类，2个Ⅲ类地震应急避难场所，并对已建成的避难场所进行设施维护。</t>
  </si>
  <si>
    <t>至少建成 1个Ⅰ类，1个Ⅱ类，2个Ⅲ类地震应急避难场所</t>
  </si>
  <si>
    <t>1013-1798关于印发《昆明市地震应急避难场所建设实施方案》的通知（昆抗指〔2023〕5号），总体目标要求：至 2025年，每个县（市）区、开发（度假）至少建成 1个Ⅰ类，1个Ⅱ类，2个Ⅲ类地震应急避难场所</t>
  </si>
  <si>
    <t>应急避难场所及配套设施可使用率</t>
  </si>
  <si>
    <t>反映应急避难场所建设成果</t>
  </si>
  <si>
    <t>石林县居民对应急避难场所满意度</t>
  </si>
  <si>
    <t xml:space="preserve">反映石林县居民对应急避难场所项目实施的满意度
</t>
  </si>
  <si>
    <t>2025年度县级预算偿还本息合计320,299.00元</t>
  </si>
  <si>
    <t>省级农村危房改造省级示范村4个（赵公庄村、尾则村、大糯黑村、老长坡村）</t>
  </si>
  <si>
    <t xml:space="preserve">反映省级示范村的个数
</t>
  </si>
  <si>
    <t>每个村补助200万元，共800万元，2024年按省、市、县三级财政按照1：1：1的比例偿还本息额</t>
  </si>
  <si>
    <t>320299</t>
  </si>
  <si>
    <t xml:space="preserve">反映2024年应还款金额
</t>
  </si>
  <si>
    <t>按时还款率</t>
  </si>
  <si>
    <t>改善了村庄的基础设施配套建设</t>
  </si>
  <si>
    <t xml:space="preserve">反映村庄的基础设施配套情况
</t>
  </si>
  <si>
    <t>项目实施村庄群众满意度</t>
  </si>
  <si>
    <t xml:space="preserve">反映项目实施村庄群众对项目实施的满意度
</t>
  </si>
  <si>
    <t>支持10户农村低收入群体等重点对象实施危房改造和农房抗震改造，保障其基本住房安全。</t>
  </si>
  <si>
    <t>农村危房改造任务数</t>
  </si>
  <si>
    <t>户</t>
  </si>
  <si>
    <t xml:space="preserve">完成农村危房改造年度任务
</t>
  </si>
  <si>
    <t>改造后房屋验收合格率</t>
  </si>
  <si>
    <t xml:space="preserve">改造后房屋验收合格率100%
</t>
  </si>
  <si>
    <t>对象准确率</t>
  </si>
  <si>
    <t xml:space="preserve">对象准确率100%
</t>
  </si>
  <si>
    <t>农房设计</t>
  </si>
  <si>
    <t>有基本设计或采用标准图集</t>
  </si>
  <si>
    <t xml:space="preserve">农房设计有基本设计或采用标准图集
</t>
  </si>
  <si>
    <t>危房改造和农房抗震改造开工率</t>
  </si>
  <si>
    <t xml:space="preserve">危房改造和农房抗震改造开工率100%
</t>
  </si>
  <si>
    <t>实施农村危房和抗震改造后房屋抗震能力</t>
  </si>
  <si>
    <t>达到当地抗震设防标准</t>
  </si>
  <si>
    <t xml:space="preserve">实施农村危房和抗震改造后房屋抗震能力达到当地抗震设防标准。
</t>
  </si>
  <si>
    <t>农村房屋新型建造技术推广应用</t>
  </si>
  <si>
    <t>根据实际推广</t>
  </si>
  <si>
    <t xml:space="preserve">农村房屋新型建造技术推广应用
</t>
  </si>
  <si>
    <t>实施改造后房屋后续使用年限</t>
  </si>
  <si>
    <t>拆除重建30年 ，修缮加固15年</t>
  </si>
  <si>
    <t>年</t>
  </si>
  <si>
    <t xml:space="preserve">危房改造后房屋保持安全期限：拆除重建30年，修缮加固15年。
</t>
  </si>
  <si>
    <t>实施改造农户满意度度</t>
  </si>
  <si>
    <t xml:space="preserve">受益群众满意度大于等于90%
</t>
  </si>
  <si>
    <t>为促进居住消费，文件印发之日起1年内购买新建商品房并完成商品房网签备案，且取得契税完税凭证的购房者，按照所缴纳契税总额50%给予补贴，生育二孩、三孩的家庭（新生儿户口登记在昆明市）分别按照所缴纳契税总额80%、100%给予补贴，最高不超过3万元。属地政府按照属地化原则，负责补贴的资金筹集、审核和发放.</t>
  </si>
  <si>
    <t>自文件下发之日起（2023年7月18日）购买新建商品房并完成商品房网签备案，且取得契税完税凭证的购房者，按照所缴纳契税总额50%给予补贴，生育二孩、三孩的家庭（新生儿户口登记在昆明市）分别按照所缴纳契税总额80%、100%给予补贴，最高不超过3万元。</t>
  </si>
  <si>
    <t>每套房补贴最高不超过3万元。</t>
  </si>
  <si>
    <t>1年内购买新建商品房并完成商品房网签备案，且取得契税完税凭证的购房者，按照所缴纳契税总额50%给予补贴，生育二孩、三孩的家庭（新生儿户口登记在昆明市）分别按照所缴纳契税总额80%、100%给予补贴，最高不超过3万元</t>
  </si>
  <si>
    <t>进一步落实“稳地价、稳房价、稳预期”工作目标，支出刚性和改善性住房需求，促进房地产市场平稳健康发展。</t>
  </si>
  <si>
    <t>文件印发之日起1年内购买新建商品房并完成商品房网签备案，且取得契税完税凭证的购房者，按照所缴纳契税总额50%给予补贴，生育二孩、三孩的家庭（新生儿户口登记在昆明市）分别按照所缴纳契税总额80%、100%给予补贴，最高不超过3万元。属地政府按照属地化原则，负责补贴的资金筹集、审核和发放.</t>
  </si>
  <si>
    <t>满意</t>
  </si>
  <si>
    <t>石财预【2025】1号文件</t>
  </si>
  <si>
    <t>预算06表</t>
  </si>
  <si>
    <t>政府性基金预算支出预算表</t>
  </si>
  <si>
    <t>单位名称：昆明市发展和改革委员会</t>
  </si>
  <si>
    <t>政府性基金预算支出</t>
  </si>
  <si>
    <t>备注：我单位本年无政府性基金预算支出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</si>
  <si>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</si>
  <si>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</si>
  <si>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</si>
  <si>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</si>
  <si>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</si>
  <si>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</si>
  <si>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</si>
  <si>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</si>
  <si>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</si>
  <si>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</si>
  <si>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</si>
  <si>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油费</t>
  </si>
  <si>
    <t>车辆加油、添加燃料服务</t>
  </si>
  <si>
    <t>车辆维修维护</t>
  </si>
  <si>
    <t>车辆维修和保养服务</t>
  </si>
  <si>
    <t>车辆保险服务</t>
  </si>
  <si>
    <t>机动车保险服务</t>
  </si>
  <si>
    <t>办公用纸采购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</si>
  <si>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</si>
  <si>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</si>
  <si>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</si>
  <si>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</si>
  <si>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</si>
  <si>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</si>
  <si>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</si>
  <si>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</si>
  <si>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</si>
  <si>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</si>
  <si>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</si>
  <si>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预算09-1表</t>
  </si>
  <si>
    <t>2025年对下转移支付预算表</t>
  </si>
  <si>
    <t>单位名称（项目）</t>
  </si>
  <si>
    <t>地区</t>
  </si>
  <si>
    <t>预算09-2表</t>
  </si>
  <si>
    <t>备注：我单位本年无对下转移支付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</si>
  <si>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</si>
  <si>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</si>
  <si>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</si>
  <si>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</si>
  <si>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</si>
  <si>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</si>
  <si>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</si>
  <si>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</si>
  <si>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备注：我单位无新增资产配置。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</si>
  <si>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</si>
  <si>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</si>
  <si>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</si>
  <si>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</si>
  <si>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</si>
  <si>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</si>
  <si>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</si>
  <si>
    <t>313 事业发展类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</si>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</sst>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\-#,##0.00;;@"/>
    <numFmt numFmtId="177" formatCode="yyyy/mm/dd\ hh:mm:ss"/>
    <numFmt numFmtId="178" formatCode="#,##0;\-#,##0;;@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yyyy/mm/dd"/>
    <numFmt numFmtId="180" formatCode="hh:mm:ss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4" fillId="0" borderId="1">
      <alignment horizontal="right" vertical="center"/>
    </xf>
    <xf numFmtId="0" fontId="20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4" fillId="0" borderId="1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15" borderId="19" applyNumberFormat="0" applyAlignment="0" applyProtection="0">
      <alignment vertical="center"/>
    </xf>
    <xf numFmtId="0" fontId="38" fillId="15" borderId="16" applyNumberFormat="0" applyAlignment="0" applyProtection="0">
      <alignment vertical="center"/>
    </xf>
    <xf numFmtId="0" fontId="35" fillId="31" borderId="20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10" fontId="24" fillId="0" borderId="1">
      <alignment horizontal="right" vertical="center"/>
    </xf>
    <xf numFmtId="0" fontId="20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6" fontId="24" fillId="0" borderId="1">
      <alignment horizontal="right" vertical="center"/>
    </xf>
    <xf numFmtId="49" fontId="24" fillId="0" borderId="1">
      <alignment horizontal="left" vertical="center" wrapText="1"/>
    </xf>
    <xf numFmtId="176" fontId="24" fillId="0" borderId="1">
      <alignment horizontal="right" vertical="center"/>
    </xf>
    <xf numFmtId="180" fontId="24" fillId="0" borderId="1">
      <alignment horizontal="right" vertical="center"/>
    </xf>
    <xf numFmtId="178" fontId="24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6" fontId="9" fillId="0" borderId="1" xfId="54" applyNumberFormat="1" applyFont="1" applyBorder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9" fillId="0" borderId="1" xfId="56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6"/>
  <sheetViews>
    <sheetView showGridLines="0" showZeros="0" topLeftCell="A15" workbookViewId="0">
      <selection activeCell="B13" sqref="B1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93" t="s">
        <v>0</v>
      </c>
    </row>
    <row r="2" ht="41.25" customHeight="1" spans="1:1">
      <c r="A2" s="74" t="str">
        <f>"2025"&amp;"年部门财务收支预算总表"</f>
        <v>2025年部门财务收支预算总表</v>
      </c>
    </row>
    <row r="3" ht="17.25" customHeight="1" spans="1:4">
      <c r="A3" s="77" t="str">
        <f>"单位名称："&amp;"石林彝族自治县住房和城乡建设局"</f>
        <v>单位名称：石林彝族自治县住房和城乡建设局</v>
      </c>
      <c r="B3" s="189"/>
      <c r="D3" s="168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33">
        <v>16954876</v>
      </c>
      <c r="C6" s="192" t="s">
        <v>8</v>
      </c>
      <c r="D6" s="133"/>
    </row>
    <row r="7" ht="17.25" customHeight="1" spans="1:4">
      <c r="A7" s="192" t="s">
        <v>9</v>
      </c>
      <c r="B7" s="133"/>
      <c r="C7" s="192" t="s">
        <v>10</v>
      </c>
      <c r="D7" s="133"/>
    </row>
    <row r="8" ht="17.25" customHeight="1" spans="1:4">
      <c r="A8" s="192" t="s">
        <v>11</v>
      </c>
      <c r="B8" s="133"/>
      <c r="C8" s="223" t="s">
        <v>12</v>
      </c>
      <c r="D8" s="133"/>
    </row>
    <row r="9" ht="17.25" customHeight="1" spans="1:4">
      <c r="A9" s="192" t="s">
        <v>13</v>
      </c>
      <c r="B9" s="133"/>
      <c r="C9" s="223" t="s">
        <v>14</v>
      </c>
      <c r="D9" s="133"/>
    </row>
    <row r="10" ht="17.25" customHeight="1" spans="1:4">
      <c r="A10" s="192" t="s">
        <v>15</v>
      </c>
      <c r="B10" s="133"/>
      <c r="C10" s="223" t="s">
        <v>16</v>
      </c>
      <c r="D10" s="133"/>
    </row>
    <row r="11" ht="17.25" customHeight="1" spans="1:4">
      <c r="A11" s="192" t="s">
        <v>17</v>
      </c>
      <c r="B11" s="133"/>
      <c r="C11" s="223" t="s">
        <v>18</v>
      </c>
      <c r="D11" s="133"/>
    </row>
    <row r="12" ht="17.25" customHeight="1" spans="1:4">
      <c r="A12" s="192" t="s">
        <v>19</v>
      </c>
      <c r="B12" s="133"/>
      <c r="C12" s="65" t="s">
        <v>20</v>
      </c>
      <c r="D12" s="133"/>
    </row>
    <row r="13" ht="17.25" customHeight="1" spans="1:4">
      <c r="A13" s="192" t="s">
        <v>21</v>
      </c>
      <c r="B13" s="133"/>
      <c r="C13" s="65" t="s">
        <v>22</v>
      </c>
      <c r="D13" s="133">
        <v>351624</v>
      </c>
    </row>
    <row r="14" ht="17.25" customHeight="1" spans="1:4">
      <c r="A14" s="192" t="s">
        <v>23</v>
      </c>
      <c r="B14" s="133"/>
      <c r="C14" s="65" t="s">
        <v>24</v>
      </c>
      <c r="D14" s="133">
        <v>173268</v>
      </c>
    </row>
    <row r="15" ht="17.25" customHeight="1" spans="1:4">
      <c r="A15" s="192" t="s">
        <v>25</v>
      </c>
      <c r="B15" s="133"/>
      <c r="C15" s="65" t="s">
        <v>26</v>
      </c>
      <c r="D15" s="133">
        <v>3500000</v>
      </c>
    </row>
    <row r="16" ht="17.25" customHeight="1" spans="1:4">
      <c r="A16" s="21"/>
      <c r="B16" s="133"/>
      <c r="C16" s="65" t="s">
        <v>27</v>
      </c>
      <c r="D16" s="133">
        <v>6762461</v>
      </c>
    </row>
    <row r="17" ht="17.25" customHeight="1" spans="1:4">
      <c r="A17" s="193"/>
      <c r="B17" s="133"/>
      <c r="C17" s="65" t="s">
        <v>28</v>
      </c>
      <c r="D17" s="133"/>
    </row>
    <row r="18" ht="17.25" customHeight="1" spans="1:4">
      <c r="A18" s="193"/>
      <c r="B18" s="133"/>
      <c r="C18" s="65" t="s">
        <v>29</v>
      </c>
      <c r="D18" s="133"/>
    </row>
    <row r="19" ht="17.25" customHeight="1" spans="1:4">
      <c r="A19" s="193"/>
      <c r="B19" s="133"/>
      <c r="C19" s="65" t="s">
        <v>30</v>
      </c>
      <c r="D19" s="133"/>
    </row>
    <row r="20" ht="17.25" customHeight="1" spans="1:4">
      <c r="A20" s="193"/>
      <c r="B20" s="133"/>
      <c r="C20" s="65" t="s">
        <v>31</v>
      </c>
      <c r="D20" s="133"/>
    </row>
    <row r="21" ht="17.25" customHeight="1" spans="1:4">
      <c r="A21" s="193"/>
      <c r="B21" s="133"/>
      <c r="C21" s="65" t="s">
        <v>32</v>
      </c>
      <c r="D21" s="133"/>
    </row>
    <row r="22" ht="17.25" customHeight="1" spans="1:4">
      <c r="A22" s="193"/>
      <c r="B22" s="133"/>
      <c r="C22" s="65" t="s">
        <v>33</v>
      </c>
      <c r="D22" s="133"/>
    </row>
    <row r="23" ht="17.25" customHeight="1" spans="1:4">
      <c r="A23" s="193"/>
      <c r="B23" s="133"/>
      <c r="C23" s="65" t="s">
        <v>34</v>
      </c>
      <c r="D23" s="133"/>
    </row>
    <row r="24" ht="17.25" customHeight="1" spans="1:4">
      <c r="A24" s="193"/>
      <c r="B24" s="133"/>
      <c r="C24" s="65" t="s">
        <v>35</v>
      </c>
      <c r="D24" s="133">
        <v>5817523</v>
      </c>
    </row>
    <row r="25" ht="17.25" customHeight="1" spans="1:4">
      <c r="A25" s="193"/>
      <c r="B25" s="133"/>
      <c r="C25" s="65" t="s">
        <v>36</v>
      </c>
      <c r="D25" s="133"/>
    </row>
    <row r="26" ht="17.25" customHeight="1" spans="1:4">
      <c r="A26" s="193"/>
      <c r="B26" s="133"/>
      <c r="C26" s="21" t="s">
        <v>37</v>
      </c>
      <c r="D26" s="133"/>
    </row>
    <row r="27" ht="17.25" customHeight="1" spans="1:4">
      <c r="A27" s="193"/>
      <c r="B27" s="133"/>
      <c r="C27" s="65" t="s">
        <v>38</v>
      </c>
      <c r="D27" s="133">
        <v>350000</v>
      </c>
    </row>
    <row r="28" ht="16.5" customHeight="1" spans="1:4">
      <c r="A28" s="193"/>
      <c r="B28" s="133"/>
      <c r="C28" s="65" t="s">
        <v>39</v>
      </c>
      <c r="D28" s="133"/>
    </row>
    <row r="29" ht="16.5" customHeight="1" spans="1:4">
      <c r="A29" s="193"/>
      <c r="B29" s="133"/>
      <c r="C29" s="21" t="s">
        <v>40</v>
      </c>
      <c r="D29" s="133"/>
    </row>
    <row r="30" ht="17.25" customHeight="1" spans="1:4">
      <c r="A30" s="193"/>
      <c r="B30" s="133"/>
      <c r="C30" s="21" t="s">
        <v>41</v>
      </c>
      <c r="D30" s="133"/>
    </row>
    <row r="31" ht="17.25" customHeight="1" spans="1:4">
      <c r="A31" s="193"/>
      <c r="B31" s="133"/>
      <c r="C31" s="65" t="s">
        <v>42</v>
      </c>
      <c r="D31" s="133"/>
    </row>
    <row r="32" ht="16.5" customHeight="1" spans="1:4">
      <c r="A32" s="193" t="s">
        <v>43</v>
      </c>
      <c r="B32" s="133">
        <v>16954876</v>
      </c>
      <c r="C32" s="193" t="s">
        <v>44</v>
      </c>
      <c r="D32" s="133">
        <v>16954876</v>
      </c>
    </row>
    <row r="33" ht="16.5" customHeight="1" spans="1:4">
      <c r="A33" s="21" t="s">
        <v>45</v>
      </c>
      <c r="B33" s="133"/>
      <c r="C33" s="21" t="s">
        <v>46</v>
      </c>
      <c r="D33" s="133"/>
    </row>
    <row r="34" ht="16.5" customHeight="1" spans="1:4">
      <c r="A34" s="65" t="s">
        <v>47</v>
      </c>
      <c r="B34" s="133"/>
      <c r="C34" s="65" t="s">
        <v>47</v>
      </c>
      <c r="D34" s="133"/>
    </row>
    <row r="35" ht="16.5" customHeight="1" spans="1:4">
      <c r="A35" s="65" t="s">
        <v>48</v>
      </c>
      <c r="B35" s="133"/>
      <c r="C35" s="65" t="s">
        <v>49</v>
      </c>
      <c r="D35" s="133"/>
    </row>
    <row r="36" ht="16.5" customHeight="1" spans="1:4">
      <c r="A36" s="194" t="s">
        <v>50</v>
      </c>
      <c r="B36" s="133">
        <v>16954876</v>
      </c>
      <c r="C36" s="194" t="s">
        <v>51</v>
      </c>
      <c r="D36" s="133">
        <v>16954876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0"/>
  <sheetViews>
    <sheetView showZeros="0" workbookViewId="0">
      <selection activeCell="D12" sqref="D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500</v>
      </c>
    </row>
    <row r="2" ht="42" customHeight="1" spans="1:6">
      <c r="A2" s="152" t="str">
        <f>"2025"&amp;"年部门政府性基金预算支出预算表"</f>
        <v>2025年部门政府性基金预算支出预算表</v>
      </c>
      <c r="B2" s="152" t="s">
        <v>501</v>
      </c>
      <c r="C2" s="153"/>
      <c r="D2" s="154"/>
      <c r="E2" s="154"/>
      <c r="F2" s="154"/>
    </row>
    <row r="3" ht="13.5" customHeight="1" spans="1:6">
      <c r="A3" s="43" t="str">
        <f>"单位名称："&amp;"石林彝族自治县住房和城乡建设局"</f>
        <v>单位名称：石林彝族自治县住房和城乡建设局</v>
      </c>
      <c r="B3" s="43" t="s">
        <v>502</v>
      </c>
      <c r="C3" s="149"/>
      <c r="D3" s="151"/>
      <c r="E3" s="151"/>
      <c r="F3" s="148" t="s">
        <v>1</v>
      </c>
    </row>
    <row r="4" ht="19.5" customHeight="1" spans="1:6">
      <c r="A4" s="155" t="s">
        <v>207</v>
      </c>
      <c r="B4" s="156" t="s">
        <v>72</v>
      </c>
      <c r="C4" s="155" t="s">
        <v>73</v>
      </c>
      <c r="D4" s="12" t="s">
        <v>503</v>
      </c>
      <c r="E4" s="13"/>
      <c r="F4" s="35"/>
    </row>
    <row r="5" ht="18.75" customHeight="1" spans="1:6">
      <c r="A5" s="157"/>
      <c r="B5" s="158"/>
      <c r="C5" s="157"/>
      <c r="D5" s="51" t="s">
        <v>55</v>
      </c>
      <c r="E5" s="12" t="s">
        <v>75</v>
      </c>
      <c r="F5" s="51" t="s">
        <v>76</v>
      </c>
    </row>
    <row r="6" ht="18.75" customHeight="1" spans="1:6">
      <c r="A6" s="96">
        <v>1</v>
      </c>
      <c r="B6" s="159" t="s">
        <v>83</v>
      </c>
      <c r="C6" s="96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33"/>
      <c r="E7" s="133"/>
      <c r="F7" s="133"/>
    </row>
    <row r="8" ht="21" customHeight="1" spans="1:6">
      <c r="A8" s="32"/>
      <c r="B8" s="32"/>
      <c r="C8" s="32"/>
      <c r="D8" s="133"/>
      <c r="E8" s="133"/>
      <c r="F8" s="133"/>
    </row>
    <row r="9" ht="18.75" customHeight="1" spans="1:6">
      <c r="A9" s="160" t="s">
        <v>197</v>
      </c>
      <c r="B9" s="160" t="s">
        <v>197</v>
      </c>
      <c r="C9" s="161" t="s">
        <v>197</v>
      </c>
      <c r="D9" s="133"/>
      <c r="E9" s="133"/>
      <c r="F9" s="133"/>
    </row>
    <row r="10" customHeight="1" spans="1:1">
      <c r="A10" t="s">
        <v>504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13"/>
  <sheetViews>
    <sheetView showZeros="0" workbookViewId="0">
      <selection activeCell="D36" sqref="D3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41"/>
      <c r="S1" s="41" t="s">
        <v>505</v>
      </c>
    </row>
    <row r="2" ht="41.25" customHeight="1" spans="1:19">
      <c r="A2" s="101" t="str">
        <f>"2025"&amp;"年部门政府采购预算表"</f>
        <v>2025年部门政府采购预算表</v>
      </c>
      <c r="B2" s="95"/>
      <c r="C2" s="95"/>
      <c r="D2" s="42"/>
      <c r="E2" s="42"/>
      <c r="F2" s="42"/>
      <c r="G2" s="42"/>
      <c r="H2" s="42"/>
      <c r="I2" s="42"/>
      <c r="J2" s="42"/>
      <c r="K2" s="42"/>
      <c r="L2" s="42"/>
      <c r="M2" s="95"/>
      <c r="N2" s="42"/>
      <c r="O2" s="42"/>
      <c r="P2" s="95"/>
      <c r="Q2" s="42"/>
      <c r="R2" s="95"/>
      <c r="S2" s="95"/>
    </row>
    <row r="3" ht="18.75" customHeight="1" spans="1:19">
      <c r="A3" s="141" t="str">
        <f>"单位名称："&amp;"石林彝族自治县住房和城乡建设局"</f>
        <v>单位名称：石林彝族自治县住房和城乡建设局</v>
      </c>
      <c r="B3" s="113"/>
      <c r="C3" s="113"/>
      <c r="D3" s="45"/>
      <c r="E3" s="45"/>
      <c r="F3" s="45"/>
      <c r="G3" s="45"/>
      <c r="H3" s="45"/>
      <c r="I3" s="45"/>
      <c r="J3" s="45"/>
      <c r="K3" s="45"/>
      <c r="L3" s="45"/>
      <c r="R3" s="46"/>
      <c r="S3" s="148" t="s">
        <v>1</v>
      </c>
    </row>
    <row r="4" ht="15.75" customHeight="1" spans="1:19">
      <c r="A4" s="48" t="s">
        <v>206</v>
      </c>
      <c r="B4" s="114" t="s">
        <v>207</v>
      </c>
      <c r="C4" s="114" t="s">
        <v>506</v>
      </c>
      <c r="D4" s="115" t="s">
        <v>507</v>
      </c>
      <c r="E4" s="115" t="s">
        <v>508</v>
      </c>
      <c r="F4" s="115" t="s">
        <v>509</v>
      </c>
      <c r="G4" s="115" t="s">
        <v>510</v>
      </c>
      <c r="H4" s="115" t="s">
        <v>511</v>
      </c>
      <c r="I4" s="128" t="s">
        <v>214</v>
      </c>
      <c r="J4" s="128"/>
      <c r="K4" s="128"/>
      <c r="L4" s="128"/>
      <c r="M4" s="129"/>
      <c r="N4" s="128"/>
      <c r="O4" s="128"/>
      <c r="P4" s="137"/>
      <c r="Q4" s="128"/>
      <c r="R4" s="129"/>
      <c r="S4" s="138"/>
    </row>
    <row r="5" ht="17.25" customHeight="1" spans="1:19">
      <c r="A5" s="50"/>
      <c r="B5" s="116"/>
      <c r="C5" s="116"/>
      <c r="D5" s="117"/>
      <c r="E5" s="117"/>
      <c r="F5" s="117"/>
      <c r="G5" s="117"/>
      <c r="H5" s="117"/>
      <c r="I5" s="117" t="s">
        <v>55</v>
      </c>
      <c r="J5" s="117" t="s">
        <v>58</v>
      </c>
      <c r="K5" s="117" t="s">
        <v>512</v>
      </c>
      <c r="L5" s="117" t="s">
        <v>513</v>
      </c>
      <c r="M5" s="130" t="s">
        <v>514</v>
      </c>
      <c r="N5" s="131" t="s">
        <v>515</v>
      </c>
      <c r="O5" s="131"/>
      <c r="P5" s="139"/>
      <c r="Q5" s="131"/>
      <c r="R5" s="140"/>
      <c r="S5" s="118"/>
    </row>
    <row r="6" ht="54" customHeight="1" spans="1:19">
      <c r="A6" s="53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32"/>
      <c r="N6" s="119" t="s">
        <v>57</v>
      </c>
      <c r="O6" s="119" t="s">
        <v>64</v>
      </c>
      <c r="P6" s="118" t="s">
        <v>65</v>
      </c>
      <c r="Q6" s="119" t="s">
        <v>66</v>
      </c>
      <c r="R6" s="132" t="s">
        <v>67</v>
      </c>
      <c r="S6" s="118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0" t="s">
        <v>70</v>
      </c>
      <c r="B8" s="121" t="s">
        <v>70</v>
      </c>
      <c r="C8" s="121" t="s">
        <v>252</v>
      </c>
      <c r="D8" s="122" t="s">
        <v>516</v>
      </c>
      <c r="E8" s="122" t="s">
        <v>517</v>
      </c>
      <c r="F8" s="122" t="s">
        <v>369</v>
      </c>
      <c r="G8" s="144">
        <v>1</v>
      </c>
      <c r="H8" s="133">
        <v>2400</v>
      </c>
      <c r="I8" s="133">
        <v>2400</v>
      </c>
      <c r="J8" s="133">
        <v>2400</v>
      </c>
      <c r="K8" s="133"/>
      <c r="L8" s="133"/>
      <c r="M8" s="133"/>
      <c r="N8" s="133"/>
      <c r="O8" s="133"/>
      <c r="P8" s="133"/>
      <c r="Q8" s="133"/>
      <c r="R8" s="133"/>
      <c r="S8" s="133"/>
    </row>
    <row r="9" ht="21" customHeight="1" spans="1:19">
      <c r="A9" s="120" t="s">
        <v>70</v>
      </c>
      <c r="B9" s="121" t="s">
        <v>70</v>
      </c>
      <c r="C9" s="121" t="s">
        <v>252</v>
      </c>
      <c r="D9" s="122" t="s">
        <v>518</v>
      </c>
      <c r="E9" s="122" t="s">
        <v>519</v>
      </c>
      <c r="F9" s="122" t="s">
        <v>369</v>
      </c>
      <c r="G9" s="144">
        <v>1</v>
      </c>
      <c r="H9" s="133">
        <v>500</v>
      </c>
      <c r="I9" s="133">
        <v>500</v>
      </c>
      <c r="J9" s="133">
        <v>500</v>
      </c>
      <c r="K9" s="133"/>
      <c r="L9" s="133"/>
      <c r="M9" s="133"/>
      <c r="N9" s="133"/>
      <c r="O9" s="133"/>
      <c r="P9" s="133"/>
      <c r="Q9" s="133"/>
      <c r="R9" s="133"/>
      <c r="S9" s="133"/>
    </row>
    <row r="10" ht="21" customHeight="1" spans="1:19">
      <c r="A10" s="120" t="s">
        <v>70</v>
      </c>
      <c r="B10" s="121" t="s">
        <v>70</v>
      </c>
      <c r="C10" s="121" t="s">
        <v>252</v>
      </c>
      <c r="D10" s="122" t="s">
        <v>520</v>
      </c>
      <c r="E10" s="122" t="s">
        <v>521</v>
      </c>
      <c r="F10" s="122" t="s">
        <v>369</v>
      </c>
      <c r="G10" s="144">
        <v>1</v>
      </c>
      <c r="H10" s="133">
        <v>3600</v>
      </c>
      <c r="I10" s="133">
        <v>3600</v>
      </c>
      <c r="J10" s="133">
        <v>3600</v>
      </c>
      <c r="K10" s="133"/>
      <c r="L10" s="133"/>
      <c r="M10" s="133"/>
      <c r="N10" s="133"/>
      <c r="O10" s="133"/>
      <c r="P10" s="133"/>
      <c r="Q10" s="133"/>
      <c r="R10" s="133"/>
      <c r="S10" s="133"/>
    </row>
    <row r="11" ht="21" customHeight="1" spans="1:19">
      <c r="A11" s="120" t="s">
        <v>70</v>
      </c>
      <c r="B11" s="121" t="s">
        <v>70</v>
      </c>
      <c r="C11" s="121" t="s">
        <v>312</v>
      </c>
      <c r="D11" s="122" t="s">
        <v>522</v>
      </c>
      <c r="E11" s="122" t="s">
        <v>523</v>
      </c>
      <c r="F11" s="122" t="s">
        <v>369</v>
      </c>
      <c r="G11" s="144">
        <v>1</v>
      </c>
      <c r="H11" s="133">
        <v>20000</v>
      </c>
      <c r="I11" s="133">
        <v>20000</v>
      </c>
      <c r="J11" s="133">
        <v>20000</v>
      </c>
      <c r="K11" s="133"/>
      <c r="L11" s="133"/>
      <c r="M11" s="133"/>
      <c r="N11" s="133"/>
      <c r="O11" s="133"/>
      <c r="P11" s="133"/>
      <c r="Q11" s="133"/>
      <c r="R11" s="133"/>
      <c r="S11" s="133"/>
    </row>
    <row r="12" ht="21" customHeight="1" spans="1:19">
      <c r="A12" s="123" t="s">
        <v>197</v>
      </c>
      <c r="B12" s="124"/>
      <c r="C12" s="124"/>
      <c r="D12" s="125"/>
      <c r="E12" s="125"/>
      <c r="F12" s="125"/>
      <c r="G12" s="145"/>
      <c r="H12" s="133">
        <v>26500</v>
      </c>
      <c r="I12" s="133">
        <v>26500</v>
      </c>
      <c r="J12" s="133">
        <v>26500</v>
      </c>
      <c r="K12" s="133"/>
      <c r="L12" s="133"/>
      <c r="M12" s="133"/>
      <c r="N12" s="133"/>
      <c r="O12" s="133"/>
      <c r="P12" s="133"/>
      <c r="Q12" s="133"/>
      <c r="R12" s="133"/>
      <c r="S12" s="133"/>
    </row>
    <row r="13" ht="21" customHeight="1" spans="1:19">
      <c r="A13" s="141" t="s">
        <v>524</v>
      </c>
      <c r="B13" s="43"/>
      <c r="C13" s="43"/>
      <c r="D13" s="141"/>
      <c r="E13" s="141"/>
      <c r="F13" s="141"/>
      <c r="G13" s="146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T9"/>
  <sheetViews>
    <sheetView showZeros="0" workbookViewId="0">
      <selection activeCell="B13" sqref="B1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26"/>
      <c r="O1" s="110"/>
      <c r="P1" s="110"/>
      <c r="Q1" s="111"/>
      <c r="R1" s="110"/>
      <c r="S1" s="135"/>
      <c r="T1" s="135" t="s">
        <v>525</v>
      </c>
    </row>
    <row r="2" ht="41.25" customHeight="1" spans="1:20">
      <c r="A2" s="101" t="str">
        <f>"2025"&amp;"年部门政府购买服务预算表"</f>
        <v>2025年部门政府购买服务预算表</v>
      </c>
      <c r="B2" s="95"/>
      <c r="C2" s="95"/>
      <c r="D2" s="95"/>
      <c r="E2" s="95"/>
      <c r="F2" s="95"/>
      <c r="G2" s="95"/>
      <c r="H2" s="112"/>
      <c r="I2" s="112"/>
      <c r="J2" s="112"/>
      <c r="K2" s="112"/>
      <c r="L2" s="112"/>
      <c r="M2" s="112"/>
      <c r="N2" s="127"/>
      <c r="O2" s="112"/>
      <c r="P2" s="112"/>
      <c r="Q2" s="95"/>
      <c r="R2" s="112"/>
      <c r="S2" s="127"/>
      <c r="T2" s="95"/>
    </row>
    <row r="3" ht="22.5" customHeight="1" spans="1:20">
      <c r="A3" s="102" t="str">
        <f>"单位名称："&amp;"石林彝族自治县住房和城乡建设局"</f>
        <v>单位名称：石林彝族自治县住房和城乡建设局</v>
      </c>
      <c r="B3" s="113"/>
      <c r="C3" s="113"/>
      <c r="D3" s="113"/>
      <c r="E3" s="113"/>
      <c r="F3" s="113"/>
      <c r="G3" s="113"/>
      <c r="H3" s="103"/>
      <c r="I3" s="103"/>
      <c r="J3" s="103"/>
      <c r="K3" s="103"/>
      <c r="L3" s="103"/>
      <c r="M3" s="103"/>
      <c r="N3" s="126"/>
      <c r="O3" s="110"/>
      <c r="P3" s="110"/>
      <c r="Q3" s="111"/>
      <c r="R3" s="110"/>
      <c r="S3" s="136"/>
      <c r="T3" s="135" t="s">
        <v>1</v>
      </c>
    </row>
    <row r="4" ht="24" customHeight="1" spans="1:20">
      <c r="A4" s="48" t="s">
        <v>206</v>
      </c>
      <c r="B4" s="114" t="s">
        <v>207</v>
      </c>
      <c r="C4" s="114" t="s">
        <v>506</v>
      </c>
      <c r="D4" s="114" t="s">
        <v>526</v>
      </c>
      <c r="E4" s="114" t="s">
        <v>527</v>
      </c>
      <c r="F4" s="114" t="s">
        <v>528</v>
      </c>
      <c r="G4" s="114" t="s">
        <v>529</v>
      </c>
      <c r="H4" s="115" t="s">
        <v>530</v>
      </c>
      <c r="I4" s="115" t="s">
        <v>531</v>
      </c>
      <c r="J4" s="128" t="s">
        <v>214</v>
      </c>
      <c r="K4" s="128"/>
      <c r="L4" s="128"/>
      <c r="M4" s="128"/>
      <c r="N4" s="129"/>
      <c r="O4" s="128"/>
      <c r="P4" s="128"/>
      <c r="Q4" s="137"/>
      <c r="R4" s="128"/>
      <c r="S4" s="129"/>
      <c r="T4" s="138"/>
    </row>
    <row r="5" ht="24" customHeight="1" spans="1:20">
      <c r="A5" s="50"/>
      <c r="B5" s="116"/>
      <c r="C5" s="116"/>
      <c r="D5" s="116"/>
      <c r="E5" s="116"/>
      <c r="F5" s="116"/>
      <c r="G5" s="116"/>
      <c r="H5" s="117"/>
      <c r="I5" s="117"/>
      <c r="J5" s="117" t="s">
        <v>55</v>
      </c>
      <c r="K5" s="117" t="s">
        <v>58</v>
      </c>
      <c r="L5" s="117" t="s">
        <v>512</v>
      </c>
      <c r="M5" s="117" t="s">
        <v>513</v>
      </c>
      <c r="N5" s="130" t="s">
        <v>514</v>
      </c>
      <c r="O5" s="131" t="s">
        <v>515</v>
      </c>
      <c r="P5" s="131"/>
      <c r="Q5" s="139"/>
      <c r="R5" s="131"/>
      <c r="S5" s="140"/>
      <c r="T5" s="118"/>
    </row>
    <row r="6" ht="54" customHeight="1" spans="1:20">
      <c r="A6" s="53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32"/>
      <c r="O6" s="119" t="s">
        <v>57</v>
      </c>
      <c r="P6" s="119" t="s">
        <v>64</v>
      </c>
      <c r="Q6" s="118" t="s">
        <v>65</v>
      </c>
      <c r="R6" s="119" t="s">
        <v>66</v>
      </c>
      <c r="S6" s="132" t="s">
        <v>67</v>
      </c>
      <c r="T6" s="118" t="s">
        <v>68</v>
      </c>
    </row>
    <row r="7" ht="17.25" customHeight="1" spans="1:20">
      <c r="A7" s="54">
        <v>1</v>
      </c>
      <c r="B7" s="118">
        <v>2</v>
      </c>
      <c r="C7" s="54">
        <v>3</v>
      </c>
      <c r="D7" s="54">
        <v>4</v>
      </c>
      <c r="E7" s="118">
        <v>5</v>
      </c>
      <c r="F7" s="54">
        <v>6</v>
      </c>
      <c r="G7" s="54">
        <v>7</v>
      </c>
      <c r="H7" s="118">
        <v>8</v>
      </c>
      <c r="I7" s="54">
        <v>9</v>
      </c>
      <c r="J7" s="54">
        <v>10</v>
      </c>
      <c r="K7" s="118">
        <v>11</v>
      </c>
      <c r="L7" s="54">
        <v>12</v>
      </c>
      <c r="M7" s="54">
        <v>13</v>
      </c>
      <c r="N7" s="118">
        <v>14</v>
      </c>
      <c r="O7" s="54">
        <v>15</v>
      </c>
      <c r="P7" s="54">
        <v>16</v>
      </c>
      <c r="Q7" s="118">
        <v>17</v>
      </c>
      <c r="R7" s="54">
        <v>18</v>
      </c>
      <c r="S7" s="54">
        <v>19</v>
      </c>
      <c r="T7" s="54">
        <v>20</v>
      </c>
    </row>
    <row r="8" ht="21" customHeight="1" spans="1:20">
      <c r="A8" s="120" t="s">
        <v>70</v>
      </c>
      <c r="B8" s="121" t="s">
        <v>70</v>
      </c>
      <c r="C8" s="121" t="s">
        <v>252</v>
      </c>
      <c r="D8" s="121" t="s">
        <v>518</v>
      </c>
      <c r="E8" s="121" t="s">
        <v>532</v>
      </c>
      <c r="F8" s="121" t="s">
        <v>75</v>
      </c>
      <c r="G8" s="121" t="s">
        <v>533</v>
      </c>
      <c r="H8" s="122" t="s">
        <v>125</v>
      </c>
      <c r="I8" s="122" t="s">
        <v>518</v>
      </c>
      <c r="J8" s="133">
        <v>500</v>
      </c>
      <c r="K8" s="133">
        <v>500</v>
      </c>
      <c r="L8" s="133"/>
      <c r="M8" s="133"/>
      <c r="N8" s="133"/>
      <c r="O8" s="133"/>
      <c r="P8" s="133"/>
      <c r="Q8" s="133"/>
      <c r="R8" s="133"/>
      <c r="S8" s="133"/>
      <c r="T8" s="133"/>
    </row>
    <row r="9" ht="21" customHeight="1" spans="1:20">
      <c r="A9" s="123" t="s">
        <v>197</v>
      </c>
      <c r="B9" s="124"/>
      <c r="C9" s="124"/>
      <c r="D9" s="124"/>
      <c r="E9" s="124"/>
      <c r="F9" s="124"/>
      <c r="G9" s="124"/>
      <c r="H9" s="125"/>
      <c r="I9" s="134"/>
      <c r="J9" s="133">
        <v>500</v>
      </c>
      <c r="K9" s="133">
        <v>500</v>
      </c>
      <c r="L9" s="133"/>
      <c r="M9" s="133"/>
      <c r="N9" s="133"/>
      <c r="O9" s="133"/>
      <c r="P9" s="133"/>
      <c r="Q9" s="133"/>
      <c r="R9" s="133"/>
      <c r="S9" s="133"/>
      <c r="T9" s="133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E9"/>
  <sheetViews>
    <sheetView showZeros="0" tabSelected="1" workbookViewId="0">
      <selection activeCell="A1" sqref="$A1:$XFD1048576"/>
    </sheetView>
  </sheetViews>
  <sheetFormatPr defaultColWidth="9.14166666666667" defaultRowHeight="14.25" customHeight="1" outlineLevelCol="4"/>
  <cols>
    <col min="1" max="1" width="42.025" customWidth="1"/>
    <col min="2" max="4" width="17.175" customWidth="1"/>
    <col min="5" max="5" width="17.025" customWidth="1"/>
  </cols>
  <sheetData>
    <row r="1" customFormat="1" customHeight="1" spans="1:5">
      <c r="A1" s="99"/>
      <c r="B1" s="99"/>
      <c r="C1" s="99"/>
      <c r="D1" s="99"/>
      <c r="E1" s="99"/>
    </row>
    <row r="2" customFormat="1" ht="13.5" customHeight="1" spans="4:5">
      <c r="D2" s="100"/>
      <c r="E2" s="41" t="s">
        <v>534</v>
      </c>
    </row>
    <row r="3" customFormat="1" ht="27.75" customHeight="1" spans="1:5">
      <c r="A3" s="101" t="s">
        <v>535</v>
      </c>
      <c r="B3" s="42"/>
      <c r="C3" s="42"/>
      <c r="D3" s="42"/>
      <c r="E3" s="42"/>
    </row>
    <row r="4" customFormat="1" ht="18" customHeight="1" spans="1:5">
      <c r="A4" s="102" t="str">
        <f>"单位名称："&amp;""</f>
        <v>单位名称：</v>
      </c>
      <c r="B4" s="103"/>
      <c r="C4" s="103"/>
      <c r="D4" s="104"/>
      <c r="E4" s="46" t="s">
        <v>1</v>
      </c>
    </row>
    <row r="5" customFormat="1" ht="19.5" customHeight="1" spans="1:5">
      <c r="A5" s="105" t="s">
        <v>536</v>
      </c>
      <c r="B5" s="106" t="s">
        <v>214</v>
      </c>
      <c r="C5" s="106"/>
      <c r="D5" s="106"/>
      <c r="E5" s="106" t="s">
        <v>537</v>
      </c>
    </row>
    <row r="6" customFormat="1" ht="40.5" customHeight="1" spans="1:5">
      <c r="A6" s="107"/>
      <c r="B6" s="106" t="s">
        <v>55</v>
      </c>
      <c r="C6" s="108" t="s">
        <v>58</v>
      </c>
      <c r="D6" s="108" t="s">
        <v>512</v>
      </c>
      <c r="E6" s="106"/>
    </row>
    <row r="7" customFormat="1" ht="19.5" customHeight="1" spans="1:5">
      <c r="A7" s="14">
        <v>1</v>
      </c>
      <c r="B7" s="54">
        <v>2</v>
      </c>
      <c r="C7" s="54">
        <v>3</v>
      </c>
      <c r="D7" s="107">
        <v>4</v>
      </c>
      <c r="E7" s="54">
        <v>5</v>
      </c>
    </row>
    <row r="8" customFormat="1" ht="28.4" customHeight="1" spans="1:5">
      <c r="A8" s="18"/>
      <c r="B8" s="109"/>
      <c r="C8" s="109"/>
      <c r="D8" s="109"/>
      <c r="E8" s="109"/>
    </row>
    <row r="9" customFormat="1" ht="29.9" customHeight="1" spans="1:5">
      <c r="A9" s="18"/>
      <c r="B9" s="109"/>
      <c r="C9" s="109"/>
      <c r="D9" s="109"/>
      <c r="E9" s="109"/>
    </row>
  </sheetData>
  <mergeCells count="5">
    <mergeCell ref="A3:E3"/>
    <mergeCell ref="A4:D4"/>
    <mergeCell ref="B5:D5"/>
    <mergeCell ref="A5:A6"/>
    <mergeCell ref="E5:E6"/>
  </mergeCells>
  <printOptions horizontalCentered="1"/>
  <pageMargins left="0.959027777777778" right="0.959027777777778" top="0.71875" bottom="0.71875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 t="s">
        <v>538</v>
      </c>
    </row>
    <row r="2" ht="41.25" customHeight="1" spans="1:10">
      <c r="A2" s="94" t="str">
        <f>"2025"&amp;"年对下转移支付绩效目标表"</f>
        <v>2025年对下转移支付绩效目标表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"单位名称："&amp;"石林彝族自治县住房和城乡建设局"</f>
        <v>单位名称：石林彝族自治县住房和城乡建设局</v>
      </c>
    </row>
    <row r="4" ht="44.25" customHeight="1" spans="1:10">
      <c r="A4" s="17" t="s">
        <v>536</v>
      </c>
      <c r="B4" s="17" t="s">
        <v>328</v>
      </c>
      <c r="C4" s="17" t="s">
        <v>329</v>
      </c>
      <c r="D4" s="17" t="s">
        <v>330</v>
      </c>
      <c r="E4" s="17" t="s">
        <v>331</v>
      </c>
      <c r="F4" s="96" t="s">
        <v>332</v>
      </c>
      <c r="G4" s="17" t="s">
        <v>333</v>
      </c>
      <c r="H4" s="96" t="s">
        <v>334</v>
      </c>
      <c r="I4" s="96" t="s">
        <v>335</v>
      </c>
      <c r="J4" s="17" t="s">
        <v>336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6">
        <v>6</v>
      </c>
      <c r="G5" s="17">
        <v>7</v>
      </c>
      <c r="H5" s="96">
        <v>8</v>
      </c>
      <c r="I5" s="96">
        <v>9</v>
      </c>
      <c r="J5" s="17">
        <v>10</v>
      </c>
    </row>
    <row r="6" ht="42" customHeight="1" spans="1:10">
      <c r="A6" s="18"/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  <row r="8" customHeight="1" spans="1:1">
      <c r="A8" t="s">
        <v>539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1" t="s">
        <v>540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"2025"&amp;"年新增资产配置预算表"</f>
        <v>2025年新增资产配置预算表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"单位名称："&amp;"石林彝族自治县住房和城乡建设局"</f>
        <v>单位名称：石林彝族自治县住房和城乡建设局</v>
      </c>
      <c r="B3" s="78"/>
      <c r="C3" s="78"/>
      <c r="D3" s="79"/>
      <c r="F3" s="76"/>
      <c r="G3" s="75"/>
      <c r="H3" s="75"/>
      <c r="I3" s="93" t="s">
        <v>1</v>
      </c>
    </row>
    <row r="4" ht="28.5" customHeight="1" spans="1:9">
      <c r="A4" s="80" t="s">
        <v>206</v>
      </c>
      <c r="B4" s="81" t="s">
        <v>207</v>
      </c>
      <c r="C4" s="82" t="s">
        <v>541</v>
      </c>
      <c r="D4" s="80" t="s">
        <v>542</v>
      </c>
      <c r="E4" s="80" t="s">
        <v>543</v>
      </c>
      <c r="F4" s="80" t="s">
        <v>544</v>
      </c>
      <c r="G4" s="81" t="s">
        <v>545</v>
      </c>
      <c r="H4" s="69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510</v>
      </c>
      <c r="H5" s="81" t="s">
        <v>546</v>
      </c>
      <c r="I5" s="81" t="s">
        <v>547</v>
      </c>
    </row>
    <row r="6" ht="17.25" customHeight="1" spans="1:9">
      <c r="A6" s="85" t="s">
        <v>82</v>
      </c>
      <c r="B6" s="31" t="s">
        <v>83</v>
      </c>
      <c r="C6" s="85" t="s">
        <v>84</v>
      </c>
      <c r="D6" s="33" t="s">
        <v>85</v>
      </c>
      <c r="E6" s="85" t="s">
        <v>86</v>
      </c>
      <c r="F6" s="31" t="s">
        <v>87</v>
      </c>
      <c r="G6" s="86" t="s">
        <v>88</v>
      </c>
      <c r="H6" s="33" t="s">
        <v>89</v>
      </c>
      <c r="I6" s="33">
        <v>9</v>
      </c>
    </row>
    <row r="7" ht="19.5" customHeight="1" spans="1:9">
      <c r="A7" s="87"/>
      <c r="B7" s="65"/>
      <c r="C7" s="65"/>
      <c r="D7" s="18"/>
      <c r="E7" s="32"/>
      <c r="F7" s="86"/>
      <c r="G7" s="88"/>
      <c r="H7" s="89"/>
      <c r="I7" s="89"/>
    </row>
    <row r="8" ht="19.5" customHeight="1" spans="1:9">
      <c r="A8" s="20" t="s">
        <v>55</v>
      </c>
      <c r="B8" s="90"/>
      <c r="C8" s="90"/>
      <c r="D8" s="91"/>
      <c r="E8" s="92"/>
      <c r="F8" s="92"/>
      <c r="G8" s="88"/>
      <c r="H8" s="89"/>
      <c r="I8" s="89"/>
    </row>
    <row r="9" customHeight="1" spans="1:1">
      <c r="A9" t="s">
        <v>548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0"/>
  <sheetViews>
    <sheetView showZeros="0" workbookViewId="0">
      <selection activeCell="B13" sqref="B1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0"/>
      <c r="E1" s="40"/>
      <c r="F1" s="40"/>
      <c r="G1" s="40"/>
      <c r="K1" s="41" t="s">
        <v>549</v>
      </c>
    </row>
    <row r="2" ht="41.25" customHeight="1" spans="1:11">
      <c r="A2" s="42" t="str">
        <f>"2025"&amp;"年上级转移支付补助项目支出预算表"</f>
        <v>2025年上级转移支付补助项目支出预算表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"单位名称："&amp;"石林彝族自治县住房和城乡建设局"</f>
        <v>单位名称：石林彝族自治县住房和城乡建设局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286</v>
      </c>
      <c r="B4" s="47" t="s">
        <v>209</v>
      </c>
      <c r="C4" s="47" t="s">
        <v>287</v>
      </c>
      <c r="D4" s="48" t="s">
        <v>210</v>
      </c>
      <c r="E4" s="48" t="s">
        <v>211</v>
      </c>
      <c r="F4" s="48" t="s">
        <v>288</v>
      </c>
      <c r="G4" s="48" t="s">
        <v>289</v>
      </c>
      <c r="H4" s="62" t="s">
        <v>55</v>
      </c>
      <c r="I4" s="12" t="s">
        <v>550</v>
      </c>
      <c r="J4" s="13"/>
      <c r="K4" s="35"/>
    </row>
    <row r="5" ht="21.75" customHeight="1" spans="1:11">
      <c r="A5" s="49"/>
      <c r="B5" s="49"/>
      <c r="C5" s="49"/>
      <c r="D5" s="50"/>
      <c r="E5" s="50"/>
      <c r="F5" s="50"/>
      <c r="G5" s="50"/>
      <c r="H5" s="63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9">
        <v>10</v>
      </c>
      <c r="K7" s="69">
        <v>11</v>
      </c>
    </row>
    <row r="8" ht="18.75" customHeight="1" spans="1:11">
      <c r="A8" s="18"/>
      <c r="B8" s="32" t="s">
        <v>299</v>
      </c>
      <c r="C8" s="18"/>
      <c r="D8" s="18"/>
      <c r="E8" s="18"/>
      <c r="F8" s="18"/>
      <c r="G8" s="18"/>
      <c r="H8" s="64">
        <v>370000</v>
      </c>
      <c r="I8" s="70">
        <v>370000</v>
      </c>
      <c r="J8" s="70"/>
      <c r="K8" s="64"/>
    </row>
    <row r="9" ht="18.75" customHeight="1" spans="1:11">
      <c r="A9" s="65" t="s">
        <v>297</v>
      </c>
      <c r="B9" s="32" t="s">
        <v>299</v>
      </c>
      <c r="C9" s="32" t="s">
        <v>70</v>
      </c>
      <c r="D9" s="32" t="s">
        <v>147</v>
      </c>
      <c r="E9" s="32" t="s">
        <v>148</v>
      </c>
      <c r="F9" s="32" t="s">
        <v>295</v>
      </c>
      <c r="G9" s="32" t="s">
        <v>296</v>
      </c>
      <c r="H9" s="57">
        <v>370000</v>
      </c>
      <c r="I9" s="57">
        <v>370000</v>
      </c>
      <c r="J9" s="57"/>
      <c r="K9" s="64"/>
    </row>
    <row r="10" ht="18.75" customHeight="1" spans="1:11">
      <c r="A10" s="66" t="s">
        <v>197</v>
      </c>
      <c r="B10" s="67"/>
      <c r="C10" s="67"/>
      <c r="D10" s="67"/>
      <c r="E10" s="67"/>
      <c r="F10" s="67"/>
      <c r="G10" s="68"/>
      <c r="H10" s="57">
        <v>370000</v>
      </c>
      <c r="I10" s="57">
        <v>370000</v>
      </c>
      <c r="J10" s="57"/>
      <c r="K10" s="64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1"/>
  <sheetViews>
    <sheetView showZeros="0" workbookViewId="0">
      <selection activeCell="F23" sqref="F2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0"/>
      <c r="G1" s="41" t="s">
        <v>551</v>
      </c>
    </row>
    <row r="2" ht="41.25" customHeight="1" spans="1:7">
      <c r="A2" s="42" t="str">
        <f>"2025"&amp;"年部门项目中期规划预算表"</f>
        <v>2025年部门项目中期规划预算表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"单位名称："&amp;"石林彝族自治县住房和城乡建设局"</f>
        <v>单位名称：石林彝族自治县住房和城乡建设局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287</v>
      </c>
      <c r="B4" s="47" t="s">
        <v>286</v>
      </c>
      <c r="C4" s="47" t="s">
        <v>209</v>
      </c>
      <c r="D4" s="48" t="s">
        <v>552</v>
      </c>
      <c r="E4" s="12" t="s">
        <v>58</v>
      </c>
      <c r="F4" s="13"/>
      <c r="G4" s="35"/>
    </row>
    <row r="5" ht="21.75" customHeight="1" spans="1:7">
      <c r="A5" s="49"/>
      <c r="B5" s="49"/>
      <c r="C5" s="49"/>
      <c r="D5" s="50"/>
      <c r="E5" s="51" t="str">
        <f>"2025"&amp;"年"</f>
        <v>2025年</v>
      </c>
      <c r="F5" s="48" t="str">
        <f>("2025"+1)&amp;"年"</f>
        <v>2026年</v>
      </c>
      <c r="G5" s="48" t="str">
        <f>("2025"+2)&amp;"年"</f>
        <v>2027年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2" t="s">
        <v>70</v>
      </c>
      <c r="B8" s="56"/>
      <c r="C8" s="56"/>
      <c r="D8" s="32"/>
      <c r="E8" s="57">
        <v>15087099</v>
      </c>
      <c r="F8" s="57"/>
      <c r="G8" s="57"/>
    </row>
    <row r="9" ht="18.75" customHeight="1" spans="1:7">
      <c r="A9" s="32"/>
      <c r="B9" s="32" t="s">
        <v>553</v>
      </c>
      <c r="C9" s="32" t="s">
        <v>294</v>
      </c>
      <c r="D9" s="32" t="s">
        <v>554</v>
      </c>
      <c r="E9" s="57">
        <v>5000000</v>
      </c>
      <c r="F9" s="57"/>
      <c r="G9" s="57"/>
    </row>
    <row r="10" ht="18.75" customHeight="1" spans="1:7">
      <c r="A10" s="58"/>
      <c r="B10" s="32" t="s">
        <v>555</v>
      </c>
      <c r="C10" s="32" t="s">
        <v>299</v>
      </c>
      <c r="D10" s="32" t="s">
        <v>554</v>
      </c>
      <c r="E10" s="57">
        <v>370000</v>
      </c>
      <c r="F10" s="57"/>
      <c r="G10" s="57"/>
    </row>
    <row r="11" ht="18.75" customHeight="1" spans="1:7">
      <c r="A11" s="58"/>
      <c r="B11" s="32" t="s">
        <v>556</v>
      </c>
      <c r="C11" s="32" t="s">
        <v>302</v>
      </c>
      <c r="D11" s="32" t="s">
        <v>554</v>
      </c>
      <c r="E11" s="57">
        <v>320299</v>
      </c>
      <c r="F11" s="57"/>
      <c r="G11" s="57"/>
    </row>
    <row r="12" ht="18.75" customHeight="1" spans="1:7">
      <c r="A12" s="58"/>
      <c r="B12" s="32" t="s">
        <v>556</v>
      </c>
      <c r="C12" s="32" t="s">
        <v>304</v>
      </c>
      <c r="D12" s="32" t="s">
        <v>554</v>
      </c>
      <c r="E12" s="57">
        <v>3500000</v>
      </c>
      <c r="F12" s="57"/>
      <c r="G12" s="57"/>
    </row>
    <row r="13" ht="18.75" customHeight="1" spans="1:7">
      <c r="A13" s="58"/>
      <c r="B13" s="32" t="s">
        <v>556</v>
      </c>
      <c r="C13" s="32" t="s">
        <v>308</v>
      </c>
      <c r="D13" s="32" t="s">
        <v>554</v>
      </c>
      <c r="E13" s="57">
        <v>150000</v>
      </c>
      <c r="F13" s="57"/>
      <c r="G13" s="57"/>
    </row>
    <row r="14" ht="18.75" customHeight="1" spans="1:7">
      <c r="A14" s="58"/>
      <c r="B14" s="32" t="s">
        <v>556</v>
      </c>
      <c r="C14" s="32" t="s">
        <v>310</v>
      </c>
      <c r="D14" s="32" t="s">
        <v>554</v>
      </c>
      <c r="E14" s="57">
        <v>200000</v>
      </c>
      <c r="F14" s="57"/>
      <c r="G14" s="57"/>
    </row>
    <row r="15" ht="18.75" customHeight="1" spans="1:7">
      <c r="A15" s="58"/>
      <c r="B15" s="32" t="s">
        <v>556</v>
      </c>
      <c r="C15" s="32" t="s">
        <v>312</v>
      </c>
      <c r="D15" s="32" t="s">
        <v>554</v>
      </c>
      <c r="E15" s="57">
        <v>100000</v>
      </c>
      <c r="F15" s="57"/>
      <c r="G15" s="57"/>
    </row>
    <row r="16" ht="18.75" customHeight="1" spans="1:7">
      <c r="A16" s="58"/>
      <c r="B16" s="32" t="s">
        <v>556</v>
      </c>
      <c r="C16" s="32" t="s">
        <v>314</v>
      </c>
      <c r="D16" s="32" t="s">
        <v>554</v>
      </c>
      <c r="E16" s="57">
        <v>3800000</v>
      </c>
      <c r="F16" s="57"/>
      <c r="G16" s="57"/>
    </row>
    <row r="17" ht="18.75" customHeight="1" spans="1:7">
      <c r="A17" s="58"/>
      <c r="B17" s="32" t="s">
        <v>556</v>
      </c>
      <c r="C17" s="32" t="s">
        <v>318</v>
      </c>
      <c r="D17" s="32" t="s">
        <v>554</v>
      </c>
      <c r="E17" s="57">
        <v>246800</v>
      </c>
      <c r="F17" s="57"/>
      <c r="G17" s="57"/>
    </row>
    <row r="18" ht="18.75" customHeight="1" spans="1:7">
      <c r="A18" s="58"/>
      <c r="B18" s="32" t="s">
        <v>556</v>
      </c>
      <c r="C18" s="32" t="s">
        <v>320</v>
      </c>
      <c r="D18" s="32" t="s">
        <v>554</v>
      </c>
      <c r="E18" s="57">
        <v>500000</v>
      </c>
      <c r="F18" s="57"/>
      <c r="G18" s="57"/>
    </row>
    <row r="19" ht="18.75" customHeight="1" spans="1:7">
      <c r="A19" s="58"/>
      <c r="B19" s="32" t="s">
        <v>556</v>
      </c>
      <c r="C19" s="32" t="s">
        <v>322</v>
      </c>
      <c r="D19" s="32" t="s">
        <v>554</v>
      </c>
      <c r="E19" s="57">
        <v>500000</v>
      </c>
      <c r="F19" s="57"/>
      <c r="G19" s="57"/>
    </row>
    <row r="20" ht="18.75" customHeight="1" spans="1:7">
      <c r="A20" s="58"/>
      <c r="B20" s="32" t="s">
        <v>556</v>
      </c>
      <c r="C20" s="32" t="s">
        <v>324</v>
      </c>
      <c r="D20" s="32" t="s">
        <v>554</v>
      </c>
      <c r="E20" s="57">
        <v>400000</v>
      </c>
      <c r="F20" s="57"/>
      <c r="G20" s="57"/>
    </row>
    <row r="21" ht="18.75" customHeight="1" spans="1:7">
      <c r="A21" s="59" t="s">
        <v>55</v>
      </c>
      <c r="B21" s="60" t="s">
        <v>557</v>
      </c>
      <c r="C21" s="60"/>
      <c r="D21" s="61"/>
      <c r="E21" s="57">
        <v>15087099</v>
      </c>
      <c r="F21" s="57"/>
      <c r="G21" s="57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17"/>
  <sheetViews>
    <sheetView showZeros="0" topLeftCell="A9" workbookViewId="0">
      <selection activeCell="C7" sqref="C7:I7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558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"单位名称："&amp;"石林彝族自治县住房和城乡建设局"</f>
        <v>单位名称：石林彝族自治县住房和城乡建设局</v>
      </c>
      <c r="B3" s="3"/>
      <c r="C3" s="4"/>
      <c r="D3" s="5"/>
      <c r="E3" s="5"/>
      <c r="F3" s="5"/>
      <c r="G3" s="5"/>
      <c r="H3" s="5"/>
      <c r="I3" s="5"/>
      <c r="J3" s="224" t="s">
        <v>1</v>
      </c>
    </row>
    <row r="4" ht="30" customHeight="1" spans="1:10">
      <c r="A4" s="6" t="s">
        <v>559</v>
      </c>
      <c r="B4" s="7"/>
      <c r="C4" s="8"/>
      <c r="D4" s="8"/>
      <c r="E4" s="9"/>
      <c r="F4" s="10" t="s">
        <v>560</v>
      </c>
      <c r="G4" s="9"/>
      <c r="H4" s="11"/>
      <c r="I4" s="8"/>
      <c r="J4" s="9"/>
    </row>
    <row r="5" ht="32.25" customHeight="1" spans="1:10">
      <c r="A5" s="12" t="s">
        <v>561</v>
      </c>
      <c r="B5" s="13"/>
      <c r="C5" s="13"/>
      <c r="D5" s="13"/>
      <c r="E5" s="13"/>
      <c r="F5" s="13"/>
      <c r="G5" s="13"/>
      <c r="H5" s="13"/>
      <c r="I5" s="35"/>
      <c r="J5" s="36" t="s">
        <v>562</v>
      </c>
    </row>
    <row r="6" ht="99.75" customHeight="1" spans="1:10">
      <c r="A6" s="14" t="s">
        <v>563</v>
      </c>
      <c r="B6" s="15" t="s">
        <v>564</v>
      </c>
      <c r="C6" s="16"/>
      <c r="D6" s="16"/>
      <c r="E6" s="16"/>
      <c r="F6" s="16"/>
      <c r="G6" s="16"/>
      <c r="H6" s="16"/>
      <c r="I6" s="16"/>
      <c r="J6" s="37" t="s">
        <v>565</v>
      </c>
    </row>
    <row r="7" ht="99.75" customHeight="1" spans="1:10">
      <c r="A7" s="14"/>
      <c r="B7" s="15" t="str">
        <f>"总体绩效目标（"&amp;"2025"&amp;"-"&amp;("2025"+2)&amp;"年期间）"</f>
        <v>总体绩效目标（2025-2027年期间）</v>
      </c>
      <c r="C7" s="16"/>
      <c r="D7" s="16"/>
      <c r="E7" s="16"/>
      <c r="F7" s="16"/>
      <c r="G7" s="16"/>
      <c r="H7" s="16"/>
      <c r="I7" s="16"/>
      <c r="J7" s="37" t="s">
        <v>566</v>
      </c>
    </row>
    <row r="8" ht="75" customHeight="1" spans="1:10">
      <c r="A8" s="15" t="s">
        <v>567</v>
      </c>
      <c r="B8" s="17" t="str">
        <f>"预算年度（"&amp;"2025"&amp;"年）绩效目标"</f>
        <v>预算年度（2025年）绩效目标</v>
      </c>
      <c r="C8" s="18"/>
      <c r="D8" s="18"/>
      <c r="E8" s="18"/>
      <c r="F8" s="18"/>
      <c r="G8" s="18"/>
      <c r="H8" s="18"/>
      <c r="I8" s="18"/>
      <c r="J8" s="38" t="s">
        <v>568</v>
      </c>
    </row>
    <row r="9" ht="32.25" customHeight="1" spans="1:10">
      <c r="A9" s="19" t="s">
        <v>569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570</v>
      </c>
      <c r="B10" s="15"/>
      <c r="C10" s="14" t="s">
        <v>571</v>
      </c>
      <c r="D10" s="14"/>
      <c r="E10" s="14"/>
      <c r="F10" s="14" t="s">
        <v>572</v>
      </c>
      <c r="G10" s="14"/>
      <c r="H10" s="14" t="s">
        <v>573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574</v>
      </c>
      <c r="I11" s="15" t="s">
        <v>575</v>
      </c>
      <c r="J11" s="15" t="s">
        <v>576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/>
      <c r="I12" s="23"/>
      <c r="J12" s="23"/>
    </row>
    <row r="13" ht="34.5" customHeight="1" spans="1:10">
      <c r="A13" s="16"/>
      <c r="B13" s="24"/>
      <c r="C13" s="16"/>
      <c r="D13" s="24"/>
      <c r="E13" s="24"/>
      <c r="F13" s="24"/>
      <c r="G13" s="24"/>
      <c r="H13" s="25"/>
      <c r="I13" s="25"/>
      <c r="J13" s="25"/>
    </row>
    <row r="14" ht="32.25" customHeight="1" spans="1:10">
      <c r="A14" s="19" t="s">
        <v>577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578</v>
      </c>
      <c r="B15" s="26"/>
      <c r="C15" s="26"/>
      <c r="D15" s="26"/>
      <c r="E15" s="26"/>
      <c r="F15" s="26"/>
      <c r="G15" s="26"/>
      <c r="H15" s="27" t="s">
        <v>579</v>
      </c>
      <c r="I15" s="39" t="s">
        <v>336</v>
      </c>
      <c r="J15" s="27" t="s">
        <v>580</v>
      </c>
    </row>
    <row r="16" ht="36" customHeight="1" spans="1:10">
      <c r="A16" s="28" t="s">
        <v>329</v>
      </c>
      <c r="B16" s="28" t="s">
        <v>581</v>
      </c>
      <c r="C16" s="29" t="s">
        <v>331</v>
      </c>
      <c r="D16" s="29" t="s">
        <v>332</v>
      </c>
      <c r="E16" s="29" t="s">
        <v>333</v>
      </c>
      <c r="F16" s="29" t="s">
        <v>334</v>
      </c>
      <c r="G16" s="29" t="s">
        <v>335</v>
      </c>
      <c r="H16" s="30"/>
      <c r="I16" s="30"/>
      <c r="J16" s="30"/>
    </row>
    <row r="17" ht="32.25" customHeight="1" spans="1:10">
      <c r="A17" s="31"/>
      <c r="B17" s="31"/>
      <c r="C17" s="32"/>
      <c r="D17" s="31"/>
      <c r="E17" s="31"/>
      <c r="F17" s="31"/>
      <c r="G17" s="31"/>
      <c r="H17" s="33"/>
      <c r="I17" s="18"/>
      <c r="J17" s="33"/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38888888888889" right="0.838888888888889" top="0.9" bottom="0.9" header="0.359027777777778" footer="0.359027777777778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9"/>
  <sheetViews>
    <sheetView showGridLines="0" showZeros="0" workbookViewId="0">
      <selection activeCell="B13" sqref="B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3" t="s">
        <v>52</v>
      </c>
    </row>
    <row r="2" ht="41.25" customHeight="1" spans="1:1">
      <c r="A2" s="74" t="str">
        <f>"2025"&amp;"年部门收入预算表"</f>
        <v>2025年部门收入预算表</v>
      </c>
    </row>
    <row r="3" ht="17.25" customHeight="1" spans="1:19">
      <c r="A3" s="77" t="str">
        <f>"单位名称："&amp;"石林彝族自治县住房和城乡建设局"</f>
        <v>单位名称：石林彝族自治县住房和城乡建设局</v>
      </c>
      <c r="S3" s="79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60"/>
      <c r="J4" s="212"/>
      <c r="K4" s="212"/>
      <c r="L4" s="212"/>
      <c r="M4" s="212"/>
      <c r="N4" s="218"/>
      <c r="O4" s="212" t="s">
        <v>45</v>
      </c>
      <c r="P4" s="212"/>
      <c r="Q4" s="212"/>
      <c r="R4" s="212"/>
      <c r="S4" s="218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19" t="s">
        <v>62</v>
      </c>
      <c r="J5" s="220"/>
      <c r="K5" s="220"/>
      <c r="L5" s="220"/>
      <c r="M5" s="220"/>
      <c r="N5" s="221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5"/>
      <c r="B6" s="134"/>
      <c r="C6" s="145"/>
      <c r="D6" s="145"/>
      <c r="E6" s="145"/>
      <c r="F6" s="145"/>
      <c r="G6" s="145"/>
      <c r="H6" s="145"/>
      <c r="I6" s="98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2"/>
      <c r="P6" s="222"/>
      <c r="Q6" s="222"/>
      <c r="R6" s="222"/>
      <c r="S6" s="145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98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32" t="s">
        <v>69</v>
      </c>
      <c r="B8" s="32" t="s">
        <v>70</v>
      </c>
      <c r="C8" s="133">
        <v>16954876</v>
      </c>
      <c r="D8" s="133">
        <v>16954876</v>
      </c>
      <c r="E8" s="133">
        <v>16954876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</row>
    <row r="9" ht="18" customHeight="1" spans="1:19">
      <c r="A9" s="82" t="s">
        <v>55</v>
      </c>
      <c r="B9" s="217"/>
      <c r="C9" s="133">
        <v>16954876</v>
      </c>
      <c r="D9" s="133">
        <v>16954876</v>
      </c>
      <c r="E9" s="133">
        <v>16954876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39"/>
  <sheetViews>
    <sheetView showGridLines="0" showZeros="0" workbookViewId="0">
      <selection activeCell="B13" sqref="B1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79" t="s">
        <v>71</v>
      </c>
    </row>
    <row r="2" ht="41.25" customHeight="1" spans="1:1">
      <c r="A2" s="74" t="str">
        <f>"2025"&amp;"年部门支出预算表"</f>
        <v>2025年部门支出预算表</v>
      </c>
    </row>
    <row r="3" ht="17.25" customHeight="1" spans="1:15">
      <c r="A3" s="77" t="str">
        <f>"单位名称："&amp;"石林彝族自治县住房和城乡建设局"</f>
        <v>单位名称：石林彝族自治县住房和城乡建设局</v>
      </c>
      <c r="O3" s="79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7"/>
      <c r="O4" s="208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9"/>
      <c r="J5" s="203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5" t="s">
        <v>82</v>
      </c>
      <c r="B6" s="85" t="s">
        <v>83</v>
      </c>
      <c r="C6" s="85" t="s">
        <v>84</v>
      </c>
      <c r="D6" s="86" t="s">
        <v>85</v>
      </c>
      <c r="E6" s="86" t="s">
        <v>86</v>
      </c>
      <c r="F6" s="86" t="s">
        <v>87</v>
      </c>
      <c r="G6" s="86" t="s">
        <v>88</v>
      </c>
      <c r="H6" s="86" t="s">
        <v>89</v>
      </c>
      <c r="I6" s="86" t="s">
        <v>90</v>
      </c>
      <c r="J6" s="86" t="s">
        <v>91</v>
      </c>
      <c r="K6" s="86" t="s">
        <v>92</v>
      </c>
      <c r="L6" s="86" t="s">
        <v>93</v>
      </c>
      <c r="M6" s="86" t="s">
        <v>94</v>
      </c>
      <c r="N6" s="85" t="s">
        <v>95</v>
      </c>
      <c r="O6" s="86" t="s">
        <v>96</v>
      </c>
    </row>
    <row r="7" ht="21" customHeight="1" spans="1:15">
      <c r="A7" s="87" t="s">
        <v>97</v>
      </c>
      <c r="B7" s="87" t="s">
        <v>98</v>
      </c>
      <c r="C7" s="133">
        <v>351624</v>
      </c>
      <c r="D7" s="133">
        <v>351624</v>
      </c>
      <c r="E7" s="133">
        <v>351624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ht="21" customHeight="1" spans="1:15">
      <c r="A8" s="204" t="s">
        <v>99</v>
      </c>
      <c r="B8" s="204" t="s">
        <v>100</v>
      </c>
      <c r="C8" s="133">
        <v>333624</v>
      </c>
      <c r="D8" s="133">
        <v>333624</v>
      </c>
      <c r="E8" s="133">
        <v>333624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ht="21" customHeight="1" spans="1:15">
      <c r="A9" s="205" t="s">
        <v>101</v>
      </c>
      <c r="B9" s="205" t="s">
        <v>102</v>
      </c>
      <c r="C9" s="133">
        <v>172800</v>
      </c>
      <c r="D9" s="133">
        <v>172800</v>
      </c>
      <c r="E9" s="133">
        <v>172800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21" customHeight="1" spans="1:15">
      <c r="A10" s="205" t="s">
        <v>103</v>
      </c>
      <c r="B10" s="205" t="s">
        <v>104</v>
      </c>
      <c r="C10" s="133">
        <v>160824</v>
      </c>
      <c r="D10" s="133">
        <v>160824</v>
      </c>
      <c r="E10" s="133">
        <v>160824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21" customHeight="1" spans="1:15">
      <c r="A11" s="204" t="s">
        <v>105</v>
      </c>
      <c r="B11" s="204" t="s">
        <v>106</v>
      </c>
      <c r="C11" s="133">
        <v>18000</v>
      </c>
      <c r="D11" s="133">
        <v>18000</v>
      </c>
      <c r="E11" s="133">
        <v>18000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21" customHeight="1" spans="1:15">
      <c r="A12" s="205" t="s">
        <v>107</v>
      </c>
      <c r="B12" s="205" t="s">
        <v>108</v>
      </c>
      <c r="C12" s="133">
        <v>18000</v>
      </c>
      <c r="D12" s="133">
        <v>18000</v>
      </c>
      <c r="E12" s="133">
        <v>18000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21" customHeight="1" spans="1:15">
      <c r="A13" s="87" t="s">
        <v>109</v>
      </c>
      <c r="B13" s="87" t="s">
        <v>110</v>
      </c>
      <c r="C13" s="133">
        <v>173268</v>
      </c>
      <c r="D13" s="133">
        <v>173268</v>
      </c>
      <c r="E13" s="133">
        <v>173268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21" customHeight="1" spans="1:15">
      <c r="A14" s="204" t="s">
        <v>111</v>
      </c>
      <c r="B14" s="204" t="s">
        <v>112</v>
      </c>
      <c r="C14" s="133">
        <v>173268</v>
      </c>
      <c r="D14" s="133">
        <v>173268</v>
      </c>
      <c r="E14" s="133">
        <v>173268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21" customHeight="1" spans="1:15">
      <c r="A15" s="205" t="s">
        <v>113</v>
      </c>
      <c r="B15" s="205" t="s">
        <v>114</v>
      </c>
      <c r="C15" s="133">
        <v>67432</v>
      </c>
      <c r="D15" s="133">
        <v>67432</v>
      </c>
      <c r="E15" s="133">
        <v>67432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21" customHeight="1" spans="1:15">
      <c r="A16" s="205" t="s">
        <v>115</v>
      </c>
      <c r="B16" s="205" t="s">
        <v>116</v>
      </c>
      <c r="C16" s="133">
        <v>93488</v>
      </c>
      <c r="D16" s="133">
        <v>93488</v>
      </c>
      <c r="E16" s="133">
        <v>93488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21" customHeight="1" spans="1:15">
      <c r="A17" s="205" t="s">
        <v>117</v>
      </c>
      <c r="B17" s="205" t="s">
        <v>118</v>
      </c>
      <c r="C17" s="133">
        <v>12348</v>
      </c>
      <c r="D17" s="133">
        <v>12348</v>
      </c>
      <c r="E17" s="133">
        <v>12348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21" customHeight="1" spans="1:15">
      <c r="A18" s="87" t="s">
        <v>119</v>
      </c>
      <c r="B18" s="87" t="s">
        <v>120</v>
      </c>
      <c r="C18" s="133">
        <v>3500000</v>
      </c>
      <c r="D18" s="133">
        <v>3500000</v>
      </c>
      <c r="E18" s="133"/>
      <c r="F18" s="133">
        <v>3500000</v>
      </c>
      <c r="G18" s="133"/>
      <c r="H18" s="133"/>
      <c r="I18" s="133"/>
      <c r="J18" s="133"/>
      <c r="K18" s="133"/>
      <c r="L18" s="133"/>
      <c r="M18" s="133"/>
      <c r="N18" s="133"/>
      <c r="O18" s="133"/>
    </row>
    <row r="19" ht="21" customHeight="1" spans="1:15">
      <c r="A19" s="204" t="s">
        <v>121</v>
      </c>
      <c r="B19" s="204" t="s">
        <v>122</v>
      </c>
      <c r="C19" s="133">
        <v>3500000</v>
      </c>
      <c r="D19" s="133">
        <v>3500000</v>
      </c>
      <c r="E19" s="133"/>
      <c r="F19" s="133">
        <v>3500000</v>
      </c>
      <c r="G19" s="133"/>
      <c r="H19" s="133"/>
      <c r="I19" s="133"/>
      <c r="J19" s="133"/>
      <c r="K19" s="133"/>
      <c r="L19" s="133"/>
      <c r="M19" s="133"/>
      <c r="N19" s="133"/>
      <c r="O19" s="133"/>
    </row>
    <row r="20" ht="21" customHeight="1" spans="1:15">
      <c r="A20" s="205" t="s">
        <v>123</v>
      </c>
      <c r="B20" s="205" t="s">
        <v>122</v>
      </c>
      <c r="C20" s="133">
        <v>3500000</v>
      </c>
      <c r="D20" s="133">
        <v>3500000</v>
      </c>
      <c r="E20" s="133"/>
      <c r="F20" s="133">
        <v>3500000</v>
      </c>
      <c r="G20" s="133"/>
      <c r="H20" s="133"/>
      <c r="I20" s="133"/>
      <c r="J20" s="133"/>
      <c r="K20" s="133"/>
      <c r="L20" s="133"/>
      <c r="M20" s="133"/>
      <c r="N20" s="133"/>
      <c r="O20" s="133"/>
    </row>
    <row r="21" ht="21" customHeight="1" spans="1:15">
      <c r="A21" s="87" t="s">
        <v>124</v>
      </c>
      <c r="B21" s="87" t="s">
        <v>125</v>
      </c>
      <c r="C21" s="133">
        <v>6762461</v>
      </c>
      <c r="D21" s="133">
        <v>6762461</v>
      </c>
      <c r="E21" s="133">
        <v>1215661</v>
      </c>
      <c r="F21" s="133">
        <v>5546800</v>
      </c>
      <c r="G21" s="133"/>
      <c r="H21" s="133"/>
      <c r="I21" s="133"/>
      <c r="J21" s="133"/>
      <c r="K21" s="133"/>
      <c r="L21" s="133"/>
      <c r="M21" s="133"/>
      <c r="N21" s="133"/>
      <c r="O21" s="133"/>
    </row>
    <row r="22" ht="21" customHeight="1" spans="1:15">
      <c r="A22" s="204" t="s">
        <v>126</v>
      </c>
      <c r="B22" s="204" t="s">
        <v>127</v>
      </c>
      <c r="C22" s="133">
        <v>5115661</v>
      </c>
      <c r="D22" s="133">
        <v>5115661</v>
      </c>
      <c r="E22" s="133">
        <v>1215661</v>
      </c>
      <c r="F22" s="133">
        <v>3900000</v>
      </c>
      <c r="G22" s="133"/>
      <c r="H22" s="133"/>
      <c r="I22" s="133"/>
      <c r="J22" s="133"/>
      <c r="K22" s="133"/>
      <c r="L22" s="133"/>
      <c r="M22" s="133"/>
      <c r="N22" s="133"/>
      <c r="O22" s="133"/>
    </row>
    <row r="23" ht="21" customHeight="1" spans="1:15">
      <c r="A23" s="205" t="s">
        <v>128</v>
      </c>
      <c r="B23" s="205" t="s">
        <v>129</v>
      </c>
      <c r="C23" s="133">
        <v>1215661</v>
      </c>
      <c r="D23" s="133">
        <v>1215661</v>
      </c>
      <c r="E23" s="133">
        <v>1215661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21" customHeight="1" spans="1:15">
      <c r="A24" s="205" t="s">
        <v>130</v>
      </c>
      <c r="B24" s="205" t="s">
        <v>131</v>
      </c>
      <c r="C24" s="133">
        <v>3900000</v>
      </c>
      <c r="D24" s="133">
        <v>3900000</v>
      </c>
      <c r="E24" s="133"/>
      <c r="F24" s="133">
        <v>3900000</v>
      </c>
      <c r="G24" s="133"/>
      <c r="H24" s="133"/>
      <c r="I24" s="133"/>
      <c r="J24" s="133"/>
      <c r="K24" s="133"/>
      <c r="L24" s="133"/>
      <c r="M24" s="133"/>
      <c r="N24" s="133"/>
      <c r="O24" s="133"/>
    </row>
    <row r="25" ht="21" customHeight="1" spans="1:15">
      <c r="A25" s="204" t="s">
        <v>132</v>
      </c>
      <c r="B25" s="204" t="s">
        <v>133</v>
      </c>
      <c r="C25" s="133">
        <v>1400000</v>
      </c>
      <c r="D25" s="133">
        <v>1400000</v>
      </c>
      <c r="E25" s="133"/>
      <c r="F25" s="133">
        <v>1400000</v>
      </c>
      <c r="G25" s="133"/>
      <c r="H25" s="133"/>
      <c r="I25" s="133"/>
      <c r="J25" s="133"/>
      <c r="K25" s="133"/>
      <c r="L25" s="133"/>
      <c r="M25" s="133"/>
      <c r="N25" s="133"/>
      <c r="O25" s="133"/>
    </row>
    <row r="26" ht="21" customHeight="1" spans="1:15">
      <c r="A26" s="205" t="s">
        <v>134</v>
      </c>
      <c r="B26" s="205" t="s">
        <v>135</v>
      </c>
      <c r="C26" s="133">
        <v>500000</v>
      </c>
      <c r="D26" s="133">
        <v>500000</v>
      </c>
      <c r="E26" s="133"/>
      <c r="F26" s="133">
        <v>500000</v>
      </c>
      <c r="G26" s="133"/>
      <c r="H26" s="133"/>
      <c r="I26" s="133"/>
      <c r="J26" s="133"/>
      <c r="K26" s="133"/>
      <c r="L26" s="133"/>
      <c r="M26" s="133"/>
      <c r="N26" s="133"/>
      <c r="O26" s="133"/>
    </row>
    <row r="27" ht="21" customHeight="1" spans="1:15">
      <c r="A27" s="205" t="s">
        <v>136</v>
      </c>
      <c r="B27" s="205" t="s">
        <v>137</v>
      </c>
      <c r="C27" s="133">
        <v>900000</v>
      </c>
      <c r="D27" s="133">
        <v>900000</v>
      </c>
      <c r="E27" s="133"/>
      <c r="F27" s="133">
        <v>900000</v>
      </c>
      <c r="G27" s="133"/>
      <c r="H27" s="133"/>
      <c r="I27" s="133"/>
      <c r="J27" s="133"/>
      <c r="K27" s="133"/>
      <c r="L27" s="133"/>
      <c r="M27" s="133"/>
      <c r="N27" s="133"/>
      <c r="O27" s="133"/>
    </row>
    <row r="28" ht="21" customHeight="1" spans="1:15">
      <c r="A28" s="204" t="s">
        <v>138</v>
      </c>
      <c r="B28" s="204" t="s">
        <v>139</v>
      </c>
      <c r="C28" s="133">
        <v>246800</v>
      </c>
      <c r="D28" s="133">
        <v>246800</v>
      </c>
      <c r="E28" s="133"/>
      <c r="F28" s="133">
        <v>246800</v>
      </c>
      <c r="G28" s="133"/>
      <c r="H28" s="133"/>
      <c r="I28" s="133"/>
      <c r="J28" s="133"/>
      <c r="K28" s="133"/>
      <c r="L28" s="133"/>
      <c r="M28" s="133"/>
      <c r="N28" s="133"/>
      <c r="O28" s="133"/>
    </row>
    <row r="29" ht="21" customHeight="1" spans="1:15">
      <c r="A29" s="205" t="s">
        <v>140</v>
      </c>
      <c r="B29" s="205" t="s">
        <v>139</v>
      </c>
      <c r="C29" s="133">
        <v>246800</v>
      </c>
      <c r="D29" s="133">
        <v>246800</v>
      </c>
      <c r="E29" s="133"/>
      <c r="F29" s="133">
        <v>246800</v>
      </c>
      <c r="G29" s="133"/>
      <c r="H29" s="133"/>
      <c r="I29" s="133"/>
      <c r="J29" s="133"/>
      <c r="K29" s="133"/>
      <c r="L29" s="133"/>
      <c r="M29" s="133"/>
      <c r="N29" s="133"/>
      <c r="O29" s="133"/>
    </row>
    <row r="30" ht="21" customHeight="1" spans="1:15">
      <c r="A30" s="87" t="s">
        <v>141</v>
      </c>
      <c r="B30" s="87" t="s">
        <v>142</v>
      </c>
      <c r="C30" s="133">
        <v>5817523</v>
      </c>
      <c r="D30" s="133">
        <v>5817523</v>
      </c>
      <c r="E30" s="133">
        <v>127224</v>
      </c>
      <c r="F30" s="133">
        <v>5690299</v>
      </c>
      <c r="G30" s="133"/>
      <c r="H30" s="133"/>
      <c r="I30" s="133"/>
      <c r="J30" s="133"/>
      <c r="K30" s="133"/>
      <c r="L30" s="133"/>
      <c r="M30" s="133"/>
      <c r="N30" s="133"/>
      <c r="O30" s="133"/>
    </row>
    <row r="31" ht="21" customHeight="1" spans="1:15">
      <c r="A31" s="204" t="s">
        <v>143</v>
      </c>
      <c r="B31" s="204" t="s">
        <v>144</v>
      </c>
      <c r="C31" s="133">
        <v>5690299</v>
      </c>
      <c r="D31" s="133">
        <v>5690299</v>
      </c>
      <c r="E31" s="133"/>
      <c r="F31" s="133">
        <v>5690299</v>
      </c>
      <c r="G31" s="133"/>
      <c r="H31" s="133"/>
      <c r="I31" s="133"/>
      <c r="J31" s="133"/>
      <c r="K31" s="133"/>
      <c r="L31" s="133"/>
      <c r="M31" s="133"/>
      <c r="N31" s="133"/>
      <c r="O31" s="133"/>
    </row>
    <row r="32" ht="21" customHeight="1" spans="1:15">
      <c r="A32" s="205" t="s">
        <v>145</v>
      </c>
      <c r="B32" s="205" t="s">
        <v>146</v>
      </c>
      <c r="C32" s="133">
        <v>5000000</v>
      </c>
      <c r="D32" s="133">
        <v>5000000</v>
      </c>
      <c r="E32" s="133"/>
      <c r="F32" s="133">
        <v>5000000</v>
      </c>
      <c r="G32" s="133"/>
      <c r="H32" s="133"/>
      <c r="I32" s="133"/>
      <c r="J32" s="133"/>
      <c r="K32" s="133"/>
      <c r="L32" s="133"/>
      <c r="M32" s="133"/>
      <c r="N32" s="133"/>
      <c r="O32" s="133"/>
    </row>
    <row r="33" ht="21" customHeight="1" spans="1:15">
      <c r="A33" s="205" t="s">
        <v>147</v>
      </c>
      <c r="B33" s="205" t="s">
        <v>148</v>
      </c>
      <c r="C33" s="133">
        <v>690299</v>
      </c>
      <c r="D33" s="133">
        <v>690299</v>
      </c>
      <c r="E33" s="133"/>
      <c r="F33" s="133">
        <v>690299</v>
      </c>
      <c r="G33" s="133"/>
      <c r="H33" s="133"/>
      <c r="I33" s="133"/>
      <c r="J33" s="133"/>
      <c r="K33" s="133"/>
      <c r="L33" s="133"/>
      <c r="M33" s="133"/>
      <c r="N33" s="133"/>
      <c r="O33" s="133"/>
    </row>
    <row r="34" ht="21" customHeight="1" spans="1:15">
      <c r="A34" s="204" t="s">
        <v>149</v>
      </c>
      <c r="B34" s="204" t="s">
        <v>150</v>
      </c>
      <c r="C34" s="133">
        <v>127224</v>
      </c>
      <c r="D34" s="133">
        <v>127224</v>
      </c>
      <c r="E34" s="133">
        <v>127224</v>
      </c>
      <c r="F34" s="133"/>
      <c r="G34" s="133"/>
      <c r="H34" s="133"/>
      <c r="I34" s="133"/>
      <c r="J34" s="133"/>
      <c r="K34" s="133"/>
      <c r="L34" s="133"/>
      <c r="M34" s="133"/>
      <c r="N34" s="133"/>
      <c r="O34" s="133"/>
    </row>
    <row r="35" ht="21" customHeight="1" spans="1:15">
      <c r="A35" s="205" t="s">
        <v>151</v>
      </c>
      <c r="B35" s="205" t="s">
        <v>152</v>
      </c>
      <c r="C35" s="133">
        <v>127224</v>
      </c>
      <c r="D35" s="133">
        <v>127224</v>
      </c>
      <c r="E35" s="133">
        <v>127224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/>
    </row>
    <row r="36" ht="21" customHeight="1" spans="1:15">
      <c r="A36" s="87" t="s">
        <v>153</v>
      </c>
      <c r="B36" s="87" t="s">
        <v>154</v>
      </c>
      <c r="C36" s="133">
        <v>350000</v>
      </c>
      <c r="D36" s="133">
        <v>350000</v>
      </c>
      <c r="E36" s="133"/>
      <c r="F36" s="133">
        <v>350000</v>
      </c>
      <c r="G36" s="133"/>
      <c r="H36" s="133"/>
      <c r="I36" s="133"/>
      <c r="J36" s="133"/>
      <c r="K36" s="133"/>
      <c r="L36" s="133"/>
      <c r="M36" s="133"/>
      <c r="N36" s="133"/>
      <c r="O36" s="133"/>
    </row>
    <row r="37" ht="21" customHeight="1" spans="1:15">
      <c r="A37" s="204" t="s">
        <v>155</v>
      </c>
      <c r="B37" s="204" t="s">
        <v>156</v>
      </c>
      <c r="C37" s="133">
        <v>350000</v>
      </c>
      <c r="D37" s="133">
        <v>350000</v>
      </c>
      <c r="E37" s="133"/>
      <c r="F37" s="133">
        <v>350000</v>
      </c>
      <c r="G37" s="133"/>
      <c r="H37" s="133"/>
      <c r="I37" s="133"/>
      <c r="J37" s="133"/>
      <c r="K37" s="133"/>
      <c r="L37" s="133"/>
      <c r="M37" s="133"/>
      <c r="N37" s="133"/>
      <c r="O37" s="133"/>
    </row>
    <row r="38" ht="21" customHeight="1" spans="1:15">
      <c r="A38" s="205" t="s">
        <v>157</v>
      </c>
      <c r="B38" s="205" t="s">
        <v>158</v>
      </c>
      <c r="C38" s="133">
        <v>350000</v>
      </c>
      <c r="D38" s="133">
        <v>350000</v>
      </c>
      <c r="E38" s="133"/>
      <c r="F38" s="133">
        <v>350000</v>
      </c>
      <c r="G38" s="133"/>
      <c r="H38" s="133"/>
      <c r="I38" s="133"/>
      <c r="J38" s="133"/>
      <c r="K38" s="133"/>
      <c r="L38" s="133"/>
      <c r="M38" s="133"/>
      <c r="N38" s="133"/>
      <c r="O38" s="133"/>
    </row>
    <row r="39" ht="21" customHeight="1" spans="1:15">
      <c r="A39" s="206" t="s">
        <v>55</v>
      </c>
      <c r="B39" s="68"/>
      <c r="C39" s="133">
        <v>16954876</v>
      </c>
      <c r="D39" s="133">
        <v>16954876</v>
      </c>
      <c r="E39" s="133">
        <v>1867777</v>
      </c>
      <c r="F39" s="133">
        <v>15087099</v>
      </c>
      <c r="G39" s="133"/>
      <c r="H39" s="133"/>
      <c r="I39" s="133"/>
      <c r="J39" s="133"/>
      <c r="K39" s="133"/>
      <c r="L39" s="133"/>
      <c r="M39" s="133"/>
      <c r="N39" s="133"/>
      <c r="O39" s="133"/>
    </row>
  </sheetData>
  <mergeCells count="12">
    <mergeCell ref="A1:O1"/>
    <mergeCell ref="A2:O2"/>
    <mergeCell ref="A3:B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4"/>
  <sheetViews>
    <sheetView showGridLines="0" showZeros="0" workbookViewId="0">
      <selection activeCell="B13" sqref="B1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5"/>
      <c r="B1" s="79"/>
      <c r="C1" s="79"/>
      <c r="D1" s="79" t="s">
        <v>159</v>
      </c>
    </row>
    <row r="2" ht="41.25" customHeight="1" spans="1:1">
      <c r="A2" s="74" t="str">
        <f>"2025"&amp;"年部门财政拨款收支预算总表"</f>
        <v>2025年部门财政拨款收支预算总表</v>
      </c>
    </row>
    <row r="3" ht="17.25" customHeight="1" spans="1:4">
      <c r="A3" s="77" t="str">
        <f>"单位名称："&amp;"石林彝族自治县住房和城乡建设局"</f>
        <v>单位名称：石林彝族自治县住房和城乡建设局</v>
      </c>
      <c r="B3" s="189"/>
      <c r="D3" s="79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160</v>
      </c>
      <c r="B6" s="133">
        <v>16954876</v>
      </c>
      <c r="C6" s="192" t="s">
        <v>161</v>
      </c>
      <c r="D6" s="133">
        <v>16954876</v>
      </c>
    </row>
    <row r="7" ht="16.5" customHeight="1" spans="1:4">
      <c r="A7" s="192" t="s">
        <v>162</v>
      </c>
      <c r="B7" s="133">
        <v>16954876</v>
      </c>
      <c r="C7" s="192" t="s">
        <v>163</v>
      </c>
      <c r="D7" s="133"/>
    </row>
    <row r="8" ht="16.5" customHeight="1" spans="1:4">
      <c r="A8" s="192" t="s">
        <v>164</v>
      </c>
      <c r="B8" s="133"/>
      <c r="C8" s="192" t="s">
        <v>165</v>
      </c>
      <c r="D8" s="133"/>
    </row>
    <row r="9" ht="16.5" customHeight="1" spans="1:4">
      <c r="A9" s="192" t="s">
        <v>166</v>
      </c>
      <c r="B9" s="133"/>
      <c r="C9" s="192" t="s">
        <v>167</v>
      </c>
      <c r="D9" s="133"/>
    </row>
    <row r="10" ht="16.5" customHeight="1" spans="1:4">
      <c r="A10" s="192" t="s">
        <v>168</v>
      </c>
      <c r="B10" s="133"/>
      <c r="C10" s="192" t="s">
        <v>169</v>
      </c>
      <c r="D10" s="133"/>
    </row>
    <row r="11" ht="16.5" customHeight="1" spans="1:4">
      <c r="A11" s="192" t="s">
        <v>162</v>
      </c>
      <c r="B11" s="133"/>
      <c r="C11" s="192" t="s">
        <v>170</v>
      </c>
      <c r="D11" s="133"/>
    </row>
    <row r="12" ht="16.5" customHeight="1" spans="1:4">
      <c r="A12" s="21" t="s">
        <v>164</v>
      </c>
      <c r="B12" s="133"/>
      <c r="C12" s="97" t="s">
        <v>171</v>
      </c>
      <c r="D12" s="133"/>
    </row>
    <row r="13" ht="16.5" customHeight="1" spans="1:4">
      <c r="A13" s="21" t="s">
        <v>166</v>
      </c>
      <c r="B13" s="133"/>
      <c r="C13" s="97" t="s">
        <v>172</v>
      </c>
      <c r="D13" s="133"/>
    </row>
    <row r="14" ht="16.5" customHeight="1" spans="1:4">
      <c r="A14" s="193"/>
      <c r="B14" s="133"/>
      <c r="C14" s="97" t="s">
        <v>173</v>
      </c>
      <c r="D14" s="133">
        <v>351624</v>
      </c>
    </row>
    <row r="15" ht="16.5" customHeight="1" spans="1:4">
      <c r="A15" s="193"/>
      <c r="B15" s="133"/>
      <c r="C15" s="97" t="s">
        <v>174</v>
      </c>
      <c r="D15" s="133">
        <v>173268</v>
      </c>
    </row>
    <row r="16" ht="16.5" customHeight="1" spans="1:4">
      <c r="A16" s="193"/>
      <c r="B16" s="133"/>
      <c r="C16" s="97" t="s">
        <v>175</v>
      </c>
      <c r="D16" s="133">
        <v>3500000</v>
      </c>
    </row>
    <row r="17" ht="16.5" customHeight="1" spans="1:4">
      <c r="A17" s="193"/>
      <c r="B17" s="133"/>
      <c r="C17" s="97" t="s">
        <v>176</v>
      </c>
      <c r="D17" s="133">
        <v>6762461</v>
      </c>
    </row>
    <row r="18" ht="16.5" customHeight="1" spans="1:4">
      <c r="A18" s="193"/>
      <c r="B18" s="133"/>
      <c r="C18" s="97" t="s">
        <v>177</v>
      </c>
      <c r="D18" s="133"/>
    </row>
    <row r="19" ht="16.5" customHeight="1" spans="1:4">
      <c r="A19" s="193"/>
      <c r="B19" s="133"/>
      <c r="C19" s="97" t="s">
        <v>178</v>
      </c>
      <c r="D19" s="133"/>
    </row>
    <row r="20" ht="16.5" customHeight="1" spans="1:4">
      <c r="A20" s="193"/>
      <c r="B20" s="133"/>
      <c r="C20" s="97" t="s">
        <v>179</v>
      </c>
      <c r="D20" s="133"/>
    </row>
    <row r="21" ht="16.5" customHeight="1" spans="1:4">
      <c r="A21" s="193"/>
      <c r="B21" s="133"/>
      <c r="C21" s="97" t="s">
        <v>180</v>
      </c>
      <c r="D21" s="133"/>
    </row>
    <row r="22" ht="16.5" customHeight="1" spans="1:4">
      <c r="A22" s="193"/>
      <c r="B22" s="133"/>
      <c r="C22" s="97" t="s">
        <v>181</v>
      </c>
      <c r="D22" s="133"/>
    </row>
    <row r="23" ht="16.5" customHeight="1" spans="1:4">
      <c r="A23" s="193"/>
      <c r="B23" s="133"/>
      <c r="C23" s="97" t="s">
        <v>182</v>
      </c>
      <c r="D23" s="133"/>
    </row>
    <row r="24" ht="16.5" customHeight="1" spans="1:4">
      <c r="A24" s="193"/>
      <c r="B24" s="133"/>
      <c r="C24" s="97" t="s">
        <v>183</v>
      </c>
      <c r="D24" s="133"/>
    </row>
    <row r="25" ht="16.5" customHeight="1" spans="1:4">
      <c r="A25" s="193"/>
      <c r="B25" s="133"/>
      <c r="C25" s="97" t="s">
        <v>184</v>
      </c>
      <c r="D25" s="133">
        <v>5817523</v>
      </c>
    </row>
    <row r="26" ht="16.5" customHeight="1" spans="1:4">
      <c r="A26" s="193"/>
      <c r="B26" s="133"/>
      <c r="C26" s="97" t="s">
        <v>185</v>
      </c>
      <c r="D26" s="133"/>
    </row>
    <row r="27" ht="16.5" customHeight="1" spans="1:4">
      <c r="A27" s="193"/>
      <c r="B27" s="133"/>
      <c r="C27" s="97" t="s">
        <v>186</v>
      </c>
      <c r="D27" s="133"/>
    </row>
    <row r="28" ht="16.5" customHeight="1" spans="1:4">
      <c r="A28" s="193"/>
      <c r="B28" s="133"/>
      <c r="C28" s="97" t="s">
        <v>187</v>
      </c>
      <c r="D28" s="133">
        <v>350000</v>
      </c>
    </row>
    <row r="29" ht="16.5" customHeight="1" spans="1:4">
      <c r="A29" s="193"/>
      <c r="B29" s="133"/>
      <c r="C29" s="97" t="s">
        <v>188</v>
      </c>
      <c r="D29" s="133"/>
    </row>
    <row r="30" ht="16.5" customHeight="1" spans="1:4">
      <c r="A30" s="193"/>
      <c r="B30" s="133"/>
      <c r="C30" s="97" t="s">
        <v>189</v>
      </c>
      <c r="D30" s="133"/>
    </row>
    <row r="31" ht="16.5" customHeight="1" spans="1:4">
      <c r="A31" s="193"/>
      <c r="B31" s="133"/>
      <c r="C31" s="21" t="s">
        <v>190</v>
      </c>
      <c r="D31" s="133"/>
    </row>
    <row r="32" ht="16.5" customHeight="1" spans="1:4">
      <c r="A32" s="193"/>
      <c r="B32" s="133"/>
      <c r="C32" s="21" t="s">
        <v>191</v>
      </c>
      <c r="D32" s="133"/>
    </row>
    <row r="33" ht="16.5" customHeight="1" spans="1:4">
      <c r="A33" s="193"/>
      <c r="B33" s="133"/>
      <c r="C33" s="18" t="s">
        <v>192</v>
      </c>
      <c r="D33" s="133"/>
    </row>
    <row r="34" ht="15" customHeight="1" spans="1:4">
      <c r="A34" s="194" t="s">
        <v>50</v>
      </c>
      <c r="B34" s="195">
        <v>16954876</v>
      </c>
      <c r="C34" s="194" t="s">
        <v>51</v>
      </c>
      <c r="D34" s="195">
        <v>16954876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39"/>
  <sheetViews>
    <sheetView showZeros="0" topLeftCell="A5" workbookViewId="0">
      <selection activeCell="B13" sqref="B1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4"/>
      <c r="F1" s="100"/>
      <c r="G1" s="168" t="s">
        <v>193</v>
      </c>
    </row>
    <row r="2" ht="41.25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3" t="str">
        <f>"单位名称："&amp;"石林彝族自治县住房和城乡建设局"</f>
        <v>单位名称：石林彝族自治县住房和城乡建设局</v>
      </c>
      <c r="F3" s="151"/>
      <c r="G3" s="168" t="s">
        <v>1</v>
      </c>
    </row>
    <row r="4" ht="20.25" customHeight="1" spans="1:7">
      <c r="A4" s="183" t="s">
        <v>194</v>
      </c>
      <c r="B4" s="184"/>
      <c r="C4" s="155" t="s">
        <v>55</v>
      </c>
      <c r="D4" s="175" t="s">
        <v>75</v>
      </c>
      <c r="E4" s="13"/>
      <c r="F4" s="35"/>
      <c r="G4" s="165" t="s">
        <v>76</v>
      </c>
    </row>
    <row r="5" ht="20.25" customHeight="1" spans="1:7">
      <c r="A5" s="185" t="s">
        <v>72</v>
      </c>
      <c r="B5" s="185" t="s">
        <v>73</v>
      </c>
      <c r="C5" s="54"/>
      <c r="D5" s="14" t="s">
        <v>57</v>
      </c>
      <c r="E5" s="14" t="s">
        <v>195</v>
      </c>
      <c r="F5" s="14" t="s">
        <v>196</v>
      </c>
      <c r="G5" s="167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18" t="s">
        <v>97</v>
      </c>
      <c r="B7" s="18" t="s">
        <v>98</v>
      </c>
      <c r="C7" s="133">
        <v>351624</v>
      </c>
      <c r="D7" s="133">
        <v>351624</v>
      </c>
      <c r="E7" s="133">
        <v>351624</v>
      </c>
      <c r="F7" s="133"/>
      <c r="G7" s="133"/>
    </row>
    <row r="8" ht="18" customHeight="1" spans="1:7">
      <c r="A8" s="163" t="s">
        <v>99</v>
      </c>
      <c r="B8" s="163" t="s">
        <v>100</v>
      </c>
      <c r="C8" s="133">
        <v>333624</v>
      </c>
      <c r="D8" s="133">
        <v>333624</v>
      </c>
      <c r="E8" s="133">
        <v>333624</v>
      </c>
      <c r="F8" s="133"/>
      <c r="G8" s="133"/>
    </row>
    <row r="9" ht="18" customHeight="1" spans="1:7">
      <c r="A9" s="186" t="s">
        <v>101</v>
      </c>
      <c r="B9" s="186" t="s">
        <v>102</v>
      </c>
      <c r="C9" s="133">
        <v>172800</v>
      </c>
      <c r="D9" s="133">
        <v>172800</v>
      </c>
      <c r="E9" s="133">
        <v>172800</v>
      </c>
      <c r="F9" s="133"/>
      <c r="G9" s="133"/>
    </row>
    <row r="10" ht="18" customHeight="1" spans="1:7">
      <c r="A10" s="186" t="s">
        <v>103</v>
      </c>
      <c r="B10" s="186" t="s">
        <v>104</v>
      </c>
      <c r="C10" s="133">
        <v>160824</v>
      </c>
      <c r="D10" s="133">
        <v>160824</v>
      </c>
      <c r="E10" s="133">
        <v>160824</v>
      </c>
      <c r="F10" s="133"/>
      <c r="G10" s="133"/>
    </row>
    <row r="11" ht="18" customHeight="1" spans="1:7">
      <c r="A11" s="163" t="s">
        <v>105</v>
      </c>
      <c r="B11" s="163" t="s">
        <v>106</v>
      </c>
      <c r="C11" s="133">
        <v>18000</v>
      </c>
      <c r="D11" s="133">
        <v>18000</v>
      </c>
      <c r="E11" s="133">
        <v>18000</v>
      </c>
      <c r="F11" s="133"/>
      <c r="G11" s="133"/>
    </row>
    <row r="12" ht="18" customHeight="1" spans="1:7">
      <c r="A12" s="186" t="s">
        <v>107</v>
      </c>
      <c r="B12" s="186" t="s">
        <v>108</v>
      </c>
      <c r="C12" s="133">
        <v>18000</v>
      </c>
      <c r="D12" s="133">
        <v>18000</v>
      </c>
      <c r="E12" s="133">
        <v>18000</v>
      </c>
      <c r="F12" s="133"/>
      <c r="G12" s="133"/>
    </row>
    <row r="13" ht="18" customHeight="1" spans="1:7">
      <c r="A13" s="18" t="s">
        <v>109</v>
      </c>
      <c r="B13" s="18" t="s">
        <v>110</v>
      </c>
      <c r="C13" s="133">
        <v>173268</v>
      </c>
      <c r="D13" s="133">
        <v>173268</v>
      </c>
      <c r="E13" s="133">
        <v>173268</v>
      </c>
      <c r="F13" s="133"/>
      <c r="G13" s="133"/>
    </row>
    <row r="14" ht="18" customHeight="1" spans="1:7">
      <c r="A14" s="163" t="s">
        <v>111</v>
      </c>
      <c r="B14" s="163" t="s">
        <v>112</v>
      </c>
      <c r="C14" s="133">
        <v>173268</v>
      </c>
      <c r="D14" s="133">
        <v>173268</v>
      </c>
      <c r="E14" s="133">
        <v>173268</v>
      </c>
      <c r="F14" s="133"/>
      <c r="G14" s="133"/>
    </row>
    <row r="15" ht="18" customHeight="1" spans="1:7">
      <c r="A15" s="186" t="s">
        <v>113</v>
      </c>
      <c r="B15" s="186" t="s">
        <v>114</v>
      </c>
      <c r="C15" s="133">
        <v>67432</v>
      </c>
      <c r="D15" s="133">
        <v>67432</v>
      </c>
      <c r="E15" s="133">
        <v>67432</v>
      </c>
      <c r="F15" s="133"/>
      <c r="G15" s="133"/>
    </row>
    <row r="16" ht="18" customHeight="1" spans="1:7">
      <c r="A16" s="186" t="s">
        <v>115</v>
      </c>
      <c r="B16" s="186" t="s">
        <v>116</v>
      </c>
      <c r="C16" s="133">
        <v>93488</v>
      </c>
      <c r="D16" s="133">
        <v>93488</v>
      </c>
      <c r="E16" s="133">
        <v>93488</v>
      </c>
      <c r="F16" s="133"/>
      <c r="G16" s="133"/>
    </row>
    <row r="17" ht="18" customHeight="1" spans="1:7">
      <c r="A17" s="186" t="s">
        <v>117</v>
      </c>
      <c r="B17" s="186" t="s">
        <v>118</v>
      </c>
      <c r="C17" s="133">
        <v>12348</v>
      </c>
      <c r="D17" s="133">
        <v>12348</v>
      </c>
      <c r="E17" s="133">
        <v>12348</v>
      </c>
      <c r="F17" s="133"/>
      <c r="G17" s="133"/>
    </row>
    <row r="18" ht="18" customHeight="1" spans="1:7">
      <c r="A18" s="18" t="s">
        <v>119</v>
      </c>
      <c r="B18" s="18" t="s">
        <v>120</v>
      </c>
      <c r="C18" s="133">
        <v>3500000</v>
      </c>
      <c r="D18" s="133"/>
      <c r="E18" s="133"/>
      <c r="F18" s="133"/>
      <c r="G18" s="133">
        <v>3500000</v>
      </c>
    </row>
    <row r="19" ht="18" customHeight="1" spans="1:7">
      <c r="A19" s="163" t="s">
        <v>121</v>
      </c>
      <c r="B19" s="163" t="s">
        <v>122</v>
      </c>
      <c r="C19" s="133">
        <v>3500000</v>
      </c>
      <c r="D19" s="133"/>
      <c r="E19" s="133"/>
      <c r="F19" s="133"/>
      <c r="G19" s="133">
        <v>3500000</v>
      </c>
    </row>
    <row r="20" ht="18" customHeight="1" spans="1:7">
      <c r="A20" s="186" t="s">
        <v>123</v>
      </c>
      <c r="B20" s="186" t="s">
        <v>122</v>
      </c>
      <c r="C20" s="133">
        <v>3500000</v>
      </c>
      <c r="D20" s="133"/>
      <c r="E20" s="133"/>
      <c r="F20" s="133"/>
      <c r="G20" s="133">
        <v>3500000</v>
      </c>
    </row>
    <row r="21" ht="18" customHeight="1" spans="1:7">
      <c r="A21" s="18" t="s">
        <v>124</v>
      </c>
      <c r="B21" s="18" t="s">
        <v>125</v>
      </c>
      <c r="C21" s="133">
        <v>6762461</v>
      </c>
      <c r="D21" s="133">
        <v>1215661</v>
      </c>
      <c r="E21" s="133">
        <v>1054941</v>
      </c>
      <c r="F21" s="133">
        <v>160720</v>
      </c>
      <c r="G21" s="133">
        <v>5546800</v>
      </c>
    </row>
    <row r="22" ht="18" customHeight="1" spans="1:7">
      <c r="A22" s="163" t="s">
        <v>126</v>
      </c>
      <c r="B22" s="163" t="s">
        <v>127</v>
      </c>
      <c r="C22" s="133">
        <v>5115661</v>
      </c>
      <c r="D22" s="133">
        <v>1215661</v>
      </c>
      <c r="E22" s="133">
        <v>1054941</v>
      </c>
      <c r="F22" s="133">
        <v>160720</v>
      </c>
      <c r="G22" s="133">
        <v>3900000</v>
      </c>
    </row>
    <row r="23" ht="18" customHeight="1" spans="1:7">
      <c r="A23" s="186" t="s">
        <v>128</v>
      </c>
      <c r="B23" s="186" t="s">
        <v>129</v>
      </c>
      <c r="C23" s="133">
        <v>1215661</v>
      </c>
      <c r="D23" s="133">
        <v>1215661</v>
      </c>
      <c r="E23" s="133">
        <v>1054941</v>
      </c>
      <c r="F23" s="133">
        <v>160720</v>
      </c>
      <c r="G23" s="133"/>
    </row>
    <row r="24" ht="18" customHeight="1" spans="1:7">
      <c r="A24" s="186" t="s">
        <v>130</v>
      </c>
      <c r="B24" s="186" t="s">
        <v>131</v>
      </c>
      <c r="C24" s="133">
        <v>3900000</v>
      </c>
      <c r="D24" s="133"/>
      <c r="E24" s="133"/>
      <c r="F24" s="133"/>
      <c r="G24" s="133">
        <v>3900000</v>
      </c>
    </row>
    <row r="25" ht="18" customHeight="1" spans="1:7">
      <c r="A25" s="163" t="s">
        <v>132</v>
      </c>
      <c r="B25" s="163" t="s">
        <v>133</v>
      </c>
      <c r="C25" s="133">
        <v>1400000</v>
      </c>
      <c r="D25" s="133"/>
      <c r="E25" s="133"/>
      <c r="F25" s="133"/>
      <c r="G25" s="133">
        <v>1400000</v>
      </c>
    </row>
    <row r="26" ht="18" customHeight="1" spans="1:7">
      <c r="A26" s="186" t="s">
        <v>134</v>
      </c>
      <c r="B26" s="186" t="s">
        <v>135</v>
      </c>
      <c r="C26" s="133">
        <v>500000</v>
      </c>
      <c r="D26" s="133"/>
      <c r="E26" s="133"/>
      <c r="F26" s="133"/>
      <c r="G26" s="133">
        <v>500000</v>
      </c>
    </row>
    <row r="27" ht="18" customHeight="1" spans="1:7">
      <c r="A27" s="186" t="s">
        <v>136</v>
      </c>
      <c r="B27" s="186" t="s">
        <v>137</v>
      </c>
      <c r="C27" s="133">
        <v>900000</v>
      </c>
      <c r="D27" s="133"/>
      <c r="E27" s="133"/>
      <c r="F27" s="133"/>
      <c r="G27" s="133">
        <v>900000</v>
      </c>
    </row>
    <row r="28" ht="18" customHeight="1" spans="1:7">
      <c r="A28" s="163" t="s">
        <v>138</v>
      </c>
      <c r="B28" s="163" t="s">
        <v>139</v>
      </c>
      <c r="C28" s="133">
        <v>246800</v>
      </c>
      <c r="D28" s="133"/>
      <c r="E28" s="133"/>
      <c r="F28" s="133"/>
      <c r="G28" s="133">
        <v>246800</v>
      </c>
    </row>
    <row r="29" ht="18" customHeight="1" spans="1:7">
      <c r="A29" s="186" t="s">
        <v>140</v>
      </c>
      <c r="B29" s="186" t="s">
        <v>139</v>
      </c>
      <c r="C29" s="133">
        <v>246800</v>
      </c>
      <c r="D29" s="133"/>
      <c r="E29" s="133"/>
      <c r="F29" s="133"/>
      <c r="G29" s="133">
        <v>246800</v>
      </c>
    </row>
    <row r="30" ht="18" customHeight="1" spans="1:7">
      <c r="A30" s="18" t="s">
        <v>141</v>
      </c>
      <c r="B30" s="18" t="s">
        <v>142</v>
      </c>
      <c r="C30" s="133">
        <v>5817523</v>
      </c>
      <c r="D30" s="133">
        <v>127224</v>
      </c>
      <c r="E30" s="133">
        <v>127224</v>
      </c>
      <c r="F30" s="133"/>
      <c r="G30" s="133">
        <v>5690299</v>
      </c>
    </row>
    <row r="31" ht="18" customHeight="1" spans="1:7">
      <c r="A31" s="163" t="s">
        <v>143</v>
      </c>
      <c r="B31" s="163" t="s">
        <v>144</v>
      </c>
      <c r="C31" s="133">
        <v>5690299</v>
      </c>
      <c r="D31" s="133"/>
      <c r="E31" s="133"/>
      <c r="F31" s="133"/>
      <c r="G31" s="133">
        <v>5690299</v>
      </c>
    </row>
    <row r="32" ht="18" customHeight="1" spans="1:7">
      <c r="A32" s="186" t="s">
        <v>145</v>
      </c>
      <c r="B32" s="186" t="s">
        <v>146</v>
      </c>
      <c r="C32" s="133">
        <v>5000000</v>
      </c>
      <c r="D32" s="133"/>
      <c r="E32" s="133"/>
      <c r="F32" s="133"/>
      <c r="G32" s="133">
        <v>5000000</v>
      </c>
    </row>
    <row r="33" ht="18" customHeight="1" spans="1:7">
      <c r="A33" s="186" t="s">
        <v>147</v>
      </c>
      <c r="B33" s="186" t="s">
        <v>148</v>
      </c>
      <c r="C33" s="133">
        <v>690299</v>
      </c>
      <c r="D33" s="133"/>
      <c r="E33" s="133"/>
      <c r="F33" s="133"/>
      <c r="G33" s="133">
        <v>690299</v>
      </c>
    </row>
    <row r="34" ht="18" customHeight="1" spans="1:7">
      <c r="A34" s="163" t="s">
        <v>149</v>
      </c>
      <c r="B34" s="163" t="s">
        <v>150</v>
      </c>
      <c r="C34" s="133">
        <v>127224</v>
      </c>
      <c r="D34" s="133">
        <v>127224</v>
      </c>
      <c r="E34" s="133">
        <v>127224</v>
      </c>
      <c r="F34" s="133"/>
      <c r="G34" s="133"/>
    </row>
    <row r="35" ht="18" customHeight="1" spans="1:7">
      <c r="A35" s="186" t="s">
        <v>151</v>
      </c>
      <c r="B35" s="186" t="s">
        <v>152</v>
      </c>
      <c r="C35" s="133">
        <v>127224</v>
      </c>
      <c r="D35" s="133">
        <v>127224</v>
      </c>
      <c r="E35" s="133">
        <v>127224</v>
      </c>
      <c r="F35" s="133"/>
      <c r="G35" s="133"/>
    </row>
    <row r="36" ht="18" customHeight="1" spans="1:7">
      <c r="A36" s="18" t="s">
        <v>153</v>
      </c>
      <c r="B36" s="18" t="s">
        <v>154</v>
      </c>
      <c r="C36" s="133">
        <v>350000</v>
      </c>
      <c r="D36" s="133"/>
      <c r="E36" s="133"/>
      <c r="F36" s="133"/>
      <c r="G36" s="133">
        <v>350000</v>
      </c>
    </row>
    <row r="37" ht="18" customHeight="1" spans="1:7">
      <c r="A37" s="163" t="s">
        <v>155</v>
      </c>
      <c r="B37" s="163" t="s">
        <v>156</v>
      </c>
      <c r="C37" s="133">
        <v>350000</v>
      </c>
      <c r="D37" s="133"/>
      <c r="E37" s="133"/>
      <c r="F37" s="133"/>
      <c r="G37" s="133">
        <v>350000</v>
      </c>
    </row>
    <row r="38" ht="18" customHeight="1" spans="1:7">
      <c r="A38" s="186" t="s">
        <v>157</v>
      </c>
      <c r="B38" s="186" t="s">
        <v>158</v>
      </c>
      <c r="C38" s="133">
        <v>350000</v>
      </c>
      <c r="D38" s="133"/>
      <c r="E38" s="133"/>
      <c r="F38" s="133"/>
      <c r="G38" s="133">
        <v>350000</v>
      </c>
    </row>
    <row r="39" ht="18" customHeight="1" spans="1:7">
      <c r="A39" s="187" t="s">
        <v>197</v>
      </c>
      <c r="B39" s="188" t="s">
        <v>197</v>
      </c>
      <c r="C39" s="133">
        <v>16954876</v>
      </c>
      <c r="D39" s="133">
        <v>1867777</v>
      </c>
      <c r="E39" s="133">
        <v>1707057</v>
      </c>
      <c r="F39" s="133">
        <v>160720</v>
      </c>
      <c r="G39" s="133">
        <v>15087099</v>
      </c>
    </row>
  </sheetData>
  <mergeCells count="6">
    <mergeCell ref="A2:G2"/>
    <mergeCell ref="A4:B4"/>
    <mergeCell ref="D4:F4"/>
    <mergeCell ref="A39:B39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7"/>
  <sheetViews>
    <sheetView showZeros="0" workbookViewId="0">
      <selection activeCell="C14" sqref="C1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6"/>
      <c r="B1" s="76"/>
      <c r="C1" s="76"/>
      <c r="D1" s="76"/>
      <c r="E1" s="75"/>
      <c r="F1" s="179" t="s">
        <v>198</v>
      </c>
    </row>
    <row r="2" ht="41.25" customHeight="1" spans="1:6">
      <c r="A2" s="180" t="str">
        <f>"2025"&amp;"年一般公共预算“三公”经费支出预算表"</f>
        <v>2025年一般公共预算“三公”经费支出预算表</v>
      </c>
      <c r="B2" s="76"/>
      <c r="C2" s="76"/>
      <c r="D2" s="76"/>
      <c r="E2" s="75"/>
      <c r="F2" s="76"/>
    </row>
    <row r="3" customHeight="1" spans="1:6">
      <c r="A3" s="141" t="str">
        <f>"单位名称："&amp;"石林彝族自治县住房和城乡建设局"</f>
        <v>单位名称：石林彝族自治县住房和城乡建设局</v>
      </c>
      <c r="B3" s="181"/>
      <c r="D3" s="76"/>
      <c r="E3" s="75"/>
      <c r="F3" s="93" t="s">
        <v>1</v>
      </c>
    </row>
    <row r="4" ht="27" customHeight="1" spans="1:6">
      <c r="A4" s="80" t="s">
        <v>199</v>
      </c>
      <c r="B4" s="80" t="s">
        <v>200</v>
      </c>
      <c r="C4" s="82" t="s">
        <v>201</v>
      </c>
      <c r="D4" s="80"/>
      <c r="E4" s="81"/>
      <c r="F4" s="80" t="s">
        <v>202</v>
      </c>
    </row>
    <row r="5" ht="28.5" customHeight="1" spans="1:6">
      <c r="A5" s="182"/>
      <c r="B5" s="84"/>
      <c r="C5" s="81" t="s">
        <v>57</v>
      </c>
      <c r="D5" s="81" t="s">
        <v>203</v>
      </c>
      <c r="E5" s="81" t="s">
        <v>204</v>
      </c>
      <c r="F5" s="83"/>
    </row>
    <row r="6" ht="17.25" customHeight="1" spans="1:6">
      <c r="A6" s="86" t="s">
        <v>82</v>
      </c>
      <c r="B6" s="86" t="s">
        <v>83</v>
      </c>
      <c r="C6" s="86" t="s">
        <v>84</v>
      </c>
      <c r="D6" s="86" t="s">
        <v>85</v>
      </c>
      <c r="E6" s="86" t="s">
        <v>86</v>
      </c>
      <c r="F6" s="86" t="s">
        <v>87</v>
      </c>
    </row>
    <row r="7" ht="17.25" customHeight="1" spans="1:6">
      <c r="A7" s="133">
        <v>43200</v>
      </c>
      <c r="B7" s="133"/>
      <c r="C7" s="133"/>
      <c r="D7" s="133"/>
      <c r="E7" s="133">
        <v>40000</v>
      </c>
      <c r="F7" s="133">
        <v>3200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38"/>
  <sheetViews>
    <sheetView showZeros="0" topLeftCell="G1" workbookViewId="0">
      <selection activeCell="B13" sqref="B1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64"/>
      <c r="C1" s="169"/>
      <c r="E1" s="170"/>
      <c r="F1" s="170"/>
      <c r="G1" s="170"/>
      <c r="H1" s="170"/>
      <c r="I1" s="111"/>
      <c r="J1" s="111"/>
      <c r="K1" s="111"/>
      <c r="L1" s="111"/>
      <c r="M1" s="111"/>
      <c r="N1" s="111"/>
      <c r="R1" s="111"/>
      <c r="V1" s="169"/>
      <c r="X1" s="41" t="s">
        <v>205</v>
      </c>
    </row>
    <row r="2" ht="45.75" customHeight="1" spans="1:24">
      <c r="A2" s="95" t="str">
        <f>"2025"&amp;"年部门基本支出预算表"</f>
        <v>2025年部门基本支出预算表</v>
      </c>
      <c r="B2" s="42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42"/>
      <c r="P2" s="42"/>
      <c r="Q2" s="42"/>
      <c r="R2" s="95"/>
      <c r="S2" s="95"/>
      <c r="T2" s="95"/>
      <c r="U2" s="95"/>
      <c r="V2" s="95"/>
      <c r="W2" s="95"/>
      <c r="X2" s="95"/>
    </row>
    <row r="3" ht="18.75" customHeight="1" spans="1:24">
      <c r="A3" s="43" t="str">
        <f>"单位名称："&amp;"石林彝族自治县住房和城乡建设局"</f>
        <v>单位名称：石林彝族自治县住房和城乡建设局</v>
      </c>
      <c r="B3" s="44"/>
      <c r="C3" s="171"/>
      <c r="D3" s="171"/>
      <c r="E3" s="171"/>
      <c r="F3" s="171"/>
      <c r="G3" s="171"/>
      <c r="H3" s="171"/>
      <c r="I3" s="113"/>
      <c r="J3" s="113"/>
      <c r="K3" s="113"/>
      <c r="L3" s="113"/>
      <c r="M3" s="113"/>
      <c r="N3" s="113"/>
      <c r="O3" s="45"/>
      <c r="P3" s="45"/>
      <c r="Q3" s="45"/>
      <c r="R3" s="113"/>
      <c r="V3" s="169"/>
      <c r="X3" s="41" t="s">
        <v>1</v>
      </c>
    </row>
    <row r="4" ht="18" customHeight="1" spans="1:24">
      <c r="A4" s="47" t="s">
        <v>206</v>
      </c>
      <c r="B4" s="47" t="s">
        <v>207</v>
      </c>
      <c r="C4" s="47" t="s">
        <v>208</v>
      </c>
      <c r="D4" s="47" t="s">
        <v>209</v>
      </c>
      <c r="E4" s="47" t="s">
        <v>210</v>
      </c>
      <c r="F4" s="47" t="s">
        <v>211</v>
      </c>
      <c r="G4" s="47" t="s">
        <v>212</v>
      </c>
      <c r="H4" s="47" t="s">
        <v>213</v>
      </c>
      <c r="I4" s="175" t="s">
        <v>214</v>
      </c>
      <c r="J4" s="137" t="s">
        <v>214</v>
      </c>
      <c r="K4" s="137"/>
      <c r="L4" s="137"/>
      <c r="M4" s="137"/>
      <c r="N4" s="137"/>
      <c r="O4" s="13"/>
      <c r="P4" s="13"/>
      <c r="Q4" s="13"/>
      <c r="R4" s="129" t="s">
        <v>61</v>
      </c>
      <c r="S4" s="137" t="s">
        <v>62</v>
      </c>
      <c r="T4" s="137"/>
      <c r="U4" s="137"/>
      <c r="V4" s="137"/>
      <c r="W4" s="137"/>
      <c r="X4" s="138"/>
    </row>
    <row r="5" ht="18" customHeight="1" spans="1:24">
      <c r="A5" s="49"/>
      <c r="B5" s="63"/>
      <c r="C5" s="157"/>
      <c r="D5" s="49"/>
      <c r="E5" s="49"/>
      <c r="F5" s="49"/>
      <c r="G5" s="49"/>
      <c r="H5" s="49"/>
      <c r="I5" s="155" t="s">
        <v>215</v>
      </c>
      <c r="J5" s="175" t="s">
        <v>58</v>
      </c>
      <c r="K5" s="137"/>
      <c r="L5" s="137"/>
      <c r="M5" s="137"/>
      <c r="N5" s="138"/>
      <c r="O5" s="12" t="s">
        <v>216</v>
      </c>
      <c r="P5" s="13"/>
      <c r="Q5" s="35"/>
      <c r="R5" s="47" t="s">
        <v>61</v>
      </c>
      <c r="S5" s="175" t="s">
        <v>62</v>
      </c>
      <c r="T5" s="129" t="s">
        <v>64</v>
      </c>
      <c r="U5" s="137" t="s">
        <v>62</v>
      </c>
      <c r="V5" s="129" t="s">
        <v>66</v>
      </c>
      <c r="W5" s="129" t="s">
        <v>67</v>
      </c>
      <c r="X5" s="178" t="s">
        <v>68</v>
      </c>
    </row>
    <row r="6" ht="19.5" customHeight="1" spans="1:24">
      <c r="A6" s="63"/>
      <c r="B6" s="63"/>
      <c r="C6" s="63"/>
      <c r="D6" s="63"/>
      <c r="E6" s="63"/>
      <c r="F6" s="63"/>
      <c r="G6" s="63"/>
      <c r="H6" s="63"/>
      <c r="I6" s="63"/>
      <c r="J6" s="176" t="s">
        <v>217</v>
      </c>
      <c r="K6" s="47" t="s">
        <v>218</v>
      </c>
      <c r="L6" s="47" t="s">
        <v>219</v>
      </c>
      <c r="M6" s="47" t="s">
        <v>220</v>
      </c>
      <c r="N6" s="47" t="s">
        <v>221</v>
      </c>
      <c r="O6" s="47" t="s">
        <v>58</v>
      </c>
      <c r="P6" s="47" t="s">
        <v>59</v>
      </c>
      <c r="Q6" s="47" t="s">
        <v>60</v>
      </c>
      <c r="R6" s="63"/>
      <c r="S6" s="47" t="s">
        <v>57</v>
      </c>
      <c r="T6" s="47" t="s">
        <v>64</v>
      </c>
      <c r="U6" s="47" t="s">
        <v>222</v>
      </c>
      <c r="V6" s="47" t="s">
        <v>66</v>
      </c>
      <c r="W6" s="47" t="s">
        <v>67</v>
      </c>
      <c r="X6" s="47" t="s">
        <v>68</v>
      </c>
    </row>
    <row r="7" ht="37.5" customHeight="1" spans="1:24">
      <c r="A7" s="172"/>
      <c r="B7" s="54"/>
      <c r="C7" s="172"/>
      <c r="D7" s="172"/>
      <c r="E7" s="172"/>
      <c r="F7" s="172"/>
      <c r="G7" s="172"/>
      <c r="H7" s="172"/>
      <c r="I7" s="172"/>
      <c r="J7" s="177" t="s">
        <v>57</v>
      </c>
      <c r="K7" s="52" t="s">
        <v>223</v>
      </c>
      <c r="L7" s="52" t="s">
        <v>219</v>
      </c>
      <c r="M7" s="52" t="s">
        <v>220</v>
      </c>
      <c r="N7" s="52" t="s">
        <v>221</v>
      </c>
      <c r="O7" s="52" t="s">
        <v>219</v>
      </c>
      <c r="P7" s="52" t="s">
        <v>220</v>
      </c>
      <c r="Q7" s="52" t="s">
        <v>221</v>
      </c>
      <c r="R7" s="52" t="s">
        <v>61</v>
      </c>
      <c r="S7" s="52" t="s">
        <v>57</v>
      </c>
      <c r="T7" s="52" t="s">
        <v>64</v>
      </c>
      <c r="U7" s="52" t="s">
        <v>222</v>
      </c>
      <c r="V7" s="52" t="s">
        <v>66</v>
      </c>
      <c r="W7" s="52" t="s">
        <v>67</v>
      </c>
      <c r="X7" s="52" t="s">
        <v>68</v>
      </c>
    </row>
    <row r="8" customHeight="1" spans="1:24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</row>
    <row r="9" ht="20.25" customHeight="1" spans="1:24">
      <c r="A9" s="21" t="s">
        <v>70</v>
      </c>
      <c r="B9" s="21" t="s">
        <v>70</v>
      </c>
      <c r="C9" s="21" t="s">
        <v>224</v>
      </c>
      <c r="D9" s="21" t="s">
        <v>225</v>
      </c>
      <c r="E9" s="21" t="s">
        <v>128</v>
      </c>
      <c r="F9" s="21" t="s">
        <v>129</v>
      </c>
      <c r="G9" s="21" t="s">
        <v>226</v>
      </c>
      <c r="H9" s="21" t="s">
        <v>227</v>
      </c>
      <c r="I9" s="133">
        <v>296892</v>
      </c>
      <c r="J9" s="133">
        <v>296892</v>
      </c>
      <c r="K9" s="133"/>
      <c r="L9" s="133"/>
      <c r="M9" s="133">
        <v>296892</v>
      </c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</row>
    <row r="10" ht="20.25" customHeight="1" spans="1:24">
      <c r="A10" s="21" t="s">
        <v>70</v>
      </c>
      <c r="B10" s="21" t="s">
        <v>70</v>
      </c>
      <c r="C10" s="21" t="s">
        <v>224</v>
      </c>
      <c r="D10" s="21" t="s">
        <v>225</v>
      </c>
      <c r="E10" s="21" t="s">
        <v>128</v>
      </c>
      <c r="F10" s="21" t="s">
        <v>129</v>
      </c>
      <c r="G10" s="21" t="s">
        <v>228</v>
      </c>
      <c r="H10" s="21" t="s">
        <v>229</v>
      </c>
      <c r="I10" s="133">
        <v>508332</v>
      </c>
      <c r="J10" s="133">
        <v>508332</v>
      </c>
      <c r="K10" s="58"/>
      <c r="L10" s="58"/>
      <c r="M10" s="133">
        <v>508332</v>
      </c>
      <c r="N10" s="58"/>
      <c r="O10" s="133"/>
      <c r="P10" s="133"/>
      <c r="Q10" s="133"/>
      <c r="R10" s="133"/>
      <c r="S10" s="133"/>
      <c r="T10" s="133"/>
      <c r="U10" s="133"/>
      <c r="V10" s="133"/>
      <c r="W10" s="133"/>
      <c r="X10" s="133"/>
    </row>
    <row r="11" ht="20.25" customHeight="1" spans="1:24">
      <c r="A11" s="21" t="s">
        <v>70</v>
      </c>
      <c r="B11" s="21" t="s">
        <v>70</v>
      </c>
      <c r="C11" s="21" t="s">
        <v>224</v>
      </c>
      <c r="D11" s="21" t="s">
        <v>225</v>
      </c>
      <c r="E11" s="21" t="s">
        <v>128</v>
      </c>
      <c r="F11" s="21" t="s">
        <v>129</v>
      </c>
      <c r="G11" s="21" t="s">
        <v>230</v>
      </c>
      <c r="H11" s="21" t="s">
        <v>231</v>
      </c>
      <c r="I11" s="133">
        <v>3000</v>
      </c>
      <c r="J11" s="133">
        <v>3000</v>
      </c>
      <c r="K11" s="58"/>
      <c r="L11" s="58"/>
      <c r="M11" s="133">
        <v>3000</v>
      </c>
      <c r="N11" s="58"/>
      <c r="O11" s="133"/>
      <c r="P11" s="133"/>
      <c r="Q11" s="133"/>
      <c r="R11" s="133"/>
      <c r="S11" s="133"/>
      <c r="T11" s="133"/>
      <c r="U11" s="133"/>
      <c r="V11" s="133"/>
      <c r="W11" s="133"/>
      <c r="X11" s="133"/>
    </row>
    <row r="12" ht="20.25" customHeight="1" spans="1:24">
      <c r="A12" s="21" t="s">
        <v>70</v>
      </c>
      <c r="B12" s="21" t="s">
        <v>70</v>
      </c>
      <c r="C12" s="21" t="s">
        <v>224</v>
      </c>
      <c r="D12" s="21" t="s">
        <v>225</v>
      </c>
      <c r="E12" s="21" t="s">
        <v>128</v>
      </c>
      <c r="F12" s="21" t="s">
        <v>129</v>
      </c>
      <c r="G12" s="21" t="s">
        <v>230</v>
      </c>
      <c r="H12" s="21" t="s">
        <v>231</v>
      </c>
      <c r="I12" s="133">
        <v>24741</v>
      </c>
      <c r="J12" s="133">
        <v>24741</v>
      </c>
      <c r="K12" s="58"/>
      <c r="L12" s="58"/>
      <c r="M12" s="133">
        <v>24741</v>
      </c>
      <c r="N12" s="58"/>
      <c r="O12" s="133"/>
      <c r="P12" s="133"/>
      <c r="Q12" s="133"/>
      <c r="R12" s="133"/>
      <c r="S12" s="133"/>
      <c r="T12" s="133"/>
      <c r="U12" s="133"/>
      <c r="V12" s="133"/>
      <c r="W12" s="133"/>
      <c r="X12" s="133"/>
    </row>
    <row r="13" ht="20.25" customHeight="1" spans="1:24">
      <c r="A13" s="21" t="s">
        <v>70</v>
      </c>
      <c r="B13" s="21" t="s">
        <v>70</v>
      </c>
      <c r="C13" s="21" t="s">
        <v>232</v>
      </c>
      <c r="D13" s="21" t="s">
        <v>233</v>
      </c>
      <c r="E13" s="21" t="s">
        <v>103</v>
      </c>
      <c r="F13" s="21" t="s">
        <v>104</v>
      </c>
      <c r="G13" s="21" t="s">
        <v>234</v>
      </c>
      <c r="H13" s="21" t="s">
        <v>235</v>
      </c>
      <c r="I13" s="133">
        <v>160824</v>
      </c>
      <c r="J13" s="133">
        <v>160824</v>
      </c>
      <c r="K13" s="58"/>
      <c r="L13" s="58"/>
      <c r="M13" s="133">
        <v>160824</v>
      </c>
      <c r="N13" s="58"/>
      <c r="O13" s="133"/>
      <c r="P13" s="133"/>
      <c r="Q13" s="133"/>
      <c r="R13" s="133"/>
      <c r="S13" s="133"/>
      <c r="T13" s="133"/>
      <c r="U13" s="133"/>
      <c r="V13" s="133"/>
      <c r="W13" s="133"/>
      <c r="X13" s="133"/>
    </row>
    <row r="14" ht="20.25" customHeight="1" spans="1:24">
      <c r="A14" s="21" t="s">
        <v>70</v>
      </c>
      <c r="B14" s="21" t="s">
        <v>70</v>
      </c>
      <c r="C14" s="21" t="s">
        <v>232</v>
      </c>
      <c r="D14" s="21" t="s">
        <v>233</v>
      </c>
      <c r="E14" s="21" t="s">
        <v>113</v>
      </c>
      <c r="F14" s="21" t="s">
        <v>114</v>
      </c>
      <c r="G14" s="21" t="s">
        <v>236</v>
      </c>
      <c r="H14" s="21" t="s">
        <v>237</v>
      </c>
      <c r="I14" s="133">
        <v>67432</v>
      </c>
      <c r="J14" s="133">
        <v>67432</v>
      </c>
      <c r="K14" s="58"/>
      <c r="L14" s="58"/>
      <c r="M14" s="133">
        <v>67432</v>
      </c>
      <c r="N14" s="58"/>
      <c r="O14" s="133"/>
      <c r="P14" s="133"/>
      <c r="Q14" s="133"/>
      <c r="R14" s="133"/>
      <c r="S14" s="133"/>
      <c r="T14" s="133"/>
      <c r="U14" s="133"/>
      <c r="V14" s="133"/>
      <c r="W14" s="133"/>
      <c r="X14" s="133"/>
    </row>
    <row r="15" ht="20.25" customHeight="1" spans="1:24">
      <c r="A15" s="21" t="s">
        <v>70</v>
      </c>
      <c r="B15" s="21" t="s">
        <v>70</v>
      </c>
      <c r="C15" s="21" t="s">
        <v>232</v>
      </c>
      <c r="D15" s="21" t="s">
        <v>233</v>
      </c>
      <c r="E15" s="21" t="s">
        <v>115</v>
      </c>
      <c r="F15" s="21" t="s">
        <v>116</v>
      </c>
      <c r="G15" s="21" t="s">
        <v>238</v>
      </c>
      <c r="H15" s="21" t="s">
        <v>239</v>
      </c>
      <c r="I15" s="133">
        <v>42680</v>
      </c>
      <c r="J15" s="133">
        <v>42680</v>
      </c>
      <c r="K15" s="58"/>
      <c r="L15" s="58"/>
      <c r="M15" s="133">
        <v>42680</v>
      </c>
      <c r="N15" s="58"/>
      <c r="O15" s="133"/>
      <c r="P15" s="133"/>
      <c r="Q15" s="133"/>
      <c r="R15" s="133"/>
      <c r="S15" s="133"/>
      <c r="T15" s="133"/>
      <c r="U15" s="133"/>
      <c r="V15" s="133"/>
      <c r="W15" s="133"/>
      <c r="X15" s="133"/>
    </row>
    <row r="16" ht="20.25" customHeight="1" spans="1:24">
      <c r="A16" s="21" t="s">
        <v>70</v>
      </c>
      <c r="B16" s="21" t="s">
        <v>70</v>
      </c>
      <c r="C16" s="21" t="s">
        <v>232</v>
      </c>
      <c r="D16" s="21" t="s">
        <v>233</v>
      </c>
      <c r="E16" s="21" t="s">
        <v>115</v>
      </c>
      <c r="F16" s="21" t="s">
        <v>116</v>
      </c>
      <c r="G16" s="21" t="s">
        <v>238</v>
      </c>
      <c r="H16" s="21" t="s">
        <v>239</v>
      </c>
      <c r="I16" s="133">
        <v>50808</v>
      </c>
      <c r="J16" s="133">
        <v>50808</v>
      </c>
      <c r="K16" s="58"/>
      <c r="L16" s="58"/>
      <c r="M16" s="133">
        <v>50808</v>
      </c>
      <c r="N16" s="58"/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ht="20.25" customHeight="1" spans="1:24">
      <c r="A17" s="21" t="s">
        <v>70</v>
      </c>
      <c r="B17" s="21" t="s">
        <v>70</v>
      </c>
      <c r="C17" s="21" t="s">
        <v>232</v>
      </c>
      <c r="D17" s="21" t="s">
        <v>233</v>
      </c>
      <c r="E17" s="21" t="s">
        <v>117</v>
      </c>
      <c r="F17" s="21" t="s">
        <v>118</v>
      </c>
      <c r="G17" s="21" t="s">
        <v>240</v>
      </c>
      <c r="H17" s="21" t="s">
        <v>241</v>
      </c>
      <c r="I17" s="133">
        <v>4136</v>
      </c>
      <c r="J17" s="133">
        <v>4136</v>
      </c>
      <c r="K17" s="58"/>
      <c r="L17" s="58"/>
      <c r="M17" s="133">
        <v>4136</v>
      </c>
      <c r="N17" s="58"/>
      <c r="O17" s="133"/>
      <c r="P17" s="133"/>
      <c r="Q17" s="133"/>
      <c r="R17" s="133"/>
      <c r="S17" s="133"/>
      <c r="T17" s="133"/>
      <c r="U17" s="133"/>
      <c r="V17" s="133"/>
      <c r="W17" s="133"/>
      <c r="X17" s="133"/>
    </row>
    <row r="18" ht="20.25" customHeight="1" spans="1:24">
      <c r="A18" s="21" t="s">
        <v>70</v>
      </c>
      <c r="B18" s="21" t="s">
        <v>70</v>
      </c>
      <c r="C18" s="21" t="s">
        <v>232</v>
      </c>
      <c r="D18" s="21" t="s">
        <v>233</v>
      </c>
      <c r="E18" s="21" t="s">
        <v>117</v>
      </c>
      <c r="F18" s="21" t="s">
        <v>118</v>
      </c>
      <c r="G18" s="21" t="s">
        <v>240</v>
      </c>
      <c r="H18" s="21" t="s">
        <v>241</v>
      </c>
      <c r="I18" s="133">
        <v>2008</v>
      </c>
      <c r="J18" s="133">
        <v>2008</v>
      </c>
      <c r="K18" s="58"/>
      <c r="L18" s="58"/>
      <c r="M18" s="133">
        <v>2008</v>
      </c>
      <c r="N18" s="58"/>
      <c r="O18" s="133"/>
      <c r="P18" s="133"/>
      <c r="Q18" s="133"/>
      <c r="R18" s="133"/>
      <c r="S18" s="133"/>
      <c r="T18" s="133"/>
      <c r="U18" s="133"/>
      <c r="V18" s="133"/>
      <c r="W18" s="133"/>
      <c r="X18" s="133"/>
    </row>
    <row r="19" ht="20.25" customHeight="1" spans="1:24">
      <c r="A19" s="21" t="s">
        <v>70</v>
      </c>
      <c r="B19" s="21" t="s">
        <v>70</v>
      </c>
      <c r="C19" s="21" t="s">
        <v>232</v>
      </c>
      <c r="D19" s="21" t="s">
        <v>233</v>
      </c>
      <c r="E19" s="21" t="s">
        <v>117</v>
      </c>
      <c r="F19" s="21" t="s">
        <v>118</v>
      </c>
      <c r="G19" s="21" t="s">
        <v>240</v>
      </c>
      <c r="H19" s="21" t="s">
        <v>241</v>
      </c>
      <c r="I19" s="133">
        <v>6204</v>
      </c>
      <c r="J19" s="133">
        <v>6204</v>
      </c>
      <c r="K19" s="58"/>
      <c r="L19" s="58"/>
      <c r="M19" s="133">
        <v>6204</v>
      </c>
      <c r="N19" s="58"/>
      <c r="O19" s="133"/>
      <c r="P19" s="133"/>
      <c r="Q19" s="133"/>
      <c r="R19" s="133"/>
      <c r="S19" s="133"/>
      <c r="T19" s="133"/>
      <c r="U19" s="133"/>
      <c r="V19" s="133"/>
      <c r="W19" s="133"/>
      <c r="X19" s="133"/>
    </row>
    <row r="20" ht="20.25" customHeight="1" spans="1:24">
      <c r="A20" s="21" t="s">
        <v>70</v>
      </c>
      <c r="B20" s="21" t="s">
        <v>70</v>
      </c>
      <c r="C20" s="21" t="s">
        <v>242</v>
      </c>
      <c r="D20" s="21" t="s">
        <v>202</v>
      </c>
      <c r="E20" s="21" t="s">
        <v>128</v>
      </c>
      <c r="F20" s="21" t="s">
        <v>129</v>
      </c>
      <c r="G20" s="21" t="s">
        <v>243</v>
      </c>
      <c r="H20" s="21" t="s">
        <v>202</v>
      </c>
      <c r="I20" s="133">
        <v>3200</v>
      </c>
      <c r="J20" s="133">
        <v>3200</v>
      </c>
      <c r="K20" s="58"/>
      <c r="L20" s="58"/>
      <c r="M20" s="133">
        <v>3200</v>
      </c>
      <c r="N20" s="58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ht="20.25" customHeight="1" spans="1:24">
      <c r="A21" s="21" t="s">
        <v>70</v>
      </c>
      <c r="B21" s="21" t="s">
        <v>70</v>
      </c>
      <c r="C21" s="21" t="s">
        <v>244</v>
      </c>
      <c r="D21" s="21" t="s">
        <v>245</v>
      </c>
      <c r="E21" s="21" t="s">
        <v>128</v>
      </c>
      <c r="F21" s="21" t="s">
        <v>129</v>
      </c>
      <c r="G21" s="21" t="s">
        <v>246</v>
      </c>
      <c r="H21" s="21" t="s">
        <v>247</v>
      </c>
      <c r="I21" s="133">
        <v>72000</v>
      </c>
      <c r="J21" s="133">
        <v>72000</v>
      </c>
      <c r="K21" s="58"/>
      <c r="L21" s="58"/>
      <c r="M21" s="133">
        <v>72000</v>
      </c>
      <c r="N21" s="58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ht="20.25" customHeight="1" spans="1:24">
      <c r="A22" s="21" t="s">
        <v>70</v>
      </c>
      <c r="B22" s="21" t="s">
        <v>70</v>
      </c>
      <c r="C22" s="21" t="s">
        <v>248</v>
      </c>
      <c r="D22" s="21" t="s">
        <v>249</v>
      </c>
      <c r="E22" s="21" t="s">
        <v>128</v>
      </c>
      <c r="F22" s="21" t="s">
        <v>129</v>
      </c>
      <c r="G22" s="21" t="s">
        <v>250</v>
      </c>
      <c r="H22" s="21" t="s">
        <v>249</v>
      </c>
      <c r="I22" s="133">
        <v>9280</v>
      </c>
      <c r="J22" s="133">
        <v>9280</v>
      </c>
      <c r="K22" s="58"/>
      <c r="L22" s="58"/>
      <c r="M22" s="133">
        <v>9280</v>
      </c>
      <c r="N22" s="58"/>
      <c r="O22" s="133"/>
      <c r="P22" s="133"/>
      <c r="Q22" s="133"/>
      <c r="R22" s="133"/>
      <c r="S22" s="133"/>
      <c r="T22" s="133"/>
      <c r="U22" s="133"/>
      <c r="V22" s="133"/>
      <c r="W22" s="133"/>
      <c r="X22" s="133"/>
    </row>
    <row r="23" ht="20.25" customHeight="1" spans="1:24">
      <c r="A23" s="21" t="s">
        <v>70</v>
      </c>
      <c r="B23" s="21" t="s">
        <v>70</v>
      </c>
      <c r="C23" s="21" t="s">
        <v>251</v>
      </c>
      <c r="D23" s="21" t="s">
        <v>252</v>
      </c>
      <c r="E23" s="21" t="s">
        <v>128</v>
      </c>
      <c r="F23" s="21" t="s">
        <v>129</v>
      </c>
      <c r="G23" s="21" t="s">
        <v>253</v>
      </c>
      <c r="H23" s="21" t="s">
        <v>254</v>
      </c>
      <c r="I23" s="133">
        <v>12000</v>
      </c>
      <c r="J23" s="133">
        <v>12000</v>
      </c>
      <c r="K23" s="58"/>
      <c r="L23" s="58"/>
      <c r="M23" s="133">
        <v>12000</v>
      </c>
      <c r="N23" s="58"/>
      <c r="O23" s="133"/>
      <c r="P23" s="133"/>
      <c r="Q23" s="133"/>
      <c r="R23" s="133"/>
      <c r="S23" s="133"/>
      <c r="T23" s="133"/>
      <c r="U23" s="133"/>
      <c r="V23" s="133"/>
      <c r="W23" s="133"/>
      <c r="X23" s="133"/>
    </row>
    <row r="24" ht="20.25" customHeight="1" spans="1:24">
      <c r="A24" s="21" t="s">
        <v>70</v>
      </c>
      <c r="B24" s="21" t="s">
        <v>70</v>
      </c>
      <c r="C24" s="21" t="s">
        <v>251</v>
      </c>
      <c r="D24" s="21" t="s">
        <v>252</v>
      </c>
      <c r="E24" s="21" t="s">
        <v>128</v>
      </c>
      <c r="F24" s="21" t="s">
        <v>129</v>
      </c>
      <c r="G24" s="21" t="s">
        <v>255</v>
      </c>
      <c r="H24" s="21" t="s">
        <v>256</v>
      </c>
      <c r="I24" s="133">
        <v>1600</v>
      </c>
      <c r="J24" s="133">
        <v>1600</v>
      </c>
      <c r="K24" s="58"/>
      <c r="L24" s="58"/>
      <c r="M24" s="133">
        <v>1600</v>
      </c>
      <c r="N24" s="58"/>
      <c r="O24" s="133"/>
      <c r="P24" s="133"/>
      <c r="Q24" s="133"/>
      <c r="R24" s="133"/>
      <c r="S24" s="133"/>
      <c r="T24" s="133"/>
      <c r="U24" s="133"/>
      <c r="V24" s="133"/>
      <c r="W24" s="133"/>
      <c r="X24" s="133"/>
    </row>
    <row r="25" ht="20.25" customHeight="1" spans="1:24">
      <c r="A25" s="21" t="s">
        <v>70</v>
      </c>
      <c r="B25" s="21" t="s">
        <v>70</v>
      </c>
      <c r="C25" s="21" t="s">
        <v>251</v>
      </c>
      <c r="D25" s="21" t="s">
        <v>252</v>
      </c>
      <c r="E25" s="21" t="s">
        <v>128</v>
      </c>
      <c r="F25" s="21" t="s">
        <v>129</v>
      </c>
      <c r="G25" s="21" t="s">
        <v>257</v>
      </c>
      <c r="H25" s="21" t="s">
        <v>258</v>
      </c>
      <c r="I25" s="133">
        <v>2400</v>
      </c>
      <c r="J25" s="133">
        <v>2400</v>
      </c>
      <c r="K25" s="58"/>
      <c r="L25" s="58"/>
      <c r="M25" s="133">
        <v>2400</v>
      </c>
      <c r="N25" s="58"/>
      <c r="O25" s="133"/>
      <c r="P25" s="133"/>
      <c r="Q25" s="133"/>
      <c r="R25" s="133"/>
      <c r="S25" s="133"/>
      <c r="T25" s="133"/>
      <c r="U25" s="133"/>
      <c r="V25" s="133"/>
      <c r="W25" s="133"/>
      <c r="X25" s="133"/>
    </row>
    <row r="26" ht="20.25" customHeight="1" spans="1:24">
      <c r="A26" s="21" t="s">
        <v>70</v>
      </c>
      <c r="B26" s="21" t="s">
        <v>70</v>
      </c>
      <c r="C26" s="21" t="s">
        <v>251</v>
      </c>
      <c r="D26" s="21" t="s">
        <v>252</v>
      </c>
      <c r="E26" s="21" t="s">
        <v>128</v>
      </c>
      <c r="F26" s="21" t="s">
        <v>129</v>
      </c>
      <c r="G26" s="21" t="s">
        <v>259</v>
      </c>
      <c r="H26" s="21" t="s">
        <v>260</v>
      </c>
      <c r="I26" s="133">
        <v>1600</v>
      </c>
      <c r="J26" s="133">
        <v>1600</v>
      </c>
      <c r="K26" s="58"/>
      <c r="L26" s="58"/>
      <c r="M26" s="133">
        <v>1600</v>
      </c>
      <c r="N26" s="58"/>
      <c r="O26" s="133"/>
      <c r="P26" s="133"/>
      <c r="Q26" s="133"/>
      <c r="R26" s="133"/>
      <c r="S26" s="133"/>
      <c r="T26" s="133"/>
      <c r="U26" s="133"/>
      <c r="V26" s="133"/>
      <c r="W26" s="133"/>
      <c r="X26" s="133"/>
    </row>
    <row r="27" ht="20.25" customHeight="1" spans="1:24">
      <c r="A27" s="21" t="s">
        <v>70</v>
      </c>
      <c r="B27" s="21" t="s">
        <v>70</v>
      </c>
      <c r="C27" s="21" t="s">
        <v>251</v>
      </c>
      <c r="D27" s="21" t="s">
        <v>252</v>
      </c>
      <c r="E27" s="21" t="s">
        <v>128</v>
      </c>
      <c r="F27" s="21" t="s">
        <v>129</v>
      </c>
      <c r="G27" s="21" t="s">
        <v>261</v>
      </c>
      <c r="H27" s="21" t="s">
        <v>262</v>
      </c>
      <c r="I27" s="133">
        <v>5600</v>
      </c>
      <c r="J27" s="133">
        <v>5600</v>
      </c>
      <c r="K27" s="58"/>
      <c r="L27" s="58"/>
      <c r="M27" s="133">
        <v>5600</v>
      </c>
      <c r="N27" s="58"/>
      <c r="O27" s="133"/>
      <c r="P27" s="133"/>
      <c r="Q27" s="133"/>
      <c r="R27" s="133"/>
      <c r="S27" s="133"/>
      <c r="T27" s="133"/>
      <c r="U27" s="133"/>
      <c r="V27" s="133"/>
      <c r="W27" s="133"/>
      <c r="X27" s="133"/>
    </row>
    <row r="28" ht="20.25" customHeight="1" spans="1:24">
      <c r="A28" s="21" t="s">
        <v>70</v>
      </c>
      <c r="B28" s="21" t="s">
        <v>70</v>
      </c>
      <c r="C28" s="21" t="s">
        <v>251</v>
      </c>
      <c r="D28" s="21" t="s">
        <v>252</v>
      </c>
      <c r="E28" s="21" t="s">
        <v>128</v>
      </c>
      <c r="F28" s="21" t="s">
        <v>129</v>
      </c>
      <c r="G28" s="21" t="s">
        <v>263</v>
      </c>
      <c r="H28" s="21" t="s">
        <v>264</v>
      </c>
      <c r="I28" s="133">
        <v>24000</v>
      </c>
      <c r="J28" s="133">
        <v>24000</v>
      </c>
      <c r="K28" s="58"/>
      <c r="L28" s="58"/>
      <c r="M28" s="133">
        <v>24000</v>
      </c>
      <c r="N28" s="58"/>
      <c r="O28" s="133"/>
      <c r="P28" s="133"/>
      <c r="Q28" s="133"/>
      <c r="R28" s="133"/>
      <c r="S28" s="133"/>
      <c r="T28" s="133"/>
      <c r="U28" s="133"/>
      <c r="V28" s="133"/>
      <c r="W28" s="133"/>
      <c r="X28" s="133"/>
    </row>
    <row r="29" ht="20.25" customHeight="1" spans="1:24">
      <c r="A29" s="21" t="s">
        <v>70</v>
      </c>
      <c r="B29" s="21" t="s">
        <v>70</v>
      </c>
      <c r="C29" s="21" t="s">
        <v>251</v>
      </c>
      <c r="D29" s="21" t="s">
        <v>252</v>
      </c>
      <c r="E29" s="21" t="s">
        <v>128</v>
      </c>
      <c r="F29" s="21" t="s">
        <v>129</v>
      </c>
      <c r="G29" s="21" t="s">
        <v>246</v>
      </c>
      <c r="H29" s="21" t="s">
        <v>247</v>
      </c>
      <c r="I29" s="133">
        <v>7200</v>
      </c>
      <c r="J29" s="133">
        <v>7200</v>
      </c>
      <c r="K29" s="58"/>
      <c r="L29" s="58"/>
      <c r="M29" s="133">
        <v>7200</v>
      </c>
      <c r="N29" s="58"/>
      <c r="O29" s="133"/>
      <c r="P29" s="133"/>
      <c r="Q29" s="133"/>
      <c r="R29" s="133"/>
      <c r="S29" s="133"/>
      <c r="T29" s="133"/>
      <c r="U29" s="133"/>
      <c r="V29" s="133"/>
      <c r="W29" s="133"/>
      <c r="X29" s="133"/>
    </row>
    <row r="30" ht="20.25" customHeight="1" spans="1:24">
      <c r="A30" s="21" t="s">
        <v>70</v>
      </c>
      <c r="B30" s="21" t="s">
        <v>70</v>
      </c>
      <c r="C30" s="21" t="s">
        <v>251</v>
      </c>
      <c r="D30" s="21" t="s">
        <v>252</v>
      </c>
      <c r="E30" s="21" t="s">
        <v>128</v>
      </c>
      <c r="F30" s="21" t="s">
        <v>129</v>
      </c>
      <c r="G30" s="21" t="s">
        <v>265</v>
      </c>
      <c r="H30" s="21" t="s">
        <v>266</v>
      </c>
      <c r="I30" s="133">
        <v>20880</v>
      </c>
      <c r="J30" s="133">
        <v>20880</v>
      </c>
      <c r="K30" s="58"/>
      <c r="L30" s="58"/>
      <c r="M30" s="133">
        <v>20880</v>
      </c>
      <c r="N30" s="58"/>
      <c r="O30" s="133"/>
      <c r="P30" s="133"/>
      <c r="Q30" s="133"/>
      <c r="R30" s="133"/>
      <c r="S30" s="133"/>
      <c r="T30" s="133"/>
      <c r="U30" s="133"/>
      <c r="V30" s="133"/>
      <c r="W30" s="133"/>
      <c r="X30" s="133"/>
    </row>
    <row r="31" ht="20.25" customHeight="1" spans="1:24">
      <c r="A31" s="21" t="s">
        <v>70</v>
      </c>
      <c r="B31" s="21" t="s">
        <v>70</v>
      </c>
      <c r="C31" s="21" t="s">
        <v>267</v>
      </c>
      <c r="D31" s="21" t="s">
        <v>152</v>
      </c>
      <c r="E31" s="21" t="s">
        <v>151</v>
      </c>
      <c r="F31" s="21" t="s">
        <v>152</v>
      </c>
      <c r="G31" s="21" t="s">
        <v>268</v>
      </c>
      <c r="H31" s="21" t="s">
        <v>152</v>
      </c>
      <c r="I31" s="133">
        <v>127224</v>
      </c>
      <c r="J31" s="133">
        <v>127224</v>
      </c>
      <c r="K31" s="58"/>
      <c r="L31" s="58"/>
      <c r="M31" s="133">
        <v>127224</v>
      </c>
      <c r="N31" s="58"/>
      <c r="O31" s="133"/>
      <c r="P31" s="133"/>
      <c r="Q31" s="133"/>
      <c r="R31" s="133"/>
      <c r="S31" s="133"/>
      <c r="T31" s="133"/>
      <c r="U31" s="133"/>
      <c r="V31" s="133"/>
      <c r="W31" s="133"/>
      <c r="X31" s="133"/>
    </row>
    <row r="32" ht="20.25" customHeight="1" spans="1:24">
      <c r="A32" s="21" t="s">
        <v>70</v>
      </c>
      <c r="B32" s="21" t="s">
        <v>70</v>
      </c>
      <c r="C32" s="21" t="s">
        <v>269</v>
      </c>
      <c r="D32" s="21" t="s">
        <v>270</v>
      </c>
      <c r="E32" s="21" t="s">
        <v>107</v>
      </c>
      <c r="F32" s="21" t="s">
        <v>108</v>
      </c>
      <c r="G32" s="21" t="s">
        <v>271</v>
      </c>
      <c r="H32" s="21" t="s">
        <v>272</v>
      </c>
      <c r="I32" s="133">
        <v>18000</v>
      </c>
      <c r="J32" s="133">
        <v>18000</v>
      </c>
      <c r="K32" s="58"/>
      <c r="L32" s="58"/>
      <c r="M32" s="133">
        <v>18000</v>
      </c>
      <c r="N32" s="58"/>
      <c r="O32" s="133"/>
      <c r="P32" s="133"/>
      <c r="Q32" s="133"/>
      <c r="R32" s="133"/>
      <c r="S32" s="133"/>
      <c r="T32" s="133"/>
      <c r="U32" s="133"/>
      <c r="V32" s="133"/>
      <c r="W32" s="133"/>
      <c r="X32" s="133"/>
    </row>
    <row r="33" ht="20.25" customHeight="1" spans="1:24">
      <c r="A33" s="21" t="s">
        <v>70</v>
      </c>
      <c r="B33" s="21" t="s">
        <v>70</v>
      </c>
      <c r="C33" s="21" t="s">
        <v>273</v>
      </c>
      <c r="D33" s="21" t="s">
        <v>274</v>
      </c>
      <c r="E33" s="21" t="s">
        <v>128</v>
      </c>
      <c r="F33" s="21" t="s">
        <v>129</v>
      </c>
      <c r="G33" s="21" t="s">
        <v>230</v>
      </c>
      <c r="H33" s="21" t="s">
        <v>231</v>
      </c>
      <c r="I33" s="133">
        <v>127920</v>
      </c>
      <c r="J33" s="133">
        <v>127920</v>
      </c>
      <c r="K33" s="58"/>
      <c r="L33" s="58"/>
      <c r="M33" s="133">
        <v>127920</v>
      </c>
      <c r="N33" s="58"/>
      <c r="O33" s="133"/>
      <c r="P33" s="133"/>
      <c r="Q33" s="133"/>
      <c r="R33" s="133"/>
      <c r="S33" s="133"/>
      <c r="T33" s="133"/>
      <c r="U33" s="133"/>
      <c r="V33" s="133"/>
      <c r="W33" s="133"/>
      <c r="X33" s="133"/>
    </row>
    <row r="34" ht="20.25" customHeight="1" spans="1:24">
      <c r="A34" s="21" t="s">
        <v>70</v>
      </c>
      <c r="B34" s="21" t="s">
        <v>70</v>
      </c>
      <c r="C34" s="21" t="s">
        <v>275</v>
      </c>
      <c r="D34" s="21" t="s">
        <v>276</v>
      </c>
      <c r="E34" s="21" t="s">
        <v>101</v>
      </c>
      <c r="F34" s="21" t="s">
        <v>102</v>
      </c>
      <c r="G34" s="21" t="s">
        <v>271</v>
      </c>
      <c r="H34" s="21" t="s">
        <v>272</v>
      </c>
      <c r="I34" s="133">
        <v>172800</v>
      </c>
      <c r="J34" s="133">
        <v>172800</v>
      </c>
      <c r="K34" s="58"/>
      <c r="L34" s="58"/>
      <c r="M34" s="133">
        <v>172800</v>
      </c>
      <c r="N34" s="58"/>
      <c r="O34" s="133"/>
      <c r="P34" s="133"/>
      <c r="Q34" s="133"/>
      <c r="R34" s="133"/>
      <c r="S34" s="133"/>
      <c r="T34" s="133"/>
      <c r="U34" s="133"/>
      <c r="V34" s="133"/>
      <c r="W34" s="133"/>
      <c r="X34" s="133"/>
    </row>
    <row r="35" ht="20.25" customHeight="1" spans="1:24">
      <c r="A35" s="21" t="s">
        <v>70</v>
      </c>
      <c r="B35" s="21" t="s">
        <v>70</v>
      </c>
      <c r="C35" s="21" t="s">
        <v>277</v>
      </c>
      <c r="D35" s="21" t="s">
        <v>278</v>
      </c>
      <c r="E35" s="21" t="s">
        <v>128</v>
      </c>
      <c r="F35" s="21" t="s">
        <v>129</v>
      </c>
      <c r="G35" s="21" t="s">
        <v>279</v>
      </c>
      <c r="H35" s="21" t="s">
        <v>280</v>
      </c>
      <c r="I35" s="133">
        <v>64512</v>
      </c>
      <c r="J35" s="133">
        <v>64512</v>
      </c>
      <c r="K35" s="58"/>
      <c r="L35" s="58"/>
      <c r="M35" s="133">
        <v>64512</v>
      </c>
      <c r="N35" s="58"/>
      <c r="O35" s="133"/>
      <c r="P35" s="133"/>
      <c r="Q35" s="133"/>
      <c r="R35" s="133"/>
      <c r="S35" s="133"/>
      <c r="T35" s="133"/>
      <c r="U35" s="133"/>
      <c r="V35" s="133"/>
      <c r="W35" s="133"/>
      <c r="X35" s="133"/>
    </row>
    <row r="36" ht="20.25" customHeight="1" spans="1:24">
      <c r="A36" s="21" t="s">
        <v>70</v>
      </c>
      <c r="B36" s="21" t="s">
        <v>70</v>
      </c>
      <c r="C36" s="21" t="s">
        <v>277</v>
      </c>
      <c r="D36" s="21" t="s">
        <v>278</v>
      </c>
      <c r="E36" s="21" t="s">
        <v>128</v>
      </c>
      <c r="F36" s="21" t="s">
        <v>129</v>
      </c>
      <c r="G36" s="21" t="s">
        <v>279</v>
      </c>
      <c r="H36" s="21" t="s">
        <v>280</v>
      </c>
      <c r="I36" s="133">
        <v>29544</v>
      </c>
      <c r="J36" s="133">
        <v>29544</v>
      </c>
      <c r="K36" s="58"/>
      <c r="L36" s="58"/>
      <c r="M36" s="133">
        <v>29544</v>
      </c>
      <c r="N36" s="58"/>
      <c r="O36" s="133"/>
      <c r="P36" s="133"/>
      <c r="Q36" s="133"/>
      <c r="R36" s="133"/>
      <c r="S36" s="133"/>
      <c r="T36" s="133"/>
      <c r="U36" s="133"/>
      <c r="V36" s="133"/>
      <c r="W36" s="133"/>
      <c r="X36" s="133"/>
    </row>
    <row r="37" ht="20.25" customHeight="1" spans="1:24">
      <c r="A37" s="21" t="s">
        <v>70</v>
      </c>
      <c r="B37" s="21" t="s">
        <v>70</v>
      </c>
      <c r="C37" s="21" t="s">
        <v>281</v>
      </c>
      <c r="D37" s="21" t="s">
        <v>282</v>
      </c>
      <c r="E37" s="21" t="s">
        <v>128</v>
      </c>
      <c r="F37" s="21" t="s">
        <v>129</v>
      </c>
      <c r="G37" s="21" t="s">
        <v>283</v>
      </c>
      <c r="H37" s="21" t="s">
        <v>284</v>
      </c>
      <c r="I37" s="133">
        <v>960</v>
      </c>
      <c r="J37" s="133">
        <v>960</v>
      </c>
      <c r="K37" s="58"/>
      <c r="L37" s="58"/>
      <c r="M37" s="133">
        <v>960</v>
      </c>
      <c r="N37" s="58"/>
      <c r="O37" s="133"/>
      <c r="P37" s="133"/>
      <c r="Q37" s="133"/>
      <c r="R37" s="133"/>
      <c r="S37" s="133"/>
      <c r="T37" s="133"/>
      <c r="U37" s="133"/>
      <c r="V37" s="133"/>
      <c r="W37" s="133"/>
      <c r="X37" s="133"/>
    </row>
    <row r="38" ht="17.25" customHeight="1" spans="1:24">
      <c r="A38" s="66" t="s">
        <v>197</v>
      </c>
      <c r="B38" s="67"/>
      <c r="C38" s="173"/>
      <c r="D38" s="173"/>
      <c r="E38" s="173"/>
      <c r="F38" s="173"/>
      <c r="G38" s="173"/>
      <c r="H38" s="174"/>
      <c r="I38" s="133">
        <v>1867777</v>
      </c>
      <c r="J38" s="133">
        <v>1867777</v>
      </c>
      <c r="K38" s="133"/>
      <c r="L38" s="133"/>
      <c r="M38" s="133">
        <v>1867777</v>
      </c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21"/>
  <sheetViews>
    <sheetView showZeros="0" workbookViewId="0">
      <selection activeCell="B13" sqref="B1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4"/>
      <c r="E1" s="40"/>
      <c r="F1" s="40"/>
      <c r="G1" s="40"/>
      <c r="H1" s="40"/>
      <c r="U1" s="164"/>
      <c r="W1" s="168" t="s">
        <v>285</v>
      </c>
    </row>
    <row r="2" ht="46.5" customHeight="1" spans="1:23">
      <c r="A2" s="42" t="str">
        <f>"2025"&amp;"年部门项目支出预算表"</f>
        <v>2025年部门项目支出预算表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"单位名称："&amp;"石林彝族自治县住房和城乡建设局"</f>
        <v>单位名称：石林彝族自治县住房和城乡建设局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4"/>
      <c r="W3" s="148" t="s">
        <v>1</v>
      </c>
    </row>
    <row r="4" ht="21.75" customHeight="1" spans="1:23">
      <c r="A4" s="47" t="s">
        <v>286</v>
      </c>
      <c r="B4" s="48" t="s">
        <v>208</v>
      </c>
      <c r="C4" s="47" t="s">
        <v>209</v>
      </c>
      <c r="D4" s="47" t="s">
        <v>287</v>
      </c>
      <c r="E4" s="48" t="s">
        <v>210</v>
      </c>
      <c r="F4" s="48" t="s">
        <v>211</v>
      </c>
      <c r="G4" s="48" t="s">
        <v>288</v>
      </c>
      <c r="H4" s="48" t="s">
        <v>289</v>
      </c>
      <c r="I4" s="62" t="s">
        <v>55</v>
      </c>
      <c r="J4" s="12" t="s">
        <v>290</v>
      </c>
      <c r="K4" s="13"/>
      <c r="L4" s="13"/>
      <c r="M4" s="35"/>
      <c r="N4" s="12" t="s">
        <v>216</v>
      </c>
      <c r="O4" s="13"/>
      <c r="P4" s="35"/>
      <c r="Q4" s="48" t="s">
        <v>61</v>
      </c>
      <c r="R4" s="12" t="s">
        <v>62</v>
      </c>
      <c r="S4" s="13"/>
      <c r="T4" s="13"/>
      <c r="U4" s="13"/>
      <c r="V4" s="13"/>
      <c r="W4" s="35"/>
    </row>
    <row r="5" ht="21.75" customHeight="1" spans="1:23">
      <c r="A5" s="49"/>
      <c r="B5" s="63"/>
      <c r="C5" s="49"/>
      <c r="D5" s="49"/>
      <c r="E5" s="50"/>
      <c r="F5" s="50"/>
      <c r="G5" s="50"/>
      <c r="H5" s="50"/>
      <c r="I5" s="63"/>
      <c r="J5" s="105" t="s">
        <v>58</v>
      </c>
      <c r="K5" s="165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222</v>
      </c>
      <c r="U5" s="48" t="s">
        <v>66</v>
      </c>
      <c r="V5" s="48" t="s">
        <v>67</v>
      </c>
      <c r="W5" s="48" t="s">
        <v>68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66" t="s">
        <v>57</v>
      </c>
      <c r="K6" s="167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17" t="s">
        <v>57</v>
      </c>
      <c r="K7" s="17" t="s">
        <v>291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55">
        <v>21</v>
      </c>
      <c r="V8" s="69">
        <v>22</v>
      </c>
      <c r="W8" s="55">
        <v>23</v>
      </c>
    </row>
    <row r="9" ht="21.75" customHeight="1" spans="1:23">
      <c r="A9" s="97" t="s">
        <v>292</v>
      </c>
      <c r="B9" s="97" t="s">
        <v>293</v>
      </c>
      <c r="C9" s="97" t="s">
        <v>294</v>
      </c>
      <c r="D9" s="97" t="s">
        <v>70</v>
      </c>
      <c r="E9" s="97" t="s">
        <v>145</v>
      </c>
      <c r="F9" s="97" t="s">
        <v>146</v>
      </c>
      <c r="G9" s="97" t="s">
        <v>295</v>
      </c>
      <c r="H9" s="97" t="s">
        <v>296</v>
      </c>
      <c r="I9" s="133">
        <v>5000000</v>
      </c>
      <c r="J9" s="133">
        <v>5000000</v>
      </c>
      <c r="K9" s="133">
        <v>5000000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21.75" customHeight="1" spans="1:23">
      <c r="A10" s="97" t="s">
        <v>297</v>
      </c>
      <c r="B10" s="97" t="s">
        <v>298</v>
      </c>
      <c r="C10" s="97" t="s">
        <v>299</v>
      </c>
      <c r="D10" s="97" t="s">
        <v>70</v>
      </c>
      <c r="E10" s="97" t="s">
        <v>147</v>
      </c>
      <c r="F10" s="97" t="s">
        <v>148</v>
      </c>
      <c r="G10" s="97" t="s">
        <v>295</v>
      </c>
      <c r="H10" s="97" t="s">
        <v>296</v>
      </c>
      <c r="I10" s="133">
        <v>370000</v>
      </c>
      <c r="J10" s="133">
        <v>370000</v>
      </c>
      <c r="K10" s="133">
        <v>370000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21.75" customHeight="1" spans="1:23">
      <c r="A11" s="97" t="s">
        <v>300</v>
      </c>
      <c r="B11" s="97" t="s">
        <v>301</v>
      </c>
      <c r="C11" s="97" t="s">
        <v>302</v>
      </c>
      <c r="D11" s="97" t="s">
        <v>70</v>
      </c>
      <c r="E11" s="97" t="s">
        <v>147</v>
      </c>
      <c r="F11" s="97" t="s">
        <v>148</v>
      </c>
      <c r="G11" s="97" t="s">
        <v>265</v>
      </c>
      <c r="H11" s="97" t="s">
        <v>266</v>
      </c>
      <c r="I11" s="133">
        <v>320299</v>
      </c>
      <c r="J11" s="133">
        <v>320299</v>
      </c>
      <c r="K11" s="133">
        <v>320299</v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21.75" customHeight="1" spans="1:23">
      <c r="A12" s="97" t="s">
        <v>300</v>
      </c>
      <c r="B12" s="97" t="s">
        <v>303</v>
      </c>
      <c r="C12" s="97" t="s">
        <v>304</v>
      </c>
      <c r="D12" s="97" t="s">
        <v>70</v>
      </c>
      <c r="E12" s="97" t="s">
        <v>123</v>
      </c>
      <c r="F12" s="97" t="s">
        <v>122</v>
      </c>
      <c r="G12" s="97" t="s">
        <v>305</v>
      </c>
      <c r="H12" s="97" t="s">
        <v>306</v>
      </c>
      <c r="I12" s="133">
        <v>3500000</v>
      </c>
      <c r="J12" s="133">
        <v>3500000</v>
      </c>
      <c r="K12" s="133">
        <v>3500000</v>
      </c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21.75" customHeight="1" spans="1:23">
      <c r="A13" s="97" t="s">
        <v>300</v>
      </c>
      <c r="B13" s="97" t="s">
        <v>307</v>
      </c>
      <c r="C13" s="97" t="s">
        <v>308</v>
      </c>
      <c r="D13" s="97" t="s">
        <v>70</v>
      </c>
      <c r="E13" s="97" t="s">
        <v>157</v>
      </c>
      <c r="F13" s="97" t="s">
        <v>158</v>
      </c>
      <c r="G13" s="97" t="s">
        <v>253</v>
      </c>
      <c r="H13" s="97" t="s">
        <v>254</v>
      </c>
      <c r="I13" s="133">
        <v>150000</v>
      </c>
      <c r="J13" s="133">
        <v>150000</v>
      </c>
      <c r="K13" s="133">
        <v>150000</v>
      </c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21.75" customHeight="1" spans="1:23">
      <c r="A14" s="97" t="s">
        <v>300</v>
      </c>
      <c r="B14" s="97" t="s">
        <v>309</v>
      </c>
      <c r="C14" s="97" t="s">
        <v>310</v>
      </c>
      <c r="D14" s="97" t="s">
        <v>70</v>
      </c>
      <c r="E14" s="97" t="s">
        <v>157</v>
      </c>
      <c r="F14" s="97" t="s">
        <v>158</v>
      </c>
      <c r="G14" s="97" t="s">
        <v>295</v>
      </c>
      <c r="H14" s="97" t="s">
        <v>296</v>
      </c>
      <c r="I14" s="133">
        <v>200000</v>
      </c>
      <c r="J14" s="133">
        <v>200000</v>
      </c>
      <c r="K14" s="133">
        <v>200000</v>
      </c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21.75" customHeight="1" spans="1:23">
      <c r="A15" s="97" t="s">
        <v>300</v>
      </c>
      <c r="B15" s="97" t="s">
        <v>311</v>
      </c>
      <c r="C15" s="97" t="s">
        <v>312</v>
      </c>
      <c r="D15" s="97" t="s">
        <v>70</v>
      </c>
      <c r="E15" s="97" t="s">
        <v>130</v>
      </c>
      <c r="F15" s="97" t="s">
        <v>131</v>
      </c>
      <c r="G15" s="97" t="s">
        <v>253</v>
      </c>
      <c r="H15" s="97" t="s">
        <v>254</v>
      </c>
      <c r="I15" s="133">
        <v>100000</v>
      </c>
      <c r="J15" s="133">
        <v>100000</v>
      </c>
      <c r="K15" s="133">
        <v>100000</v>
      </c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21.75" customHeight="1" spans="1:23">
      <c r="A16" s="97" t="s">
        <v>300</v>
      </c>
      <c r="B16" s="97" t="s">
        <v>313</v>
      </c>
      <c r="C16" s="97" t="s">
        <v>314</v>
      </c>
      <c r="D16" s="97" t="s">
        <v>70</v>
      </c>
      <c r="E16" s="97" t="s">
        <v>130</v>
      </c>
      <c r="F16" s="97" t="s">
        <v>131</v>
      </c>
      <c r="G16" s="97" t="s">
        <v>315</v>
      </c>
      <c r="H16" s="97" t="s">
        <v>316</v>
      </c>
      <c r="I16" s="133">
        <v>3800000</v>
      </c>
      <c r="J16" s="133">
        <v>3800000</v>
      </c>
      <c r="K16" s="133">
        <v>3800000</v>
      </c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21.75" customHeight="1" spans="1:23">
      <c r="A17" s="97" t="s">
        <v>300</v>
      </c>
      <c r="B17" s="97" t="s">
        <v>317</v>
      </c>
      <c r="C17" s="97" t="s">
        <v>318</v>
      </c>
      <c r="D17" s="97" t="s">
        <v>70</v>
      </c>
      <c r="E17" s="97" t="s">
        <v>140</v>
      </c>
      <c r="F17" s="97" t="s">
        <v>139</v>
      </c>
      <c r="G17" s="97" t="s">
        <v>253</v>
      </c>
      <c r="H17" s="97" t="s">
        <v>254</v>
      </c>
      <c r="I17" s="133">
        <v>246800</v>
      </c>
      <c r="J17" s="133">
        <v>246800</v>
      </c>
      <c r="K17" s="133">
        <v>246800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21.75" customHeight="1" spans="1:23">
      <c r="A18" s="97" t="s">
        <v>300</v>
      </c>
      <c r="B18" s="97" t="s">
        <v>319</v>
      </c>
      <c r="C18" s="97" t="s">
        <v>320</v>
      </c>
      <c r="D18" s="97" t="s">
        <v>70</v>
      </c>
      <c r="E18" s="97" t="s">
        <v>136</v>
      </c>
      <c r="F18" s="97" t="s">
        <v>137</v>
      </c>
      <c r="G18" s="97" t="s">
        <v>295</v>
      </c>
      <c r="H18" s="97" t="s">
        <v>296</v>
      </c>
      <c r="I18" s="133">
        <v>500000</v>
      </c>
      <c r="J18" s="133">
        <v>500000</v>
      </c>
      <c r="K18" s="133">
        <v>500000</v>
      </c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21.75" customHeight="1" spans="1:23">
      <c r="A19" s="97" t="s">
        <v>300</v>
      </c>
      <c r="B19" s="97" t="s">
        <v>321</v>
      </c>
      <c r="C19" s="97" t="s">
        <v>322</v>
      </c>
      <c r="D19" s="97" t="s">
        <v>70</v>
      </c>
      <c r="E19" s="97" t="s">
        <v>134</v>
      </c>
      <c r="F19" s="97" t="s">
        <v>135</v>
      </c>
      <c r="G19" s="97" t="s">
        <v>295</v>
      </c>
      <c r="H19" s="97" t="s">
        <v>296</v>
      </c>
      <c r="I19" s="133">
        <v>500000</v>
      </c>
      <c r="J19" s="133">
        <v>500000</v>
      </c>
      <c r="K19" s="133">
        <v>500000</v>
      </c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21.75" customHeight="1" spans="1:23">
      <c r="A20" s="97" t="s">
        <v>300</v>
      </c>
      <c r="B20" s="97" t="s">
        <v>323</v>
      </c>
      <c r="C20" s="97" t="s">
        <v>324</v>
      </c>
      <c r="D20" s="97" t="s">
        <v>70</v>
      </c>
      <c r="E20" s="97" t="s">
        <v>136</v>
      </c>
      <c r="F20" s="97" t="s">
        <v>137</v>
      </c>
      <c r="G20" s="97" t="s">
        <v>325</v>
      </c>
      <c r="H20" s="97" t="s">
        <v>326</v>
      </c>
      <c r="I20" s="133">
        <v>400000</v>
      </c>
      <c r="J20" s="133">
        <v>400000</v>
      </c>
      <c r="K20" s="133">
        <v>400000</v>
      </c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18.75" customHeight="1" spans="1:23">
      <c r="A21" s="66" t="s">
        <v>197</v>
      </c>
      <c r="B21" s="67"/>
      <c r="C21" s="67"/>
      <c r="D21" s="67"/>
      <c r="E21" s="67"/>
      <c r="F21" s="67"/>
      <c r="G21" s="67"/>
      <c r="H21" s="68"/>
      <c r="I21" s="133">
        <v>15087099</v>
      </c>
      <c r="J21" s="133">
        <v>15087099</v>
      </c>
      <c r="K21" s="133">
        <v>15087099</v>
      </c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70"/>
  <sheetViews>
    <sheetView showZeros="0" topLeftCell="A9" workbookViewId="0">
      <selection activeCell="B10" sqref="B10:B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1" t="s">
        <v>327</v>
      </c>
    </row>
    <row r="2" ht="39.75" customHeight="1" spans="1:10">
      <c r="A2" s="94" t="str">
        <f>"2025"&amp;"年部门项目支出绩效目标表"</f>
        <v>2025年部门项目支出绩效目标表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"单位名称："&amp;"石林彝族自治县住房和城乡建设局"</f>
        <v>单位名称：石林彝族自治县住房和城乡建设局</v>
      </c>
    </row>
    <row r="4" ht="44.25" customHeight="1" spans="1:10">
      <c r="A4" s="17" t="s">
        <v>209</v>
      </c>
      <c r="B4" s="17" t="s">
        <v>328</v>
      </c>
      <c r="C4" s="17" t="s">
        <v>329</v>
      </c>
      <c r="D4" s="17" t="s">
        <v>330</v>
      </c>
      <c r="E4" s="17" t="s">
        <v>331</v>
      </c>
      <c r="F4" s="96" t="s">
        <v>332</v>
      </c>
      <c r="G4" s="17" t="s">
        <v>333</v>
      </c>
      <c r="H4" s="96" t="s">
        <v>334</v>
      </c>
      <c r="I4" s="96" t="s">
        <v>335</v>
      </c>
      <c r="J4" s="17" t="s">
        <v>336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69">
        <v>6</v>
      </c>
      <c r="G5" s="162">
        <v>7</v>
      </c>
      <c r="H5" s="69">
        <v>8</v>
      </c>
      <c r="I5" s="69">
        <v>9</v>
      </c>
      <c r="J5" s="162">
        <v>10</v>
      </c>
    </row>
    <row r="6" ht="42" customHeight="1" spans="1:10">
      <c r="A6" s="18" t="s">
        <v>70</v>
      </c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63" t="s">
        <v>324</v>
      </c>
      <c r="B7" s="32" t="s">
        <v>337</v>
      </c>
      <c r="C7" s="32" t="s">
        <v>338</v>
      </c>
      <c r="D7" s="32" t="s">
        <v>339</v>
      </c>
      <c r="E7" s="18" t="s">
        <v>340</v>
      </c>
      <c r="F7" s="32" t="s">
        <v>341</v>
      </c>
      <c r="G7" s="18" t="s">
        <v>342</v>
      </c>
      <c r="H7" s="32" t="s">
        <v>343</v>
      </c>
      <c r="I7" s="32" t="s">
        <v>344</v>
      </c>
      <c r="J7" s="18" t="s">
        <v>345</v>
      </c>
    </row>
    <row r="8" ht="42" customHeight="1" spans="1:10">
      <c r="A8" s="163" t="s">
        <v>324</v>
      </c>
      <c r="B8" s="32" t="s">
        <v>337</v>
      </c>
      <c r="C8" s="32" t="s">
        <v>346</v>
      </c>
      <c r="D8" s="32" t="s">
        <v>347</v>
      </c>
      <c r="E8" s="18" t="s">
        <v>348</v>
      </c>
      <c r="F8" s="32" t="s">
        <v>341</v>
      </c>
      <c r="G8" s="18" t="s">
        <v>342</v>
      </c>
      <c r="H8" s="32" t="s">
        <v>343</v>
      </c>
      <c r="I8" s="32" t="s">
        <v>344</v>
      </c>
      <c r="J8" s="18" t="s">
        <v>345</v>
      </c>
    </row>
    <row r="9" ht="42" customHeight="1" spans="1:10">
      <c r="A9" s="163" t="s">
        <v>324</v>
      </c>
      <c r="B9" s="32" t="s">
        <v>337</v>
      </c>
      <c r="C9" s="32" t="s">
        <v>349</v>
      </c>
      <c r="D9" s="32" t="s">
        <v>350</v>
      </c>
      <c r="E9" s="18" t="s">
        <v>349</v>
      </c>
      <c r="F9" s="32" t="s">
        <v>341</v>
      </c>
      <c r="G9" s="18" t="s">
        <v>351</v>
      </c>
      <c r="H9" s="32" t="s">
        <v>343</v>
      </c>
      <c r="I9" s="32" t="s">
        <v>344</v>
      </c>
      <c r="J9" s="18" t="s">
        <v>352</v>
      </c>
    </row>
    <row r="10" ht="42" customHeight="1" spans="1:10">
      <c r="A10" s="163" t="s">
        <v>308</v>
      </c>
      <c r="B10" s="32" t="s">
        <v>353</v>
      </c>
      <c r="C10" s="32" t="s">
        <v>338</v>
      </c>
      <c r="D10" s="32" t="s">
        <v>354</v>
      </c>
      <c r="E10" s="18" t="s">
        <v>355</v>
      </c>
      <c r="F10" s="32" t="s">
        <v>356</v>
      </c>
      <c r="G10" s="18" t="s">
        <v>357</v>
      </c>
      <c r="H10" s="32" t="s">
        <v>358</v>
      </c>
      <c r="I10" s="32" t="s">
        <v>359</v>
      </c>
      <c r="J10" s="18" t="s">
        <v>360</v>
      </c>
    </row>
    <row r="11" ht="42" customHeight="1" spans="1:10">
      <c r="A11" s="163" t="s">
        <v>308</v>
      </c>
      <c r="B11" s="32" t="s">
        <v>353</v>
      </c>
      <c r="C11" s="32" t="s">
        <v>338</v>
      </c>
      <c r="D11" s="32" t="s">
        <v>354</v>
      </c>
      <c r="E11" s="18" t="s">
        <v>361</v>
      </c>
      <c r="F11" s="32" t="s">
        <v>362</v>
      </c>
      <c r="G11" s="18" t="s">
        <v>83</v>
      </c>
      <c r="H11" s="32" t="s">
        <v>363</v>
      </c>
      <c r="I11" s="32" t="s">
        <v>359</v>
      </c>
      <c r="J11" s="18" t="s">
        <v>360</v>
      </c>
    </row>
    <row r="12" ht="42" customHeight="1" spans="1:10">
      <c r="A12" s="163" t="s">
        <v>308</v>
      </c>
      <c r="B12" s="32" t="s">
        <v>353</v>
      </c>
      <c r="C12" s="32" t="s">
        <v>338</v>
      </c>
      <c r="D12" s="32" t="s">
        <v>354</v>
      </c>
      <c r="E12" s="18" t="s">
        <v>364</v>
      </c>
      <c r="F12" s="32" t="s">
        <v>362</v>
      </c>
      <c r="G12" s="18" t="s">
        <v>365</v>
      </c>
      <c r="H12" s="32" t="s">
        <v>366</v>
      </c>
      <c r="I12" s="32" t="s">
        <v>359</v>
      </c>
      <c r="J12" s="18" t="s">
        <v>360</v>
      </c>
    </row>
    <row r="13" ht="42" customHeight="1" spans="1:10">
      <c r="A13" s="163" t="s">
        <v>308</v>
      </c>
      <c r="B13" s="32" t="s">
        <v>353</v>
      </c>
      <c r="C13" s="32" t="s">
        <v>338</v>
      </c>
      <c r="D13" s="32" t="s">
        <v>354</v>
      </c>
      <c r="E13" s="18" t="s">
        <v>367</v>
      </c>
      <c r="F13" s="32" t="s">
        <v>362</v>
      </c>
      <c r="G13" s="18" t="s">
        <v>368</v>
      </c>
      <c r="H13" s="32" t="s">
        <v>369</v>
      </c>
      <c r="I13" s="32" t="s">
        <v>359</v>
      </c>
      <c r="J13" s="18" t="s">
        <v>360</v>
      </c>
    </row>
    <row r="14" ht="42" customHeight="1" spans="1:10">
      <c r="A14" s="163" t="s">
        <v>308</v>
      </c>
      <c r="B14" s="32" t="s">
        <v>353</v>
      </c>
      <c r="C14" s="32" t="s">
        <v>338</v>
      </c>
      <c r="D14" s="32" t="s">
        <v>370</v>
      </c>
      <c r="E14" s="18" t="s">
        <v>371</v>
      </c>
      <c r="F14" s="32" t="s">
        <v>362</v>
      </c>
      <c r="G14" s="18" t="s">
        <v>372</v>
      </c>
      <c r="H14" s="32" t="s">
        <v>343</v>
      </c>
      <c r="I14" s="32" t="s">
        <v>359</v>
      </c>
      <c r="J14" s="18" t="s">
        <v>373</v>
      </c>
    </row>
    <row r="15" ht="42" customHeight="1" spans="1:10">
      <c r="A15" s="163" t="s">
        <v>308</v>
      </c>
      <c r="B15" s="32" t="s">
        <v>353</v>
      </c>
      <c r="C15" s="32" t="s">
        <v>346</v>
      </c>
      <c r="D15" s="32" t="s">
        <v>347</v>
      </c>
      <c r="E15" s="18" t="s">
        <v>374</v>
      </c>
      <c r="F15" s="32" t="s">
        <v>362</v>
      </c>
      <c r="G15" s="18" t="s">
        <v>372</v>
      </c>
      <c r="H15" s="32" t="s">
        <v>343</v>
      </c>
      <c r="I15" s="32" t="s">
        <v>359</v>
      </c>
      <c r="J15" s="18" t="s">
        <v>375</v>
      </c>
    </row>
    <row r="16" ht="42" customHeight="1" spans="1:10">
      <c r="A16" s="163" t="s">
        <v>308</v>
      </c>
      <c r="B16" s="32" t="s">
        <v>353</v>
      </c>
      <c r="C16" s="32" t="s">
        <v>349</v>
      </c>
      <c r="D16" s="32" t="s">
        <v>350</v>
      </c>
      <c r="E16" s="18" t="s">
        <v>376</v>
      </c>
      <c r="F16" s="32" t="s">
        <v>362</v>
      </c>
      <c r="G16" s="18" t="s">
        <v>377</v>
      </c>
      <c r="H16" s="32" t="s">
        <v>343</v>
      </c>
      <c r="I16" s="32" t="s">
        <v>344</v>
      </c>
      <c r="J16" s="18" t="s">
        <v>378</v>
      </c>
    </row>
    <row r="17" ht="42" customHeight="1" spans="1:10">
      <c r="A17" s="163" t="s">
        <v>320</v>
      </c>
      <c r="B17" s="32" t="s">
        <v>379</v>
      </c>
      <c r="C17" s="32" t="s">
        <v>338</v>
      </c>
      <c r="D17" s="32" t="s">
        <v>354</v>
      </c>
      <c r="E17" s="18" t="s">
        <v>380</v>
      </c>
      <c r="F17" s="32" t="s">
        <v>356</v>
      </c>
      <c r="G17" s="18" t="s">
        <v>351</v>
      </c>
      <c r="H17" s="32" t="s">
        <v>343</v>
      </c>
      <c r="I17" s="32" t="s">
        <v>359</v>
      </c>
      <c r="J17" s="18" t="s">
        <v>381</v>
      </c>
    </row>
    <row r="18" ht="42" customHeight="1" spans="1:10">
      <c r="A18" s="163" t="s">
        <v>320</v>
      </c>
      <c r="B18" s="32" t="s">
        <v>379</v>
      </c>
      <c r="C18" s="32" t="s">
        <v>338</v>
      </c>
      <c r="D18" s="32" t="s">
        <v>370</v>
      </c>
      <c r="E18" s="18" t="s">
        <v>382</v>
      </c>
      <c r="F18" s="32" t="s">
        <v>356</v>
      </c>
      <c r="G18" s="18" t="s">
        <v>86</v>
      </c>
      <c r="H18" s="32" t="s">
        <v>383</v>
      </c>
      <c r="I18" s="32" t="s">
        <v>359</v>
      </c>
      <c r="J18" s="18" t="s">
        <v>384</v>
      </c>
    </row>
    <row r="19" ht="42" customHeight="1" spans="1:10">
      <c r="A19" s="163" t="s">
        <v>320</v>
      </c>
      <c r="B19" s="32" t="s">
        <v>379</v>
      </c>
      <c r="C19" s="32" t="s">
        <v>338</v>
      </c>
      <c r="D19" s="32" t="s">
        <v>339</v>
      </c>
      <c r="E19" s="18" t="s">
        <v>385</v>
      </c>
      <c r="F19" s="32" t="s">
        <v>356</v>
      </c>
      <c r="G19" s="18" t="s">
        <v>386</v>
      </c>
      <c r="H19" s="32" t="s">
        <v>369</v>
      </c>
      <c r="I19" s="32" t="s">
        <v>359</v>
      </c>
      <c r="J19" s="18" t="s">
        <v>387</v>
      </c>
    </row>
    <row r="20" ht="42" customHeight="1" spans="1:10">
      <c r="A20" s="163" t="s">
        <v>320</v>
      </c>
      <c r="B20" s="32" t="s">
        <v>379</v>
      </c>
      <c r="C20" s="32" t="s">
        <v>346</v>
      </c>
      <c r="D20" s="32" t="s">
        <v>347</v>
      </c>
      <c r="E20" s="18" t="s">
        <v>380</v>
      </c>
      <c r="F20" s="32" t="s">
        <v>356</v>
      </c>
      <c r="G20" s="18" t="s">
        <v>351</v>
      </c>
      <c r="H20" s="32" t="s">
        <v>343</v>
      </c>
      <c r="I20" s="32" t="s">
        <v>359</v>
      </c>
      <c r="J20" s="18" t="s">
        <v>381</v>
      </c>
    </row>
    <row r="21" ht="42" customHeight="1" spans="1:10">
      <c r="A21" s="163" t="s">
        <v>320</v>
      </c>
      <c r="B21" s="32" t="s">
        <v>379</v>
      </c>
      <c r="C21" s="32" t="s">
        <v>349</v>
      </c>
      <c r="D21" s="32" t="s">
        <v>350</v>
      </c>
      <c r="E21" s="18" t="s">
        <v>376</v>
      </c>
      <c r="F21" s="32" t="s">
        <v>356</v>
      </c>
      <c r="G21" s="18" t="s">
        <v>351</v>
      </c>
      <c r="H21" s="32" t="s">
        <v>343</v>
      </c>
      <c r="I21" s="32" t="s">
        <v>359</v>
      </c>
      <c r="J21" s="18" t="s">
        <v>388</v>
      </c>
    </row>
    <row r="22" ht="42" customHeight="1" spans="1:10">
      <c r="A22" s="163" t="s">
        <v>294</v>
      </c>
      <c r="B22" s="32" t="s">
        <v>389</v>
      </c>
      <c r="C22" s="32" t="s">
        <v>338</v>
      </c>
      <c r="D22" s="32" t="s">
        <v>354</v>
      </c>
      <c r="E22" s="18" t="s">
        <v>390</v>
      </c>
      <c r="F22" s="32" t="s">
        <v>356</v>
      </c>
      <c r="G22" s="18" t="s">
        <v>391</v>
      </c>
      <c r="H22" s="32" t="s">
        <v>369</v>
      </c>
      <c r="I22" s="32" t="s">
        <v>359</v>
      </c>
      <c r="J22" s="18" t="s">
        <v>392</v>
      </c>
    </row>
    <row r="23" ht="42" customHeight="1" spans="1:10">
      <c r="A23" s="163" t="s">
        <v>294</v>
      </c>
      <c r="B23" s="32" t="s">
        <v>389</v>
      </c>
      <c r="C23" s="32" t="s">
        <v>338</v>
      </c>
      <c r="D23" s="32" t="s">
        <v>370</v>
      </c>
      <c r="E23" s="18" t="s">
        <v>393</v>
      </c>
      <c r="F23" s="32" t="s">
        <v>362</v>
      </c>
      <c r="G23" s="18" t="s">
        <v>342</v>
      </c>
      <c r="H23" s="32" t="s">
        <v>343</v>
      </c>
      <c r="I23" s="32" t="s">
        <v>344</v>
      </c>
      <c r="J23" s="18" t="s">
        <v>394</v>
      </c>
    </row>
    <row r="24" ht="42" customHeight="1" spans="1:10">
      <c r="A24" s="163" t="s">
        <v>294</v>
      </c>
      <c r="B24" s="32" t="s">
        <v>389</v>
      </c>
      <c r="C24" s="32" t="s">
        <v>346</v>
      </c>
      <c r="D24" s="32" t="s">
        <v>347</v>
      </c>
      <c r="E24" s="18" t="s">
        <v>395</v>
      </c>
      <c r="F24" s="32" t="s">
        <v>362</v>
      </c>
      <c r="G24" s="18" t="s">
        <v>377</v>
      </c>
      <c r="H24" s="32" t="s">
        <v>343</v>
      </c>
      <c r="I24" s="32" t="s">
        <v>344</v>
      </c>
      <c r="J24" s="18" t="s">
        <v>396</v>
      </c>
    </row>
    <row r="25" ht="42" customHeight="1" spans="1:10">
      <c r="A25" s="163" t="s">
        <v>294</v>
      </c>
      <c r="B25" s="32" t="s">
        <v>389</v>
      </c>
      <c r="C25" s="32" t="s">
        <v>349</v>
      </c>
      <c r="D25" s="32" t="s">
        <v>350</v>
      </c>
      <c r="E25" s="18" t="s">
        <v>397</v>
      </c>
      <c r="F25" s="32" t="s">
        <v>362</v>
      </c>
      <c r="G25" s="18" t="s">
        <v>398</v>
      </c>
      <c r="H25" s="32" t="s">
        <v>343</v>
      </c>
      <c r="I25" s="32" t="s">
        <v>344</v>
      </c>
      <c r="J25" s="18" t="s">
        <v>399</v>
      </c>
    </row>
    <row r="26" ht="42" customHeight="1" spans="1:10">
      <c r="A26" s="163" t="s">
        <v>322</v>
      </c>
      <c r="B26" s="32" t="s">
        <v>400</v>
      </c>
      <c r="C26" s="32" t="s">
        <v>338</v>
      </c>
      <c r="D26" s="32" t="s">
        <v>354</v>
      </c>
      <c r="E26" s="18" t="s">
        <v>401</v>
      </c>
      <c r="F26" s="32" t="s">
        <v>362</v>
      </c>
      <c r="G26" s="18" t="s">
        <v>365</v>
      </c>
      <c r="H26" s="32" t="s">
        <v>402</v>
      </c>
      <c r="I26" s="32" t="s">
        <v>359</v>
      </c>
      <c r="J26" s="18" t="s">
        <v>403</v>
      </c>
    </row>
    <row r="27" ht="42" customHeight="1" spans="1:10">
      <c r="A27" s="163" t="s">
        <v>322</v>
      </c>
      <c r="B27" s="32" t="s">
        <v>400</v>
      </c>
      <c r="C27" s="32" t="s">
        <v>338</v>
      </c>
      <c r="D27" s="32" t="s">
        <v>370</v>
      </c>
      <c r="E27" s="18" t="s">
        <v>404</v>
      </c>
      <c r="F27" s="32" t="s">
        <v>362</v>
      </c>
      <c r="G27" s="18" t="s">
        <v>372</v>
      </c>
      <c r="H27" s="32" t="s">
        <v>343</v>
      </c>
      <c r="I27" s="32" t="s">
        <v>359</v>
      </c>
      <c r="J27" s="18" t="s">
        <v>405</v>
      </c>
    </row>
    <row r="28" ht="42" customHeight="1" spans="1:10">
      <c r="A28" s="163" t="s">
        <v>322</v>
      </c>
      <c r="B28" s="32" t="s">
        <v>400</v>
      </c>
      <c r="C28" s="32" t="s">
        <v>338</v>
      </c>
      <c r="D28" s="32" t="s">
        <v>406</v>
      </c>
      <c r="E28" s="18" t="s">
        <v>407</v>
      </c>
      <c r="F28" s="32" t="s">
        <v>362</v>
      </c>
      <c r="G28" s="18" t="s">
        <v>372</v>
      </c>
      <c r="H28" s="32" t="s">
        <v>343</v>
      </c>
      <c r="I28" s="32" t="s">
        <v>344</v>
      </c>
      <c r="J28" s="18" t="s">
        <v>408</v>
      </c>
    </row>
    <row r="29" ht="42" customHeight="1" spans="1:10">
      <c r="A29" s="163" t="s">
        <v>322</v>
      </c>
      <c r="B29" s="32" t="s">
        <v>400</v>
      </c>
      <c r="C29" s="32" t="s">
        <v>346</v>
      </c>
      <c r="D29" s="32" t="s">
        <v>347</v>
      </c>
      <c r="E29" s="18" t="s">
        <v>409</v>
      </c>
      <c r="F29" s="32" t="s">
        <v>362</v>
      </c>
      <c r="G29" s="18" t="s">
        <v>342</v>
      </c>
      <c r="H29" s="32" t="s">
        <v>343</v>
      </c>
      <c r="I29" s="32" t="s">
        <v>344</v>
      </c>
      <c r="J29" s="18" t="s">
        <v>410</v>
      </c>
    </row>
    <row r="30" ht="42" customHeight="1" spans="1:10">
      <c r="A30" s="163" t="s">
        <v>322</v>
      </c>
      <c r="B30" s="32" t="s">
        <v>400</v>
      </c>
      <c r="C30" s="32" t="s">
        <v>346</v>
      </c>
      <c r="D30" s="32" t="s">
        <v>411</v>
      </c>
      <c r="E30" s="18" t="s">
        <v>412</v>
      </c>
      <c r="F30" s="32" t="s">
        <v>362</v>
      </c>
      <c r="G30" s="18" t="s">
        <v>398</v>
      </c>
      <c r="H30" s="32" t="s">
        <v>343</v>
      </c>
      <c r="I30" s="32" t="s">
        <v>344</v>
      </c>
      <c r="J30" s="18" t="s">
        <v>413</v>
      </c>
    </row>
    <row r="31" ht="42" customHeight="1" spans="1:10">
      <c r="A31" s="163" t="s">
        <v>322</v>
      </c>
      <c r="B31" s="32" t="s">
        <v>400</v>
      </c>
      <c r="C31" s="32" t="s">
        <v>349</v>
      </c>
      <c r="D31" s="32" t="s">
        <v>350</v>
      </c>
      <c r="E31" s="18" t="s">
        <v>414</v>
      </c>
      <c r="F31" s="32" t="s">
        <v>362</v>
      </c>
      <c r="G31" s="18" t="s">
        <v>377</v>
      </c>
      <c r="H31" s="32" t="s">
        <v>343</v>
      </c>
      <c r="I31" s="32" t="s">
        <v>344</v>
      </c>
      <c r="J31" s="18" t="s">
        <v>415</v>
      </c>
    </row>
    <row r="32" ht="42" customHeight="1" spans="1:10">
      <c r="A32" s="163" t="s">
        <v>318</v>
      </c>
      <c r="B32" s="32" t="s">
        <v>416</v>
      </c>
      <c r="C32" s="32" t="s">
        <v>338</v>
      </c>
      <c r="D32" s="32" t="s">
        <v>354</v>
      </c>
      <c r="E32" s="18" t="s">
        <v>417</v>
      </c>
      <c r="F32" s="32" t="s">
        <v>356</v>
      </c>
      <c r="G32" s="18" t="s">
        <v>418</v>
      </c>
      <c r="H32" s="32" t="s">
        <v>419</v>
      </c>
      <c r="I32" s="32" t="s">
        <v>359</v>
      </c>
      <c r="J32" s="18" t="s">
        <v>417</v>
      </c>
    </row>
    <row r="33" ht="42" customHeight="1" spans="1:10">
      <c r="A33" s="163" t="s">
        <v>318</v>
      </c>
      <c r="B33" s="32" t="s">
        <v>416</v>
      </c>
      <c r="C33" s="32" t="s">
        <v>338</v>
      </c>
      <c r="D33" s="32" t="s">
        <v>370</v>
      </c>
      <c r="E33" s="18" t="s">
        <v>417</v>
      </c>
      <c r="F33" s="32" t="s">
        <v>356</v>
      </c>
      <c r="G33" s="18" t="s">
        <v>418</v>
      </c>
      <c r="H33" s="32" t="s">
        <v>419</v>
      </c>
      <c r="I33" s="32" t="s">
        <v>359</v>
      </c>
      <c r="J33" s="18" t="s">
        <v>417</v>
      </c>
    </row>
    <row r="34" ht="42" customHeight="1" spans="1:10">
      <c r="A34" s="163" t="s">
        <v>318</v>
      </c>
      <c r="B34" s="32" t="s">
        <v>416</v>
      </c>
      <c r="C34" s="32" t="s">
        <v>338</v>
      </c>
      <c r="D34" s="32" t="s">
        <v>406</v>
      </c>
      <c r="E34" s="18" t="s">
        <v>420</v>
      </c>
      <c r="F34" s="32" t="s">
        <v>356</v>
      </c>
      <c r="G34" s="18" t="s">
        <v>421</v>
      </c>
      <c r="H34" s="32" t="s">
        <v>422</v>
      </c>
      <c r="I34" s="32" t="s">
        <v>359</v>
      </c>
      <c r="J34" s="18" t="s">
        <v>423</v>
      </c>
    </row>
    <row r="35" ht="42" customHeight="1" spans="1:10">
      <c r="A35" s="163" t="s">
        <v>318</v>
      </c>
      <c r="B35" s="32" t="s">
        <v>416</v>
      </c>
      <c r="C35" s="32" t="s">
        <v>338</v>
      </c>
      <c r="D35" s="32" t="s">
        <v>339</v>
      </c>
      <c r="E35" s="18" t="s">
        <v>385</v>
      </c>
      <c r="F35" s="32" t="s">
        <v>356</v>
      </c>
      <c r="G35" s="18" t="s">
        <v>424</v>
      </c>
      <c r="H35" s="32" t="s">
        <v>369</v>
      </c>
      <c r="I35" s="32" t="s">
        <v>359</v>
      </c>
      <c r="J35" s="18" t="s">
        <v>425</v>
      </c>
    </row>
    <row r="36" ht="42" customHeight="1" spans="1:10">
      <c r="A36" s="163" t="s">
        <v>318</v>
      </c>
      <c r="B36" s="32" t="s">
        <v>416</v>
      </c>
      <c r="C36" s="32" t="s">
        <v>346</v>
      </c>
      <c r="D36" s="32" t="s">
        <v>347</v>
      </c>
      <c r="E36" s="18" t="s">
        <v>426</v>
      </c>
      <c r="F36" s="32" t="s">
        <v>356</v>
      </c>
      <c r="G36" s="18" t="s">
        <v>351</v>
      </c>
      <c r="H36" s="32" t="s">
        <v>343</v>
      </c>
      <c r="I36" s="32" t="s">
        <v>359</v>
      </c>
      <c r="J36" s="18" t="s">
        <v>427</v>
      </c>
    </row>
    <row r="37" ht="42" customHeight="1" spans="1:10">
      <c r="A37" s="163" t="s">
        <v>318</v>
      </c>
      <c r="B37" s="32" t="s">
        <v>416</v>
      </c>
      <c r="C37" s="32" t="s">
        <v>349</v>
      </c>
      <c r="D37" s="32" t="s">
        <v>350</v>
      </c>
      <c r="E37" s="18" t="s">
        <v>376</v>
      </c>
      <c r="F37" s="32" t="s">
        <v>356</v>
      </c>
      <c r="G37" s="18" t="s">
        <v>351</v>
      </c>
      <c r="H37" s="32" t="s">
        <v>343</v>
      </c>
      <c r="I37" s="32" t="s">
        <v>359</v>
      </c>
      <c r="J37" s="18" t="s">
        <v>376</v>
      </c>
    </row>
    <row r="38" ht="42" customHeight="1" spans="1:10">
      <c r="A38" s="163" t="s">
        <v>304</v>
      </c>
      <c r="B38" s="32" t="s">
        <v>428</v>
      </c>
      <c r="C38" s="32" t="s">
        <v>338</v>
      </c>
      <c r="D38" s="32" t="s">
        <v>354</v>
      </c>
      <c r="E38" s="18" t="s">
        <v>429</v>
      </c>
      <c r="F38" s="32" t="s">
        <v>362</v>
      </c>
      <c r="G38" s="18" t="s">
        <v>342</v>
      </c>
      <c r="H38" s="32" t="s">
        <v>343</v>
      </c>
      <c r="I38" s="32" t="s">
        <v>359</v>
      </c>
      <c r="J38" s="18" t="s">
        <v>428</v>
      </c>
    </row>
    <row r="39" ht="42" customHeight="1" spans="1:10">
      <c r="A39" s="163" t="s">
        <v>304</v>
      </c>
      <c r="B39" s="32" t="s">
        <v>428</v>
      </c>
      <c r="C39" s="32" t="s">
        <v>338</v>
      </c>
      <c r="D39" s="32" t="s">
        <v>370</v>
      </c>
      <c r="E39" s="18" t="s">
        <v>430</v>
      </c>
      <c r="F39" s="32" t="s">
        <v>356</v>
      </c>
      <c r="G39" s="18" t="s">
        <v>431</v>
      </c>
      <c r="H39" s="32" t="s">
        <v>343</v>
      </c>
      <c r="I39" s="32" t="s">
        <v>359</v>
      </c>
      <c r="J39" s="18" t="s">
        <v>431</v>
      </c>
    </row>
    <row r="40" ht="42" customHeight="1" spans="1:10">
      <c r="A40" s="163" t="s">
        <v>304</v>
      </c>
      <c r="B40" s="32" t="s">
        <v>428</v>
      </c>
      <c r="C40" s="32" t="s">
        <v>338</v>
      </c>
      <c r="D40" s="32" t="s">
        <v>406</v>
      </c>
      <c r="E40" s="18" t="s">
        <v>432</v>
      </c>
      <c r="F40" s="32" t="s">
        <v>356</v>
      </c>
      <c r="G40" s="18" t="s">
        <v>432</v>
      </c>
      <c r="H40" s="32" t="s">
        <v>422</v>
      </c>
      <c r="I40" s="32" t="s">
        <v>359</v>
      </c>
      <c r="J40" s="18" t="s">
        <v>433</v>
      </c>
    </row>
    <row r="41" ht="42" customHeight="1" spans="1:10">
      <c r="A41" s="163" t="s">
        <v>304</v>
      </c>
      <c r="B41" s="32" t="s">
        <v>428</v>
      </c>
      <c r="C41" s="32" t="s">
        <v>338</v>
      </c>
      <c r="D41" s="32" t="s">
        <v>339</v>
      </c>
      <c r="E41" s="18" t="s">
        <v>385</v>
      </c>
      <c r="F41" s="32" t="s">
        <v>434</v>
      </c>
      <c r="G41" s="18" t="s">
        <v>369</v>
      </c>
      <c r="H41" s="32" t="s">
        <v>369</v>
      </c>
      <c r="I41" s="32" t="s">
        <v>359</v>
      </c>
      <c r="J41" s="18" t="s">
        <v>435</v>
      </c>
    </row>
    <row r="42" ht="42" customHeight="1" spans="1:10">
      <c r="A42" s="163" t="s">
        <v>304</v>
      </c>
      <c r="B42" s="32" t="s">
        <v>428</v>
      </c>
      <c r="C42" s="32" t="s">
        <v>346</v>
      </c>
      <c r="D42" s="32" t="s">
        <v>347</v>
      </c>
      <c r="E42" s="18" t="s">
        <v>436</v>
      </c>
      <c r="F42" s="32" t="s">
        <v>362</v>
      </c>
      <c r="G42" s="18" t="s">
        <v>437</v>
      </c>
      <c r="H42" s="32" t="s">
        <v>343</v>
      </c>
      <c r="I42" s="32" t="s">
        <v>359</v>
      </c>
      <c r="J42" s="18" t="s">
        <v>437</v>
      </c>
    </row>
    <row r="43" ht="42" customHeight="1" spans="1:10">
      <c r="A43" s="163" t="s">
        <v>304</v>
      </c>
      <c r="B43" s="32" t="s">
        <v>428</v>
      </c>
      <c r="C43" s="32" t="s">
        <v>346</v>
      </c>
      <c r="D43" s="32" t="s">
        <v>411</v>
      </c>
      <c r="E43" s="18" t="s">
        <v>436</v>
      </c>
      <c r="F43" s="32" t="s">
        <v>362</v>
      </c>
      <c r="G43" s="18" t="s">
        <v>437</v>
      </c>
      <c r="H43" s="32" t="s">
        <v>343</v>
      </c>
      <c r="I43" s="32" t="s">
        <v>359</v>
      </c>
      <c r="J43" s="18" t="s">
        <v>437</v>
      </c>
    </row>
    <row r="44" ht="42" customHeight="1" spans="1:10">
      <c r="A44" s="163" t="s">
        <v>304</v>
      </c>
      <c r="B44" s="32" t="s">
        <v>428</v>
      </c>
      <c r="C44" s="32" t="s">
        <v>346</v>
      </c>
      <c r="D44" s="32" t="s">
        <v>438</v>
      </c>
      <c r="E44" s="18" t="s">
        <v>439</v>
      </c>
      <c r="F44" s="32" t="s">
        <v>362</v>
      </c>
      <c r="G44" s="18" t="s">
        <v>437</v>
      </c>
      <c r="H44" s="32" t="s">
        <v>343</v>
      </c>
      <c r="I44" s="32" t="s">
        <v>359</v>
      </c>
      <c r="J44" s="18" t="s">
        <v>437</v>
      </c>
    </row>
    <row r="45" ht="42" customHeight="1" spans="1:10">
      <c r="A45" s="163" t="s">
        <v>304</v>
      </c>
      <c r="B45" s="32" t="s">
        <v>428</v>
      </c>
      <c r="C45" s="32" t="s">
        <v>349</v>
      </c>
      <c r="D45" s="32" t="s">
        <v>350</v>
      </c>
      <c r="E45" s="18" t="s">
        <v>376</v>
      </c>
      <c r="F45" s="32" t="s">
        <v>356</v>
      </c>
      <c r="G45" s="18" t="s">
        <v>351</v>
      </c>
      <c r="H45" s="32" t="s">
        <v>343</v>
      </c>
      <c r="I45" s="32" t="s">
        <v>359</v>
      </c>
      <c r="J45" s="18" t="s">
        <v>388</v>
      </c>
    </row>
    <row r="46" ht="42" customHeight="1" spans="1:10">
      <c r="A46" s="163" t="s">
        <v>312</v>
      </c>
      <c r="B46" s="32" t="s">
        <v>440</v>
      </c>
      <c r="C46" s="32" t="s">
        <v>338</v>
      </c>
      <c r="D46" s="32" t="s">
        <v>370</v>
      </c>
      <c r="E46" s="18" t="s">
        <v>441</v>
      </c>
      <c r="F46" s="32" t="s">
        <v>356</v>
      </c>
      <c r="G46" s="18" t="s">
        <v>442</v>
      </c>
      <c r="H46" s="32" t="s">
        <v>369</v>
      </c>
      <c r="I46" s="32" t="s">
        <v>359</v>
      </c>
      <c r="J46" s="18" t="s">
        <v>443</v>
      </c>
    </row>
    <row r="47" ht="42" customHeight="1" spans="1:10">
      <c r="A47" s="163" t="s">
        <v>312</v>
      </c>
      <c r="B47" s="32" t="s">
        <v>440</v>
      </c>
      <c r="C47" s="32" t="s">
        <v>346</v>
      </c>
      <c r="D47" s="32" t="s">
        <v>444</v>
      </c>
      <c r="E47" s="18" t="s">
        <v>445</v>
      </c>
      <c r="F47" s="32" t="s">
        <v>362</v>
      </c>
      <c r="G47" s="18" t="s">
        <v>372</v>
      </c>
      <c r="H47" s="32" t="s">
        <v>343</v>
      </c>
      <c r="I47" s="32" t="s">
        <v>359</v>
      </c>
      <c r="J47" s="18" t="s">
        <v>443</v>
      </c>
    </row>
    <row r="48" ht="42" customHeight="1" spans="1:10">
      <c r="A48" s="163" t="s">
        <v>312</v>
      </c>
      <c r="B48" s="32" t="s">
        <v>440</v>
      </c>
      <c r="C48" s="32" t="s">
        <v>346</v>
      </c>
      <c r="D48" s="32" t="s">
        <v>347</v>
      </c>
      <c r="E48" s="18" t="s">
        <v>446</v>
      </c>
      <c r="F48" s="32" t="s">
        <v>362</v>
      </c>
      <c r="G48" s="18" t="s">
        <v>372</v>
      </c>
      <c r="H48" s="32" t="s">
        <v>343</v>
      </c>
      <c r="I48" s="32" t="s">
        <v>359</v>
      </c>
      <c r="J48" s="18" t="s">
        <v>443</v>
      </c>
    </row>
    <row r="49" ht="42" customHeight="1" spans="1:10">
      <c r="A49" s="163" t="s">
        <v>312</v>
      </c>
      <c r="B49" s="32" t="s">
        <v>440</v>
      </c>
      <c r="C49" s="32" t="s">
        <v>349</v>
      </c>
      <c r="D49" s="32" t="s">
        <v>350</v>
      </c>
      <c r="E49" s="18" t="s">
        <v>447</v>
      </c>
      <c r="F49" s="32" t="s">
        <v>341</v>
      </c>
      <c r="G49" s="18" t="s">
        <v>342</v>
      </c>
      <c r="H49" s="32" t="s">
        <v>343</v>
      </c>
      <c r="I49" s="32" t="s">
        <v>359</v>
      </c>
      <c r="J49" s="18" t="s">
        <v>448</v>
      </c>
    </row>
    <row r="50" ht="42" customHeight="1" spans="1:10">
      <c r="A50" s="163" t="s">
        <v>310</v>
      </c>
      <c r="B50" s="32" t="s">
        <v>449</v>
      </c>
      <c r="C50" s="32" t="s">
        <v>338</v>
      </c>
      <c r="D50" s="32" t="s">
        <v>354</v>
      </c>
      <c r="E50" s="18" t="s">
        <v>450</v>
      </c>
      <c r="F50" s="32" t="s">
        <v>362</v>
      </c>
      <c r="G50" s="18" t="s">
        <v>84</v>
      </c>
      <c r="H50" s="32" t="s">
        <v>363</v>
      </c>
      <c r="I50" s="32" t="s">
        <v>359</v>
      </c>
      <c r="J50" s="18" t="s">
        <v>451</v>
      </c>
    </row>
    <row r="51" ht="42" customHeight="1" spans="1:10">
      <c r="A51" s="163" t="s">
        <v>310</v>
      </c>
      <c r="B51" s="32" t="s">
        <v>449</v>
      </c>
      <c r="C51" s="32" t="s">
        <v>346</v>
      </c>
      <c r="D51" s="32" t="s">
        <v>347</v>
      </c>
      <c r="E51" s="18" t="s">
        <v>452</v>
      </c>
      <c r="F51" s="32" t="s">
        <v>362</v>
      </c>
      <c r="G51" s="18" t="s">
        <v>377</v>
      </c>
      <c r="H51" s="32" t="s">
        <v>343</v>
      </c>
      <c r="I51" s="32" t="s">
        <v>344</v>
      </c>
      <c r="J51" s="18" t="s">
        <v>453</v>
      </c>
    </row>
    <row r="52" ht="42" customHeight="1" spans="1:10">
      <c r="A52" s="163" t="s">
        <v>310</v>
      </c>
      <c r="B52" s="32" t="s">
        <v>449</v>
      </c>
      <c r="C52" s="32" t="s">
        <v>349</v>
      </c>
      <c r="D52" s="32" t="s">
        <v>350</v>
      </c>
      <c r="E52" s="18" t="s">
        <v>454</v>
      </c>
      <c r="F52" s="32" t="s">
        <v>362</v>
      </c>
      <c r="G52" s="18" t="s">
        <v>377</v>
      </c>
      <c r="H52" s="32" t="s">
        <v>343</v>
      </c>
      <c r="I52" s="32" t="s">
        <v>344</v>
      </c>
      <c r="J52" s="18" t="s">
        <v>455</v>
      </c>
    </row>
    <row r="53" ht="42" customHeight="1" spans="1:10">
      <c r="A53" s="163" t="s">
        <v>302</v>
      </c>
      <c r="B53" s="32" t="s">
        <v>456</v>
      </c>
      <c r="C53" s="32" t="s">
        <v>338</v>
      </c>
      <c r="D53" s="32" t="s">
        <v>354</v>
      </c>
      <c r="E53" s="18" t="s">
        <v>457</v>
      </c>
      <c r="F53" s="32" t="s">
        <v>356</v>
      </c>
      <c r="G53" s="18" t="s">
        <v>85</v>
      </c>
      <c r="H53" s="32" t="s">
        <v>363</v>
      </c>
      <c r="I53" s="32" t="s">
        <v>359</v>
      </c>
      <c r="J53" s="18" t="s">
        <v>458</v>
      </c>
    </row>
    <row r="54" ht="42" customHeight="1" spans="1:10">
      <c r="A54" s="163" t="s">
        <v>302</v>
      </c>
      <c r="B54" s="32" t="s">
        <v>456</v>
      </c>
      <c r="C54" s="32" t="s">
        <v>338</v>
      </c>
      <c r="D54" s="32" t="s">
        <v>354</v>
      </c>
      <c r="E54" s="18" t="s">
        <v>459</v>
      </c>
      <c r="F54" s="32" t="s">
        <v>362</v>
      </c>
      <c r="G54" s="18" t="s">
        <v>460</v>
      </c>
      <c r="H54" s="32" t="s">
        <v>369</v>
      </c>
      <c r="I54" s="32" t="s">
        <v>359</v>
      </c>
      <c r="J54" s="18" t="s">
        <v>461</v>
      </c>
    </row>
    <row r="55" ht="42" customHeight="1" spans="1:10">
      <c r="A55" s="163" t="s">
        <v>302</v>
      </c>
      <c r="B55" s="32" t="s">
        <v>456</v>
      </c>
      <c r="C55" s="32" t="s">
        <v>338</v>
      </c>
      <c r="D55" s="32" t="s">
        <v>370</v>
      </c>
      <c r="E55" s="18" t="s">
        <v>462</v>
      </c>
      <c r="F55" s="32" t="s">
        <v>356</v>
      </c>
      <c r="G55" s="18" t="s">
        <v>372</v>
      </c>
      <c r="H55" s="32" t="s">
        <v>343</v>
      </c>
      <c r="I55" s="32" t="s">
        <v>359</v>
      </c>
      <c r="J55" s="18" t="s">
        <v>461</v>
      </c>
    </row>
    <row r="56" ht="42" customHeight="1" spans="1:10">
      <c r="A56" s="163" t="s">
        <v>302</v>
      </c>
      <c r="B56" s="32" t="s">
        <v>456</v>
      </c>
      <c r="C56" s="32" t="s">
        <v>346</v>
      </c>
      <c r="D56" s="32" t="s">
        <v>347</v>
      </c>
      <c r="E56" s="18" t="s">
        <v>463</v>
      </c>
      <c r="F56" s="32" t="s">
        <v>356</v>
      </c>
      <c r="G56" s="18" t="s">
        <v>372</v>
      </c>
      <c r="H56" s="32" t="s">
        <v>343</v>
      </c>
      <c r="I56" s="32" t="s">
        <v>344</v>
      </c>
      <c r="J56" s="18" t="s">
        <v>464</v>
      </c>
    </row>
    <row r="57" ht="42" customHeight="1" spans="1:10">
      <c r="A57" s="163" t="s">
        <v>302</v>
      </c>
      <c r="B57" s="32" t="s">
        <v>456</v>
      </c>
      <c r="C57" s="32" t="s">
        <v>346</v>
      </c>
      <c r="D57" s="32" t="s">
        <v>347</v>
      </c>
      <c r="E57" s="18" t="s">
        <v>465</v>
      </c>
      <c r="F57" s="32" t="s">
        <v>356</v>
      </c>
      <c r="G57" s="18" t="s">
        <v>377</v>
      </c>
      <c r="H57" s="32" t="s">
        <v>343</v>
      </c>
      <c r="I57" s="32" t="s">
        <v>344</v>
      </c>
      <c r="J57" s="18" t="s">
        <v>466</v>
      </c>
    </row>
    <row r="58" ht="42" customHeight="1" spans="1:10">
      <c r="A58" s="163" t="s">
        <v>302</v>
      </c>
      <c r="B58" s="32" t="s">
        <v>456</v>
      </c>
      <c r="C58" s="32" t="s">
        <v>349</v>
      </c>
      <c r="D58" s="32" t="s">
        <v>350</v>
      </c>
      <c r="E58" s="18" t="s">
        <v>465</v>
      </c>
      <c r="F58" s="32" t="s">
        <v>356</v>
      </c>
      <c r="G58" s="18" t="s">
        <v>377</v>
      </c>
      <c r="H58" s="32" t="s">
        <v>343</v>
      </c>
      <c r="I58" s="32" t="s">
        <v>344</v>
      </c>
      <c r="J58" s="18" t="s">
        <v>466</v>
      </c>
    </row>
    <row r="59" ht="42" customHeight="1" spans="1:10">
      <c r="A59" s="163" t="s">
        <v>299</v>
      </c>
      <c r="B59" s="32" t="s">
        <v>467</v>
      </c>
      <c r="C59" s="32" t="s">
        <v>338</v>
      </c>
      <c r="D59" s="32" t="s">
        <v>354</v>
      </c>
      <c r="E59" s="18" t="s">
        <v>468</v>
      </c>
      <c r="F59" s="32" t="s">
        <v>362</v>
      </c>
      <c r="G59" s="18" t="s">
        <v>91</v>
      </c>
      <c r="H59" s="32" t="s">
        <v>469</v>
      </c>
      <c r="I59" s="32" t="s">
        <v>359</v>
      </c>
      <c r="J59" s="18" t="s">
        <v>470</v>
      </c>
    </row>
    <row r="60" ht="42" customHeight="1" spans="1:10">
      <c r="A60" s="163" t="s">
        <v>299</v>
      </c>
      <c r="B60" s="32" t="s">
        <v>467</v>
      </c>
      <c r="C60" s="32" t="s">
        <v>338</v>
      </c>
      <c r="D60" s="32" t="s">
        <v>370</v>
      </c>
      <c r="E60" s="18" t="s">
        <v>471</v>
      </c>
      <c r="F60" s="32" t="s">
        <v>356</v>
      </c>
      <c r="G60" s="18" t="s">
        <v>351</v>
      </c>
      <c r="H60" s="32" t="s">
        <v>343</v>
      </c>
      <c r="I60" s="32" t="s">
        <v>359</v>
      </c>
      <c r="J60" s="18" t="s">
        <v>472</v>
      </c>
    </row>
    <row r="61" ht="42" customHeight="1" spans="1:10">
      <c r="A61" s="163" t="s">
        <v>299</v>
      </c>
      <c r="B61" s="32" t="s">
        <v>467</v>
      </c>
      <c r="C61" s="32" t="s">
        <v>338</v>
      </c>
      <c r="D61" s="32" t="s">
        <v>370</v>
      </c>
      <c r="E61" s="18" t="s">
        <v>473</v>
      </c>
      <c r="F61" s="32" t="s">
        <v>356</v>
      </c>
      <c r="G61" s="18" t="s">
        <v>351</v>
      </c>
      <c r="H61" s="32" t="s">
        <v>343</v>
      </c>
      <c r="I61" s="32" t="s">
        <v>359</v>
      </c>
      <c r="J61" s="18" t="s">
        <v>474</v>
      </c>
    </row>
    <row r="62" ht="42" customHeight="1" spans="1:10">
      <c r="A62" s="163" t="s">
        <v>299</v>
      </c>
      <c r="B62" s="32" t="s">
        <v>467</v>
      </c>
      <c r="C62" s="32" t="s">
        <v>338</v>
      </c>
      <c r="D62" s="32" t="s">
        <v>370</v>
      </c>
      <c r="E62" s="18" t="s">
        <v>475</v>
      </c>
      <c r="F62" s="32" t="s">
        <v>356</v>
      </c>
      <c r="G62" s="18" t="s">
        <v>476</v>
      </c>
      <c r="H62" s="32" t="s">
        <v>343</v>
      </c>
      <c r="I62" s="32" t="s">
        <v>359</v>
      </c>
      <c r="J62" s="18" t="s">
        <v>477</v>
      </c>
    </row>
    <row r="63" ht="42" customHeight="1" spans="1:10">
      <c r="A63" s="163" t="s">
        <v>299</v>
      </c>
      <c r="B63" s="32" t="s">
        <v>467</v>
      </c>
      <c r="C63" s="32" t="s">
        <v>338</v>
      </c>
      <c r="D63" s="32" t="s">
        <v>406</v>
      </c>
      <c r="E63" s="18" t="s">
        <v>478</v>
      </c>
      <c r="F63" s="32" t="s">
        <v>356</v>
      </c>
      <c r="G63" s="18" t="s">
        <v>351</v>
      </c>
      <c r="H63" s="32" t="s">
        <v>343</v>
      </c>
      <c r="I63" s="32" t="s">
        <v>359</v>
      </c>
      <c r="J63" s="18" t="s">
        <v>479</v>
      </c>
    </row>
    <row r="64" ht="42" customHeight="1" spans="1:10">
      <c r="A64" s="163" t="s">
        <v>299</v>
      </c>
      <c r="B64" s="32" t="s">
        <v>467</v>
      </c>
      <c r="C64" s="32" t="s">
        <v>346</v>
      </c>
      <c r="D64" s="32" t="s">
        <v>347</v>
      </c>
      <c r="E64" s="18" t="s">
        <v>480</v>
      </c>
      <c r="F64" s="32" t="s">
        <v>356</v>
      </c>
      <c r="G64" s="18" t="s">
        <v>481</v>
      </c>
      <c r="H64" s="32" t="s">
        <v>343</v>
      </c>
      <c r="I64" s="32" t="s">
        <v>359</v>
      </c>
      <c r="J64" s="18" t="s">
        <v>482</v>
      </c>
    </row>
    <row r="65" ht="42" customHeight="1" spans="1:10">
      <c r="A65" s="163" t="s">
        <v>299</v>
      </c>
      <c r="B65" s="32" t="s">
        <v>467</v>
      </c>
      <c r="C65" s="32" t="s">
        <v>346</v>
      </c>
      <c r="D65" s="32" t="s">
        <v>347</v>
      </c>
      <c r="E65" s="18" t="s">
        <v>483</v>
      </c>
      <c r="F65" s="32" t="s">
        <v>356</v>
      </c>
      <c r="G65" s="18" t="s">
        <v>484</v>
      </c>
      <c r="H65" s="32" t="s">
        <v>343</v>
      </c>
      <c r="I65" s="32" t="s">
        <v>359</v>
      </c>
      <c r="J65" s="18" t="s">
        <v>485</v>
      </c>
    </row>
    <row r="66" ht="42" customHeight="1" spans="1:10">
      <c r="A66" s="163" t="s">
        <v>299</v>
      </c>
      <c r="B66" s="32" t="s">
        <v>467</v>
      </c>
      <c r="C66" s="32" t="s">
        <v>346</v>
      </c>
      <c r="D66" s="32" t="s">
        <v>438</v>
      </c>
      <c r="E66" s="18" t="s">
        <v>486</v>
      </c>
      <c r="F66" s="32" t="s">
        <v>356</v>
      </c>
      <c r="G66" s="18" t="s">
        <v>487</v>
      </c>
      <c r="H66" s="32" t="s">
        <v>488</v>
      </c>
      <c r="I66" s="32" t="s">
        <v>344</v>
      </c>
      <c r="J66" s="18" t="s">
        <v>489</v>
      </c>
    </row>
    <row r="67" ht="42" customHeight="1" spans="1:10">
      <c r="A67" s="163" t="s">
        <v>299</v>
      </c>
      <c r="B67" s="32" t="s">
        <v>467</v>
      </c>
      <c r="C67" s="32" t="s">
        <v>349</v>
      </c>
      <c r="D67" s="32" t="s">
        <v>350</v>
      </c>
      <c r="E67" s="18" t="s">
        <v>490</v>
      </c>
      <c r="F67" s="32" t="s">
        <v>362</v>
      </c>
      <c r="G67" s="18" t="s">
        <v>377</v>
      </c>
      <c r="H67" s="32" t="s">
        <v>343</v>
      </c>
      <c r="I67" s="32" t="s">
        <v>359</v>
      </c>
      <c r="J67" s="18" t="s">
        <v>491</v>
      </c>
    </row>
    <row r="68" ht="42" customHeight="1" spans="1:10">
      <c r="A68" s="163" t="s">
        <v>314</v>
      </c>
      <c r="B68" s="32" t="s">
        <v>492</v>
      </c>
      <c r="C68" s="32" t="s">
        <v>338</v>
      </c>
      <c r="D68" s="32" t="s">
        <v>354</v>
      </c>
      <c r="E68" s="18" t="s">
        <v>493</v>
      </c>
      <c r="F68" s="32" t="s">
        <v>356</v>
      </c>
      <c r="G68" s="18" t="s">
        <v>494</v>
      </c>
      <c r="H68" s="32" t="s">
        <v>358</v>
      </c>
      <c r="I68" s="32" t="s">
        <v>344</v>
      </c>
      <c r="J68" s="18" t="s">
        <v>495</v>
      </c>
    </row>
    <row r="69" ht="42" customHeight="1" spans="1:10">
      <c r="A69" s="163" t="s">
        <v>314</v>
      </c>
      <c r="B69" s="32" t="s">
        <v>492</v>
      </c>
      <c r="C69" s="32" t="s">
        <v>346</v>
      </c>
      <c r="D69" s="32" t="s">
        <v>347</v>
      </c>
      <c r="E69" s="18" t="s">
        <v>496</v>
      </c>
      <c r="F69" s="32" t="s">
        <v>356</v>
      </c>
      <c r="G69" s="18" t="s">
        <v>351</v>
      </c>
      <c r="H69" s="32" t="s">
        <v>343</v>
      </c>
      <c r="I69" s="32" t="s">
        <v>344</v>
      </c>
      <c r="J69" s="18" t="s">
        <v>497</v>
      </c>
    </row>
    <row r="70" ht="42" customHeight="1" spans="1:10">
      <c r="A70" s="163" t="s">
        <v>314</v>
      </c>
      <c r="B70" s="32" t="s">
        <v>492</v>
      </c>
      <c r="C70" s="32" t="s">
        <v>349</v>
      </c>
      <c r="D70" s="32" t="s">
        <v>350</v>
      </c>
      <c r="E70" s="18" t="s">
        <v>498</v>
      </c>
      <c r="F70" s="32" t="s">
        <v>356</v>
      </c>
      <c r="G70" s="18" t="s">
        <v>372</v>
      </c>
      <c r="H70" s="32" t="s">
        <v>343</v>
      </c>
      <c r="I70" s="32" t="s">
        <v>344</v>
      </c>
      <c r="J70" s="18" t="s">
        <v>499</v>
      </c>
    </row>
  </sheetData>
  <mergeCells count="26">
    <mergeCell ref="A2:J2"/>
    <mergeCell ref="A3:H3"/>
    <mergeCell ref="A7:A9"/>
    <mergeCell ref="A10:A16"/>
    <mergeCell ref="A17:A21"/>
    <mergeCell ref="A22:A25"/>
    <mergeCell ref="A26:A31"/>
    <mergeCell ref="A32:A37"/>
    <mergeCell ref="A38:A45"/>
    <mergeCell ref="A46:A49"/>
    <mergeCell ref="A50:A52"/>
    <mergeCell ref="A53:A58"/>
    <mergeCell ref="A59:A67"/>
    <mergeCell ref="A68:A70"/>
    <mergeCell ref="B7:B9"/>
    <mergeCell ref="B10:B16"/>
    <mergeCell ref="B17:B21"/>
    <mergeCell ref="B22:B25"/>
    <mergeCell ref="B26:B31"/>
    <mergeCell ref="B32:B37"/>
    <mergeCell ref="B38:B45"/>
    <mergeCell ref="B46:B49"/>
    <mergeCell ref="B50:B52"/>
    <mergeCell ref="B53:B58"/>
    <mergeCell ref="B59:B67"/>
    <mergeCell ref="B68:B70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2025-03-12T08:36:00Z</dcterms:created>
  <dcterms:modified xsi:type="dcterms:W3CDTF">2025-03-17T06:32:53Z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