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<sst xmlns="http://schemas.openxmlformats.org/spreadsheetml/2006/main" count="1286" uniqueCount="467">
  <si>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</si>
  <si>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</si>
  <si>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</si>
  <si>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</si>
  <si>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</si>
  <si>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</si>
  <si>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</si>
  <si>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</si>
  <si>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</si>
  <si>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</si>
  <si>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</si>
  <si>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</si>
  <si>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</si>
  <si>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</si>
  <si>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</si>
  <si>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</si>
  <si>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</si>
  <si>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</si>
  <si>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</si>
  <si>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</si>
  <si>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</si>
  <si>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</si>
  <si>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</si>
  <si>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</si>
  <si>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</si>
  <si>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</si>
  <si>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</si>
  <si>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</si>
  <si>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</si>
  <si>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</si>
  <si>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</si>
  <si>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</si>
  <si>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</si>
  <si>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</si>
  <si>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</si>
  <si>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</si>
  <si>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</si>
  <si>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</si>
  <si>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</si>
  <si>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</si>
  <si>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</si>
  <si>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</si>
  <si>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</si>
  <si>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</si>
  <si>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</si>
  <si>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</si>
  <si>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</si>
  <si>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</si>
  <si>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</si>
  <si>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</si>
  <si>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</si>
  <si>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</si>
  <si>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</si>
  <si>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</si>
  <si>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</si>
  <si>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</si>
  <si>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</si>
  <si>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</si>
  <si>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</si>
  <si>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</si>
  <si>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</si>
  <si>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</si>
  <si>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</si>
  <si>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</si>
  <si>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</si>
  <si>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</si>
  <si>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</si>
  <si>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</si>
  <si>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</si>
  <si>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131012</t>
  </si>
  <si>
    <t>石林彝族自治县板桥卫生院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</si>
  <si>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</si>
  <si>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</si>
  <si>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</si>
  <si>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</si>
  <si>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</si>
  <si>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</si>
  <si>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</si>
  <si>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</si>
  <si>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</si>
  <si>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</si>
  <si>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</si>
  <si>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</si>
  <si>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</si>
  <si>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</si>
  <si>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</si>
  <si>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</si>
  <si>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</si>
  <si>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</si>
  <si>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</si>
  <si>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</si>
  <si>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</si>
  <si>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</si>
  <si>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</si>
  <si>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</si>
  <si>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</si>
  <si>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</si>
  <si>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</si>
  <si>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</si>
  <si>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</si>
  <si>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</si>
  <si>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</si>
  <si>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</si>
  <si>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</si>
  <si>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</si>
  <si>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</si>
  <si>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</si>
  <si>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</si>
  <si>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</si>
  <si>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</si>
  <si>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</si>
  <si>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</si>
  <si>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</si>
  <si>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</si>
  <si>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</si>
  <si>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</si>
  <si>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</si>
  <si>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</si>
  <si>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</si>
  <si>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</si>
  <si>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</si>
  <si>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</si>
  <si>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</si>
  <si>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</si>
  <si>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</si>
  <si>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</si>
  <si>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</si>
  <si>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</si>
  <si>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</si>
  <si>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</si>
  <si>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</si>
  <si>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</si>
  <si>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</si>
  <si>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</si>
  <si>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</si>
  <si>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</si>
  <si>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</si>
  <si>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</si>
  <si>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</si>
  <si>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</si>
  <si>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</si>
  <si>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</si>
  <si>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</si>
  <si>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</si>
  <si>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</si>
  <si>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</si>
  <si>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</si>
  <si>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</si>
  <si>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</si>
  <si>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</si>
  <si>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</si>
  <si>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</si>
  <si>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</si>
  <si>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</si>
  <si>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</si>
  <si>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</si>
  <si>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</si>
  <si>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</si>
  <si>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</si>
  <si>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</si>
  <si>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</si>
  <si>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</si>
  <si>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</si>
  <si>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</si>
  <si>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</si>
  <si>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</si>
  <si>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</si>
  <si>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</si>
  <si>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</si>
  <si>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</si>
  <si>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</si>
  <si>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</si>
  <si>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</si>
  <si>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</si>
  <si>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</si>
  <si>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</si>
  <si>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</si>
  <si>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</si>
  <si>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</si>
  <si>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</si>
  <si>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</si>
  <si>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</si>
  <si>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</si>
  <si>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</si>
  <si>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</si>
  <si>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</si>
  <si>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</si>
  <si>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</si>
  <si>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</si>
  <si>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</si>
  <si>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</si>
  <si>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</si>
  <si>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</si>
  <si>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</si>
  <si>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</si>
  <si>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</si>
  <si>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石林彝族自治县卫生健康局</t>
  </si>
  <si>
    <t>530126210000000001216</t>
  </si>
  <si>
    <t>事业人员支出工资</t>
  </si>
  <si>
    <t>30101</t>
  </si>
  <si>
    <t>基本工资</t>
  </si>
  <si>
    <t>30102</t>
  </si>
  <si>
    <t>津贴补贴</t>
  </si>
  <si>
    <t>30103</t>
  </si>
  <si>
    <t>奖金</t>
  </si>
  <si>
    <t>30107</t>
  </si>
  <si>
    <t>绩效工资</t>
  </si>
  <si>
    <t>530126210000000001217</t>
  </si>
  <si>
    <t>社会保障缴费</t>
  </si>
  <si>
    <t>30108</t>
  </si>
  <si>
    <t>机关事业单位基本养老保险缴费</t>
  </si>
  <si>
    <t>30110</t>
  </si>
  <si>
    <t>职工基本医疗保险缴费</t>
  </si>
  <si>
    <t>30111</t>
  </si>
  <si>
    <t>公务员医疗补助缴费</t>
  </si>
  <si>
    <t>30112</t>
  </si>
  <si>
    <t>其他社会保障缴费</t>
  </si>
  <si>
    <t>530126210000000001218</t>
  </si>
  <si>
    <t>30113</t>
  </si>
  <si>
    <t>530126210000000001221</t>
  </si>
  <si>
    <t>30217</t>
  </si>
  <si>
    <t>530126210000000001222</t>
  </si>
  <si>
    <t>工会经费</t>
  </si>
  <si>
    <t>30228</t>
  </si>
  <si>
    <t>530126210000000001223</t>
  </si>
  <si>
    <t>一般公用经费</t>
  </si>
  <si>
    <t>30201</t>
  </si>
  <si>
    <t>办公费</t>
  </si>
  <si>
    <t>30204</t>
  </si>
  <si>
    <t>手续费</t>
  </si>
  <si>
    <t>30205</t>
  </si>
  <si>
    <t>水费</t>
  </si>
  <si>
    <t>30206</t>
  </si>
  <si>
    <t>电费</t>
  </si>
  <si>
    <t>30207</t>
  </si>
  <si>
    <t>邮电费</t>
  </si>
  <si>
    <t>30211</t>
  </si>
  <si>
    <t>差旅费</t>
  </si>
  <si>
    <t>30213</t>
  </si>
  <si>
    <t>维修（护）费</t>
  </si>
  <si>
    <t>30215</t>
  </si>
  <si>
    <t>会议费</t>
  </si>
  <si>
    <t>30216</t>
  </si>
  <si>
    <t>培训费</t>
  </si>
  <si>
    <t>30218</t>
  </si>
  <si>
    <t>专用材料费</t>
  </si>
  <si>
    <t>30227</t>
  </si>
  <si>
    <t>委托业务费</t>
  </si>
  <si>
    <t>30229</t>
  </si>
  <si>
    <t>福利费</t>
  </si>
  <si>
    <t>30299</t>
  </si>
  <si>
    <t>其他商品和服务支出</t>
  </si>
  <si>
    <t>530126231100001589653</t>
  </si>
  <si>
    <t>离退休人员支出</t>
  </si>
  <si>
    <t>30305</t>
  </si>
  <si>
    <t>生活补助</t>
  </si>
  <si>
    <t>530126231100001589654</t>
  </si>
  <si>
    <t>遗属生活补助</t>
  </si>
  <si>
    <t>530126231100001589668</t>
  </si>
  <si>
    <t>其他财政补助人员补助</t>
  </si>
  <si>
    <t>530126241100002491871</t>
  </si>
  <si>
    <t>辅助用工及劳务派遣经费</t>
  </si>
  <si>
    <t>30226</t>
  </si>
  <si>
    <t>劳务费</t>
  </si>
  <si>
    <t>预算05-1表</t>
  </si>
  <si>
    <t>项目分类</t>
  </si>
  <si>
    <t>项目单位</t>
  </si>
  <si>
    <t>经济科目编码</t>
  </si>
  <si>
    <t>经济科目名称</t>
  </si>
  <si>
    <t>本年拨款</t>
  </si>
  <si>
    <t>其中：本次下达</t>
  </si>
  <si>
    <t>公车购置及运维费</t>
  </si>
  <si>
    <t>530126251100003666466</t>
  </si>
  <si>
    <t>公务用车运行维护资金</t>
  </si>
  <si>
    <t>30231</t>
  </si>
  <si>
    <t>公务用车运行维护费</t>
  </si>
  <si>
    <t>事业发展类</t>
  </si>
  <si>
    <t>530126251100003666475</t>
  </si>
  <si>
    <t>办公设备政府采购经费</t>
  </si>
  <si>
    <t>31002</t>
  </si>
  <si>
    <t>办公设备购置</t>
  </si>
  <si>
    <t>530126251100003666482</t>
  </si>
  <si>
    <t>医疗设备政府采购经费</t>
  </si>
  <si>
    <t>31003</t>
  </si>
  <si>
    <t>专用设备购置</t>
  </si>
  <si>
    <t>530126251100004086456</t>
  </si>
  <si>
    <t>2025年脱贫人口重点人群和农村低收入人群家庭医生签约服务省级补助资金</t>
  </si>
  <si>
    <t>预算05-2表</t>
  </si>
  <si>
    <t>项目年度绩效目标</t>
  </si>
  <si>
    <t>一级指标</t>
  </si>
  <si>
    <t>二级指标</t>
  </si>
  <si>
    <t>三级指标</t>
  </si>
  <si>
    <t>指标性质</t>
  </si>
  <si>
    <t>指标值</t>
  </si>
  <si>
    <t>度量单位</t>
  </si>
  <si>
    <t>指标属性</t>
  </si>
  <si>
    <t>指标内容</t>
  </si>
  <si>
    <t>2024年公务用车运行维护费，确保公务用车正常规范使用。</t>
  </si>
  <si>
    <t>产出指标</t>
  </si>
  <si>
    <t>数量指标</t>
  </si>
  <si>
    <t>公务用车数量</t>
  </si>
  <si>
    <t>=</t>
  </si>
  <si>
    <t>辆</t>
  </si>
  <si>
    <t>定量指标</t>
  </si>
  <si>
    <t>质量指标</t>
  </si>
  <si>
    <t>公车正常使用率</t>
  </si>
  <si>
    <t>&gt;=</t>
  </si>
  <si>
    <t>90</t>
  </si>
  <si>
    <t>%</t>
  </si>
  <si>
    <t>定性指标</t>
  </si>
  <si>
    <t>时效指标</t>
  </si>
  <si>
    <t>服务期限</t>
  </si>
  <si>
    <t>2025年1月1日-2025年12月31日</t>
  </si>
  <si>
    <t>年</t>
  </si>
  <si>
    <t>效益指标</t>
  </si>
  <si>
    <t>经济效益</t>
  </si>
  <si>
    <t>经济成本指标</t>
  </si>
  <si>
    <t>15000</t>
  </si>
  <si>
    <t>元</t>
  </si>
  <si>
    <t>生态效益</t>
  </si>
  <si>
    <t>公车使用</t>
  </si>
  <si>
    <t>规范使用</t>
  </si>
  <si>
    <t>满意度指标</t>
  </si>
  <si>
    <t>服务对象满意度</t>
  </si>
  <si>
    <t>职工满意度</t>
  </si>
  <si>
    <t>95</t>
  </si>
  <si>
    <t>1、通过资产配置，保证单位工作正常运转
2、通过资产配置，提高工作效率。</t>
  </si>
  <si>
    <t>购买完成率</t>
  </si>
  <si>
    <t>使用率</t>
  </si>
  <si>
    <t>完成期限</t>
  </si>
  <si>
    <t>2025年1月-12月</t>
  </si>
  <si>
    <t>环保节能</t>
  </si>
  <si>
    <t>购买节能环保产品</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</si>
  <si>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t>
  </si>
  <si>
    <t>脱贫人口和重点签约对象受益人数（人）</t>
  </si>
  <si>
    <t>259</t>
  </si>
  <si>
    <t>人</t>
  </si>
  <si>
    <t>重点监测对象签约率</t>
  </si>
  <si>
    <t>已签约高血压、糖尿病患者规范管理率</t>
  </si>
  <si>
    <t>服务团队考核兑付及时率</t>
  </si>
  <si>
    <t>100</t>
  </si>
  <si>
    <t>社会效益</t>
  </si>
  <si>
    <t>已脱贫人口和农村低收入人群家庭医生签约服务制度知晓率</t>
  </si>
  <si>
    <t>85</t>
  </si>
  <si>
    <t>签约对象满意度</t>
  </si>
  <si>
    <t>服务对象满意度指标</t>
  </si>
  <si>
    <t>预算06表</t>
  </si>
  <si>
    <t>政府性基金预算支出预算表</t>
  </si>
  <si>
    <t>单位名称：昆明市发展和改革委员会</t>
  </si>
  <si>
    <t>政府性基金预算支出</t>
  </si>
  <si>
    <t>备注：本单位2025年无政府性基金预算支出，此表为空。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</si>
  <si>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</si>
  <si>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</si>
  <si>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</si>
  <si>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</si>
  <si>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</si>
  <si>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</si>
  <si>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</si>
  <si>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</si>
  <si>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</si>
  <si>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</si>
  <si>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</si>
  <si>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</si>
  <si>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公务用车运行维护保险费</t>
  </si>
  <si>
    <t>机动车保险服务</t>
  </si>
  <si>
    <t>办公设备</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</si>
  <si>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</si>
  <si>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</si>
  <si>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</si>
  <si>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</si>
  <si>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</si>
  <si>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</si>
  <si>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</si>
  <si>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</si>
  <si>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备注：本单位2025年无政府购买服务预算，此表为空。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</si>
  <si>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</si>
  <si>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</si>
  <si>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</si>
  <si>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</si>
  <si>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</si>
  <si>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</si>
  <si>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</si>
  <si>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</si>
  <si>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</si>
  <si>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</si>
  <si>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</si>
  <si>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</si>
  <si>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</si>
  <si>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</si>
  <si>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</si>
  <si>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</si>
  <si>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</si>
  <si>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</si>
  <si>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</si>
  <si>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</si>
  <si>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</si>
  <si>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</si>
  <si>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</si>
  <si>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备注：本单位2025年度无对下转移支付预算，此表为空。</t>
  </si>
  <si>
    <t>预算09-2表</t>
  </si>
  <si>
    <t>备注：本单位2025年无对下转移支付绩效目标，此表为空。</t>
  </si>
  <si>
    <t xml:space="preserve">预算10表
</t>
  </si>
  <si>
    <t>资产类别</t>
  </si>
  <si>
    <t>资产分类代码.名称</t>
  </si>
  <si>
    <t>资产名称</t>
  </si>
  <si>
    <t>计量单位</t>
  </si>
  <si>
    <t>财政部门批复数（元）</t>
  </si>
  <si>
    <t>单价</t>
  </si>
  <si>
    <t>金额</t>
  </si>
  <si>
    <t>备注：本单位2025年无新增资产配置，此表为空。</t>
  </si>
  <si>
    <t>预算11表</t>
  </si>
  <si>
    <t>上级补助</t>
  </si>
  <si>
    <t>预算12表</t>
  </si>
  <si>
    <t>项目级次</t>
  </si>
  <si>
    <t>313 事业发展类</t>
  </si>
  <si>
    <t>本级</t>
  </si>
  <si>
    <t/>
  </si>
  <si>
    <t>预算13表</t>
  </si>
  <si>
    <t>部门编码</t>
  </si>
  <si>
    <t>部门名称</t>
  </si>
  <si>
    <t>内容</t>
  </si>
  <si>
    <t>说明</t>
  </si>
  <si>
    <t>部门总体目标</t>
  </si>
  <si>
    <t>部门职责</t>
  </si>
  <si>
    <t>承担当地居民健康档案、健康教育、计划免疫、传染病防治、儿童保健、孕产妇保健、老年人保健、慢性病管理、重性病管理、重性精神疾病患者等国家基本公共卫生服务项目。承担常见病、多发病的门诊和住院诊治，开展院内外急救和计划生育技术服务等，提供转诊服务。承担辖区内公共卫生管理职能，负责对村卫生室的业务管理和技术指导。</t>
  </si>
  <si>
    <t>根据三定方案归纳</t>
  </si>
  <si>
    <t>根据部门职责，中长期规划，各级党委，各级政府要求归纳</t>
  </si>
  <si>
    <t>部门年度目标</t>
  </si>
  <si>
    <t>1.继续提高基本公共卫生服务质量，居民健康建档是基础，卫生院组织各项目实施以妇女、儿童、老年人、慢性病人、精神病人、结核病等人群为重点，在自愿的基础上，通过组织家庭医生签约服务下乡入村体检等形式，为辖区常住人口整理、统一、规范了居档案，做到了健康档案内容详实、填写规范。各项目责任人都能通过进村、上街宣传，为辖区居民提供健康教育宣传信息和健康教育咨询服务，设置健康教育宣传栏并定期更新内容，开展健康知识讲座等健康教育活动。进一步健全预防接种服务网络，推进预防接种工作规范化管理；加强疫苗和冷链管理，落实疫苗逐级运送下发制度；推进儿童预防接种信息管理系统建设，提高免疫规划基层资料报告质量。
2.进一步提升医疗服务水平。继续加强卫生人才培养，推动医疗人才队伍建设，继续提升卫生院基础设施建设，提升诊治疑难重症的能力和水平。持续开展规范医药购销行为，规范医疗服务行为，全面提升群众就医安全感满意度。
3.加强疫情的调查处置，石林卫生院坚持实行24小时值班制度和疫情报告制度，一旦出现突发公共卫生事件，及时报告、及时处置，并对事件进行评估。</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</si>
  <si>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</si>
  <si>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</si>
  <si>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</si>
  <si>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</si>
  <si>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</si>
  <si>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</si>
  <si>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</si>
  <si>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</si>
  <si>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</si>
  <si>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为广大群众提供居民健康档案管理、计划免疫、慢性病管理、老年人管理、妇幼卫生管理、卫生监督协管、中医药健康管理、健康教育等14项基本公共卫生服务。</t>
  </si>
  <si>
    <t>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无经血传播，母婴传播率降至2%以下，艾滋病病毒感染者和病人检测发现率达87%，存活感染者和病人正在接受抗病毒治疗的比例达87%，治疗有效率达89%。加强项目管理，按照项目方案完成工作，达到项目目标，资金按进度执行完毕。</t>
  </si>
  <si>
    <t>三、部门整体支出绩效指标</t>
  </si>
  <si>
    <t>绩效指标</t>
  </si>
  <si>
    <t>评（扣）分标准</t>
  </si>
  <si>
    <t>绩效指标设定依据及指标值数据来源</t>
  </si>
  <si>
    <t xml:space="preserve">二级指标 </t>
  </si>
  <si>
    <t>实有在职在编人员</t>
  </si>
  <si>
    <t>石卫健发〔2025〕1号 石林彝族自治县卫生健康局
关于批复2025年部门预算的通知</t>
  </si>
  <si>
    <t>财政基本拨款支出资金使用率</t>
  </si>
  <si>
    <t>财政基本拨款支出资金使用情况</t>
  </si>
  <si>
    <t>财政项目拨款支出资金使用率</t>
  </si>
  <si>
    <t>财政项目拨款支出资金使用情况</t>
  </si>
  <si>
    <t>在规定时间发放资金</t>
  </si>
  <si>
    <t>成本指标</t>
  </si>
  <si>
    <t>人员工资</t>
  </si>
  <si>
    <t>万元</t>
  </si>
  <si>
    <t>其他商品服务支出</t>
  </si>
  <si>
    <t>商品服务支出（事业收入）</t>
  </si>
  <si>
    <t>事业收入支付的商品服务支出</t>
  </si>
  <si>
    <t>经济效益指标</t>
  </si>
  <si>
    <t xml:space="preserve">提高卫生院医疗收入、降低业务成本 </t>
  </si>
  <si>
    <t>社会效益指标</t>
  </si>
  <si>
    <t>让辖区内人民群众享受到安全、高效的医疗服务，提高人民的生活质量。</t>
  </si>
  <si>
    <t>生态效益指标</t>
  </si>
  <si>
    <t xml:space="preserve">保护环境，医疗废弃物由专门机构销毁     </t>
  </si>
  <si>
    <t>可持续影响指标</t>
  </si>
  <si>
    <t>持续运行，依据的政策能持续执行</t>
  </si>
  <si>
    <t>社会公众满意度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</si>
</sst>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10"/>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49" fontId="40" fillId="0" borderId="1">
      <alignment horizontal="left" vertical="center" wrapText="1"/>
    </xf>
    <xf numFmtId="176" fontId="40" fillId="0" borderId="1">
      <alignment horizontal="right" vertical="center"/>
    </xf>
    <xf numFmtId="177" fontId="40" fillId="0" borderId="1">
      <alignment horizontal="right" vertical="center"/>
    </xf>
    <xf numFmtId="178" fontId="40" fillId="0" borderId="1">
      <alignment horizontal="right" vertical="center"/>
    </xf>
    <xf numFmtId="179" fontId="40" fillId="0" borderId="1">
      <alignment horizontal="right" vertical="center"/>
    </xf>
    <xf numFmtId="10" fontId="40" fillId="0" borderId="1">
      <alignment horizontal="right" vertical="center"/>
    </xf>
    <xf numFmtId="180" fontId="40" fillId="0" borderId="1">
      <alignment horizontal="right" vertical="center"/>
    </xf>
    <xf numFmtId="0" fontId="41" fillId="0" borderId="0">
      <alignment vertical="center"/>
    </xf>
  </cellStyleXfs>
  <cellXfs count="241">
    <xf numFmtId="0" fontId="0" fillId="0" borderId="0" xfId="0" applyFont="1" applyBorder="1"/>
    <xf numFmtId="0" fontId="0" fillId="0" borderId="0" xfId="0" applyFont="1" applyFill="1" applyBorder="1" applyAlignment="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0" fillId="0" borderId="7" xfId="0" applyFont="1" applyFill="1" applyBorder="1" applyAlignment="1">
      <alignment horizontal="center" vertical="center" wrapText="1"/>
    </xf>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0" fillId="0" borderId="10" xfId="0" applyFont="1" applyFill="1" applyBorder="1" applyAlignment="1">
      <alignment vertical="center"/>
    </xf>
    <xf numFmtId="49"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9" fillId="0" borderId="10" xfId="57" applyNumberFormat="1" applyFont="1" applyFill="1" applyBorder="1" applyAlignment="1">
      <alignment horizontal="left" vertical="center" wrapText="1"/>
    </xf>
    <xf numFmtId="0" fontId="2" fillId="2" borderId="9" xfId="0" applyFont="1" applyFill="1" applyBorder="1" applyAlignment="1" applyProtection="1">
      <alignment horizontal="left" vertical="center" wrapText="1"/>
      <protection locked="0"/>
    </xf>
    <xf numFmtId="0" fontId="3" fillId="0" borderId="11" xfId="0" applyFont="1" applyFill="1" applyBorder="1" applyAlignment="1">
      <alignment horizontal="center" vertical="center" wrapText="1"/>
    </xf>
    <xf numFmtId="0" fontId="0" fillId="0" borderId="10" xfId="0" applyFont="1" applyFill="1" applyBorder="1" applyAlignment="1">
      <alignment horizontal="justify" vertical="center"/>
    </xf>
    <xf numFmtId="0" fontId="3" fillId="0" borderId="12"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49" fontId="8" fillId="0" borderId="10" xfId="0" applyNumberFormat="1" applyFont="1" applyFill="1" applyBorder="1" applyAlignment="1">
      <alignment vertical="center" wrapText="1"/>
    </xf>
    <xf numFmtId="181" fontId="8" fillId="0" borderId="10" xfId="0" applyNumberFormat="1" applyFont="1" applyFill="1" applyBorder="1" applyAlignment="1">
      <alignment horizontal="center" vertical="center" wrapText="1"/>
    </xf>
    <xf numFmtId="0" fontId="8" fillId="0" borderId="10" xfId="0" applyFont="1" applyFill="1" applyBorder="1" applyAlignment="1">
      <alignment vertical="center"/>
    </xf>
    <xf numFmtId="49" fontId="8" fillId="0" borderId="10" xfId="0" applyNumberFormat="1" applyFont="1" applyFill="1" applyBorder="1" applyAlignment="1">
      <alignment horizontal="left"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0" fontId="2" fillId="0" borderId="9" xfId="0" applyFont="1" applyFill="1" applyBorder="1" applyAlignment="1">
      <alignment horizontal="center" vertical="center" wrapText="1"/>
    </xf>
    <xf numFmtId="49" fontId="3" fillId="0" borderId="0" xfId="0" applyNumberFormat="1" applyFont="1" applyBorder="1"/>
    <xf numFmtId="0" fontId="2"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3" xfId="0" applyFont="1" applyFill="1" applyBorder="1" applyAlignment="1">
      <alignment horizontal="center" vertical="center"/>
    </xf>
    <xf numFmtId="0" fontId="5" fillId="0" borderId="14"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1"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176" fontId="11"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Border="1" applyProtection="1">
      <protection locked="0"/>
    </xf>
    <xf numFmtId="0" fontId="10" fillId="0" borderId="0" xfId="0" applyFont="1" applyBorder="1" applyAlignment="1">
      <alignment horizontal="center" vertical="center" wrapText="1"/>
    </xf>
    <xf numFmtId="0" fontId="5" fillId="0" borderId="0" xfId="0" applyFont="1" applyBorder="1" applyProtection="1">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pplyProtection="1">
      <alignment horizontal="left" vertical="center"/>
      <protection locked="0"/>
    </xf>
    <xf numFmtId="0" fontId="2" fillId="0" borderId="21" xfId="0" applyFont="1" applyBorder="1" applyAlignment="1">
      <alignment horizontal="left" vertical="center"/>
    </xf>
    <xf numFmtId="0" fontId="2"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2" fillId="2" borderId="19"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1" fillId="0" borderId="1" xfId="56" applyNumberFormat="1" applyFont="1" applyBorder="1" applyAlignment="1">
      <alignment horizontal="center" vertical="center"/>
    </xf>
    <xf numFmtId="180" fontId="11" fillId="0" borderId="1" xfId="0" applyNumberFormat="1" applyFont="1" applyBorder="1" applyAlignment="1">
      <alignment horizontal="center" vertical="center"/>
    </xf>
    <xf numFmtId="3" fontId="2" fillId="0" borderId="19" xfId="0" applyNumberFormat="1" applyFont="1" applyBorder="1" applyAlignment="1">
      <alignment horizontal="right" vertical="center"/>
    </xf>
    <xf numFmtId="0" fontId="2" fillId="2" borderId="19" xfId="0" applyFont="1" applyFill="1" applyBorder="1" applyAlignment="1">
      <alignment horizontal="right" vertical="center"/>
    </xf>
    <xf numFmtId="0" fontId="2" fillId="2" borderId="0" xfId="0" applyFont="1" applyFill="1" applyBorder="1" applyAlignment="1">
      <alignment horizontal="left" vertical="center"/>
    </xf>
    <xf numFmtId="176" fontId="11"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13" xfId="0"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19"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11" fillId="0" borderId="1" xfId="50"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6" fontId="20" fillId="0" borderId="1" xfId="0" applyNumberFormat="1" applyFont="1" applyBorder="1" applyAlignment="1">
      <alignment horizontal="right" vertical="center"/>
    </xf>
    <xf numFmtId="0" fontId="18" fillId="2" borderId="1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wrapText="1"/>
      <protection locked="0"/>
    </xf>
    <xf numFmtId="0" fontId="18" fillId="0" borderId="1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2"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2" borderId="19"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A1" sqref="A1"/>
    </sheetView>
  </sheetViews>
  <sheetFormatPr defaultColWidth="8.57407407407407" defaultRowHeight="12.75" customHeight="1" outlineLevelCol="3"/>
  <cols>
    <col min="1" max="4" width="41" customWidth="1"/>
  </cols>
  <sheetData>
    <row r="1" ht="15" customHeight="1" spans="1:4">
      <c r="A1" s="96"/>
      <c r="B1" s="96"/>
      <c r="C1" s="96"/>
      <c r="D1" s="112" t="s">
        <v>0</v>
      </c>
    </row>
    <row r="2" ht="41.25" customHeight="1" spans="1:1">
      <c r="A2" s="91" t="str">
        <f>"2025"&amp;"年部门财务收支预算总表"</f>
        <v>2025年部门财务收支预算总表</v>
      </c>
    </row>
    <row r="3" ht="17.25" customHeight="1" spans="1:4">
      <c r="A3" s="94" t="str">
        <f>"单位名称："&amp;"石林彝族自治县板桥卫生院"</f>
        <v>单位名称：石林彝族自治县板桥卫生院</v>
      </c>
      <c r="B3" s="206"/>
      <c r="D3" s="185" t="s">
        <v>1</v>
      </c>
    </row>
    <row r="4" ht="23.25" customHeight="1" spans="1:4">
      <c r="A4" s="207" t="s">
        <v>2</v>
      </c>
      <c r="B4" s="208"/>
      <c r="C4" s="207" t="s">
        <v>3</v>
      </c>
      <c r="D4" s="208"/>
    </row>
    <row r="5" ht="24" customHeight="1" spans="1:4">
      <c r="A5" s="207" t="s">
        <v>4</v>
      </c>
      <c r="B5" s="207" t="s">
        <v>5</v>
      </c>
      <c r="C5" s="207" t="s">
        <v>6</v>
      </c>
      <c r="D5" s="207" t="s">
        <v>5</v>
      </c>
    </row>
    <row r="6" ht="17.25" customHeight="1" spans="1:4">
      <c r="A6" s="209" t="s">
        <v>7</v>
      </c>
      <c r="B6" s="126">
        <v>5291986</v>
      </c>
      <c r="C6" s="209" t="s">
        <v>8</v>
      </c>
      <c r="D6" s="126"/>
    </row>
    <row r="7" ht="17.25" customHeight="1" spans="1:4">
      <c r="A7" s="209" t="s">
        <v>9</v>
      </c>
      <c r="B7" s="126"/>
      <c r="C7" s="209" t="s">
        <v>10</v>
      </c>
      <c r="D7" s="126"/>
    </row>
    <row r="8" ht="17.25" customHeight="1" spans="1:4">
      <c r="A8" s="209" t="s">
        <v>11</v>
      </c>
      <c r="B8" s="126"/>
      <c r="C8" s="240" t="s">
        <v>12</v>
      </c>
      <c r="D8" s="126"/>
    </row>
    <row r="9" ht="17.25" customHeight="1" spans="1:4">
      <c r="A9" s="209" t="s">
        <v>13</v>
      </c>
      <c r="B9" s="126"/>
      <c r="C9" s="240" t="s">
        <v>14</v>
      </c>
      <c r="D9" s="126"/>
    </row>
    <row r="10" ht="17.25" customHeight="1" spans="1:4">
      <c r="A10" s="209" t="s">
        <v>15</v>
      </c>
      <c r="B10" s="126">
        <v>3096100</v>
      </c>
      <c r="C10" s="240" t="s">
        <v>16</v>
      </c>
      <c r="D10" s="126"/>
    </row>
    <row r="11" ht="17.25" customHeight="1" spans="1:4">
      <c r="A11" s="209" t="s">
        <v>17</v>
      </c>
      <c r="B11" s="126">
        <v>3096100</v>
      </c>
      <c r="C11" s="240" t="s">
        <v>18</v>
      </c>
      <c r="D11" s="126"/>
    </row>
    <row r="12" ht="17.25" customHeight="1" spans="1:4">
      <c r="A12" s="209" t="s">
        <v>19</v>
      </c>
      <c r="B12" s="126"/>
      <c r="C12" s="82" t="s">
        <v>20</v>
      </c>
      <c r="D12" s="126"/>
    </row>
    <row r="13" ht="17.25" customHeight="1" spans="1:4">
      <c r="A13" s="209" t="s">
        <v>21</v>
      </c>
      <c r="B13" s="126"/>
      <c r="C13" s="82" t="s">
        <v>22</v>
      </c>
      <c r="D13" s="126">
        <v>697479</v>
      </c>
    </row>
    <row r="14" ht="17.25" customHeight="1" spans="1:4">
      <c r="A14" s="209" t="s">
        <v>23</v>
      </c>
      <c r="B14" s="126"/>
      <c r="C14" s="82" t="s">
        <v>24</v>
      </c>
      <c r="D14" s="126">
        <v>7229420</v>
      </c>
    </row>
    <row r="15" ht="17.25" customHeight="1" spans="1:4">
      <c r="A15" s="209" t="s">
        <v>25</v>
      </c>
      <c r="B15" s="126"/>
      <c r="C15" s="82" t="s">
        <v>26</v>
      </c>
      <c r="D15" s="126"/>
    </row>
    <row r="16" ht="17.25" customHeight="1" spans="1:4">
      <c r="A16" s="22"/>
      <c r="B16" s="126"/>
      <c r="C16" s="82" t="s">
        <v>27</v>
      </c>
      <c r="D16" s="126"/>
    </row>
    <row r="17" ht="17.25" customHeight="1" spans="1:4">
      <c r="A17" s="210"/>
      <c r="B17" s="126"/>
      <c r="C17" s="82" t="s">
        <v>28</v>
      </c>
      <c r="D17" s="126"/>
    </row>
    <row r="18" ht="17.25" customHeight="1" spans="1:4">
      <c r="A18" s="210"/>
      <c r="B18" s="126"/>
      <c r="C18" s="82" t="s">
        <v>29</v>
      </c>
      <c r="D18" s="126"/>
    </row>
    <row r="19" ht="17.25" customHeight="1" spans="1:4">
      <c r="A19" s="210"/>
      <c r="B19" s="126"/>
      <c r="C19" s="82" t="s">
        <v>30</v>
      </c>
      <c r="D19" s="126"/>
    </row>
    <row r="20" ht="17.25" customHeight="1" spans="1:4">
      <c r="A20" s="210"/>
      <c r="B20" s="126"/>
      <c r="C20" s="82" t="s">
        <v>31</v>
      </c>
      <c r="D20" s="126"/>
    </row>
    <row r="21" ht="17.25" customHeight="1" spans="1:4">
      <c r="A21" s="210"/>
      <c r="B21" s="126"/>
      <c r="C21" s="82" t="s">
        <v>32</v>
      </c>
      <c r="D21" s="126"/>
    </row>
    <row r="22" ht="17.25" customHeight="1" spans="1:4">
      <c r="A22" s="210"/>
      <c r="B22" s="126"/>
      <c r="C22" s="82" t="s">
        <v>33</v>
      </c>
      <c r="D22" s="126"/>
    </row>
    <row r="23" ht="17.25" customHeight="1" spans="1:4">
      <c r="A23" s="210"/>
      <c r="B23" s="126"/>
      <c r="C23" s="82" t="s">
        <v>34</v>
      </c>
      <c r="D23" s="126"/>
    </row>
    <row r="24" ht="17.25" customHeight="1" spans="1:4">
      <c r="A24" s="210"/>
      <c r="B24" s="126"/>
      <c r="C24" s="82" t="s">
        <v>35</v>
      </c>
      <c r="D24" s="126">
        <v>461187</v>
      </c>
    </row>
    <row r="25" ht="17.25" customHeight="1" spans="1:4">
      <c r="A25" s="210"/>
      <c r="B25" s="126"/>
      <c r="C25" s="82" t="s">
        <v>36</v>
      </c>
      <c r="D25" s="126"/>
    </row>
    <row r="26" ht="17.25" customHeight="1" spans="1:4">
      <c r="A26" s="210"/>
      <c r="B26" s="126"/>
      <c r="C26" s="22" t="s">
        <v>37</v>
      </c>
      <c r="D26" s="126"/>
    </row>
    <row r="27" ht="17.25" customHeight="1" spans="1:4">
      <c r="A27" s="210"/>
      <c r="B27" s="126"/>
      <c r="C27" s="82" t="s">
        <v>38</v>
      </c>
      <c r="D27" s="126"/>
    </row>
    <row r="28" ht="16.5" customHeight="1" spans="1:4">
      <c r="A28" s="210"/>
      <c r="B28" s="126"/>
      <c r="C28" s="82" t="s">
        <v>39</v>
      </c>
      <c r="D28" s="126"/>
    </row>
    <row r="29" ht="16.5" customHeight="1" spans="1:4">
      <c r="A29" s="210"/>
      <c r="B29" s="126"/>
      <c r="C29" s="22" t="s">
        <v>40</v>
      </c>
      <c r="D29" s="126"/>
    </row>
    <row r="30" ht="17.25" customHeight="1" spans="1:4">
      <c r="A30" s="210"/>
      <c r="B30" s="126"/>
      <c r="C30" s="22" t="s">
        <v>41</v>
      </c>
      <c r="D30" s="126"/>
    </row>
    <row r="31" ht="17.25" customHeight="1" spans="1:4">
      <c r="A31" s="210"/>
      <c r="B31" s="126"/>
      <c r="C31" s="82" t="s">
        <v>42</v>
      </c>
      <c r="D31" s="126"/>
    </row>
    <row r="32" ht="16.5" customHeight="1" spans="1:4">
      <c r="A32" s="210" t="s">
        <v>43</v>
      </c>
      <c r="B32" s="126">
        <v>8388086</v>
      </c>
      <c r="C32" s="210" t="s">
        <v>44</v>
      </c>
      <c r="D32" s="126">
        <v>8388086</v>
      </c>
    </row>
    <row r="33" ht="16.5" customHeight="1" spans="1:4">
      <c r="A33" s="22" t="s">
        <v>45</v>
      </c>
      <c r="B33" s="126"/>
      <c r="C33" s="22" t="s">
        <v>46</v>
      </c>
      <c r="D33" s="126"/>
    </row>
    <row r="34" ht="16.5" customHeight="1" spans="1:4">
      <c r="A34" s="82" t="s">
        <v>47</v>
      </c>
      <c r="B34" s="126"/>
      <c r="C34" s="82" t="s">
        <v>47</v>
      </c>
      <c r="D34" s="126"/>
    </row>
    <row r="35" ht="16.5" customHeight="1" spans="1:4">
      <c r="A35" s="82" t="s">
        <v>48</v>
      </c>
      <c r="B35" s="126"/>
      <c r="C35" s="82" t="s">
        <v>49</v>
      </c>
      <c r="D35" s="126"/>
    </row>
    <row r="36" ht="16.5" customHeight="1" spans="1:4">
      <c r="A36" s="211" t="s">
        <v>50</v>
      </c>
      <c r="B36" s="126">
        <v>8388086</v>
      </c>
      <c r="C36" s="211" t="s">
        <v>51</v>
      </c>
      <c r="D36" s="126">
        <v>8388086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6" sqref="A16"/>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65">
        <v>1</v>
      </c>
      <c r="B1" s="166">
        <v>0</v>
      </c>
      <c r="C1" s="165">
        <v>1</v>
      </c>
      <c r="D1" s="167"/>
      <c r="E1" s="167"/>
      <c r="F1" s="164" t="s">
        <v>346</v>
      </c>
    </row>
    <row r="2" ht="42" customHeight="1" spans="1:6">
      <c r="A2" s="168" t="str">
        <f>"2025"&amp;"年部门政府性基金预算支出预算表"</f>
        <v>2025年部门政府性基金预算支出预算表</v>
      </c>
      <c r="B2" s="168" t="s">
        <v>347</v>
      </c>
      <c r="C2" s="169"/>
      <c r="D2" s="170"/>
      <c r="E2" s="170"/>
      <c r="F2" s="170"/>
    </row>
    <row r="3" ht="13.5" customHeight="1" spans="1:6">
      <c r="A3" s="59" t="str">
        <f>"单位名称："&amp;"石林彝族自治县板桥卫生院"</f>
        <v>单位名称：石林彝族自治县板桥卫生院</v>
      </c>
      <c r="B3" s="59" t="s">
        <v>348</v>
      </c>
      <c r="C3" s="165"/>
      <c r="D3" s="167"/>
      <c r="E3" s="167"/>
      <c r="F3" s="164" t="s">
        <v>1</v>
      </c>
    </row>
    <row r="4" ht="19.5" customHeight="1" spans="1:6">
      <c r="A4" s="171" t="s">
        <v>179</v>
      </c>
      <c r="B4" s="172" t="s">
        <v>72</v>
      </c>
      <c r="C4" s="171" t="s">
        <v>73</v>
      </c>
      <c r="D4" s="13" t="s">
        <v>349</v>
      </c>
      <c r="E4" s="14"/>
      <c r="F4" s="50"/>
    </row>
    <row r="5" ht="18.75" customHeight="1" spans="1:6">
      <c r="A5" s="173"/>
      <c r="B5" s="174"/>
      <c r="C5" s="173"/>
      <c r="D5" s="67" t="s">
        <v>55</v>
      </c>
      <c r="E5" s="13" t="s">
        <v>75</v>
      </c>
      <c r="F5" s="67" t="s">
        <v>76</v>
      </c>
    </row>
    <row r="6" ht="18.75" customHeight="1" spans="1:6">
      <c r="A6" s="115">
        <v>1</v>
      </c>
      <c r="B6" s="175" t="s">
        <v>83</v>
      </c>
      <c r="C6" s="115">
        <v>3</v>
      </c>
      <c r="D6" s="15">
        <v>4</v>
      </c>
      <c r="E6" s="15">
        <v>5</v>
      </c>
      <c r="F6" s="15">
        <v>6</v>
      </c>
    </row>
    <row r="7" ht="21" customHeight="1" spans="1:6">
      <c r="A7" s="72"/>
      <c r="B7" s="72"/>
      <c r="C7" s="72"/>
      <c r="D7" s="126"/>
      <c r="E7" s="126"/>
      <c r="F7" s="126"/>
    </row>
    <row r="8" ht="21" customHeight="1" spans="1:6">
      <c r="A8" s="72"/>
      <c r="B8" s="72"/>
      <c r="C8" s="72"/>
      <c r="D8" s="126"/>
      <c r="E8" s="126"/>
      <c r="F8" s="126"/>
    </row>
    <row r="9" ht="18.75" customHeight="1" spans="1:6">
      <c r="A9" s="176" t="s">
        <v>169</v>
      </c>
      <c r="B9" s="176" t="s">
        <v>169</v>
      </c>
      <c r="C9" s="177" t="s">
        <v>169</v>
      </c>
      <c r="D9" s="126"/>
      <c r="E9" s="126"/>
      <c r="F9" s="126"/>
    </row>
    <row r="10" customHeight="1" spans="1:1">
      <c r="A10" t="s">
        <v>350</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selection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130"/>
      <c r="C1" s="130"/>
      <c r="R1" s="57"/>
      <c r="S1" s="57" t="s">
        <v>351</v>
      </c>
    </row>
    <row r="2" ht="41.25" customHeight="1" spans="1:19">
      <c r="A2" s="119" t="str">
        <f>"2025"&amp;"年部门政府采购预算表"</f>
        <v>2025年部门政府采购预算表</v>
      </c>
      <c r="B2" s="114"/>
      <c r="C2" s="114"/>
      <c r="D2" s="58"/>
      <c r="E2" s="58"/>
      <c r="F2" s="58"/>
      <c r="G2" s="58"/>
      <c r="H2" s="58"/>
      <c r="I2" s="58"/>
      <c r="J2" s="58"/>
      <c r="K2" s="58"/>
      <c r="L2" s="58"/>
      <c r="M2" s="114"/>
      <c r="N2" s="58"/>
      <c r="O2" s="58"/>
      <c r="P2" s="114"/>
      <c r="Q2" s="58"/>
      <c r="R2" s="114"/>
      <c r="S2" s="114"/>
    </row>
    <row r="3" ht="18.75" customHeight="1" spans="1:19">
      <c r="A3" s="157" t="str">
        <f>"单位名称："&amp;"石林彝族自治县板桥卫生院"</f>
        <v>单位名称：石林彝族自治县板桥卫生院</v>
      </c>
      <c r="B3" s="132"/>
      <c r="C3" s="132"/>
      <c r="D3" s="61"/>
      <c r="E3" s="61"/>
      <c r="F3" s="61"/>
      <c r="G3" s="61"/>
      <c r="H3" s="61"/>
      <c r="I3" s="61"/>
      <c r="J3" s="61"/>
      <c r="K3" s="61"/>
      <c r="L3" s="61"/>
      <c r="R3" s="62"/>
      <c r="S3" s="164" t="s">
        <v>1</v>
      </c>
    </row>
    <row r="4" ht="15.75" customHeight="1" spans="1:19">
      <c r="A4" s="64" t="s">
        <v>178</v>
      </c>
      <c r="B4" s="133" t="s">
        <v>179</v>
      </c>
      <c r="C4" s="133" t="s">
        <v>352</v>
      </c>
      <c r="D4" s="134" t="s">
        <v>353</v>
      </c>
      <c r="E4" s="134" t="s">
        <v>354</v>
      </c>
      <c r="F4" s="134" t="s">
        <v>355</v>
      </c>
      <c r="G4" s="134" t="s">
        <v>356</v>
      </c>
      <c r="H4" s="134" t="s">
        <v>357</v>
      </c>
      <c r="I4" s="147" t="s">
        <v>186</v>
      </c>
      <c r="J4" s="147"/>
      <c r="K4" s="147"/>
      <c r="L4" s="147"/>
      <c r="M4" s="148"/>
      <c r="N4" s="147"/>
      <c r="O4" s="147"/>
      <c r="P4" s="127"/>
      <c r="Q4" s="147"/>
      <c r="R4" s="148"/>
      <c r="S4" s="128"/>
    </row>
    <row r="5" ht="17.25" customHeight="1" spans="1:19">
      <c r="A5" s="66"/>
      <c r="B5" s="135"/>
      <c r="C5" s="135"/>
      <c r="D5" s="136"/>
      <c r="E5" s="136"/>
      <c r="F5" s="136"/>
      <c r="G5" s="136"/>
      <c r="H5" s="136"/>
      <c r="I5" s="136" t="s">
        <v>55</v>
      </c>
      <c r="J5" s="136" t="s">
        <v>58</v>
      </c>
      <c r="K5" s="136" t="s">
        <v>358</v>
      </c>
      <c r="L5" s="136" t="s">
        <v>359</v>
      </c>
      <c r="M5" s="149" t="s">
        <v>360</v>
      </c>
      <c r="N5" s="150" t="s">
        <v>361</v>
      </c>
      <c r="O5" s="150"/>
      <c r="P5" s="155"/>
      <c r="Q5" s="150"/>
      <c r="R5" s="156"/>
      <c r="S5" s="137"/>
    </row>
    <row r="6" ht="54" customHeight="1" spans="1:19">
      <c r="A6" s="69"/>
      <c r="B6" s="137"/>
      <c r="C6" s="137"/>
      <c r="D6" s="138"/>
      <c r="E6" s="138"/>
      <c r="F6" s="138"/>
      <c r="G6" s="138"/>
      <c r="H6" s="138"/>
      <c r="I6" s="138"/>
      <c r="J6" s="138" t="s">
        <v>57</v>
      </c>
      <c r="K6" s="138"/>
      <c r="L6" s="138"/>
      <c r="M6" s="151"/>
      <c r="N6" s="138" t="s">
        <v>57</v>
      </c>
      <c r="O6" s="138" t="s">
        <v>64</v>
      </c>
      <c r="P6" s="137" t="s">
        <v>65</v>
      </c>
      <c r="Q6" s="138" t="s">
        <v>66</v>
      </c>
      <c r="R6" s="151" t="s">
        <v>67</v>
      </c>
      <c r="S6" s="137" t="s">
        <v>68</v>
      </c>
    </row>
    <row r="7" ht="18" customHeight="1" spans="1:19">
      <c r="A7" s="158">
        <v>1</v>
      </c>
      <c r="B7" s="158" t="s">
        <v>83</v>
      </c>
      <c r="C7" s="159">
        <v>3</v>
      </c>
      <c r="D7" s="159">
        <v>4</v>
      </c>
      <c r="E7" s="158">
        <v>5</v>
      </c>
      <c r="F7" s="158">
        <v>6</v>
      </c>
      <c r="G7" s="158">
        <v>7</v>
      </c>
      <c r="H7" s="158">
        <v>8</v>
      </c>
      <c r="I7" s="158">
        <v>9</v>
      </c>
      <c r="J7" s="158">
        <v>10</v>
      </c>
      <c r="K7" s="158">
        <v>11</v>
      </c>
      <c r="L7" s="158">
        <v>12</v>
      </c>
      <c r="M7" s="158">
        <v>13</v>
      </c>
      <c r="N7" s="158">
        <v>14</v>
      </c>
      <c r="O7" s="158">
        <v>15</v>
      </c>
      <c r="P7" s="158">
        <v>16</v>
      </c>
      <c r="Q7" s="158">
        <v>17</v>
      </c>
      <c r="R7" s="158">
        <v>18</v>
      </c>
      <c r="S7" s="158">
        <v>19</v>
      </c>
    </row>
    <row r="8" ht="21" customHeight="1" spans="1:19">
      <c r="A8" s="139" t="s">
        <v>196</v>
      </c>
      <c r="B8" s="140" t="s">
        <v>70</v>
      </c>
      <c r="C8" s="140" t="s">
        <v>273</v>
      </c>
      <c r="D8" s="141" t="s">
        <v>273</v>
      </c>
      <c r="E8" s="141" t="s">
        <v>362</v>
      </c>
      <c r="F8" s="141" t="s">
        <v>318</v>
      </c>
      <c r="G8" s="160">
        <v>1</v>
      </c>
      <c r="H8" s="126">
        <v>5000</v>
      </c>
      <c r="I8" s="126">
        <v>5000</v>
      </c>
      <c r="J8" s="126"/>
      <c r="K8" s="126"/>
      <c r="L8" s="126"/>
      <c r="M8" s="126"/>
      <c r="N8" s="126">
        <v>5000</v>
      </c>
      <c r="O8" s="126">
        <v>5000</v>
      </c>
      <c r="P8" s="126"/>
      <c r="Q8" s="126"/>
      <c r="R8" s="126"/>
      <c r="S8" s="126"/>
    </row>
    <row r="9" ht="21" customHeight="1" spans="1:19">
      <c r="A9" s="139" t="s">
        <v>196</v>
      </c>
      <c r="B9" s="140" t="s">
        <v>70</v>
      </c>
      <c r="C9" s="140" t="s">
        <v>273</v>
      </c>
      <c r="D9" s="141" t="s">
        <v>363</v>
      </c>
      <c r="E9" s="141" t="s">
        <v>364</v>
      </c>
      <c r="F9" s="141" t="s">
        <v>318</v>
      </c>
      <c r="G9" s="160">
        <v>2</v>
      </c>
      <c r="H9" s="126">
        <v>10000</v>
      </c>
      <c r="I9" s="126">
        <v>10000</v>
      </c>
      <c r="J9" s="126"/>
      <c r="K9" s="126"/>
      <c r="L9" s="126"/>
      <c r="M9" s="126"/>
      <c r="N9" s="126">
        <v>10000</v>
      </c>
      <c r="O9" s="126">
        <v>10000</v>
      </c>
      <c r="P9" s="126"/>
      <c r="Q9" s="126"/>
      <c r="R9" s="126"/>
      <c r="S9" s="126"/>
    </row>
    <row r="10" ht="21" customHeight="1" spans="1:19">
      <c r="A10" s="139" t="s">
        <v>196</v>
      </c>
      <c r="B10" s="140" t="s">
        <v>70</v>
      </c>
      <c r="C10" s="140" t="s">
        <v>278</v>
      </c>
      <c r="D10" s="141" t="s">
        <v>280</v>
      </c>
      <c r="E10" s="141" t="s">
        <v>365</v>
      </c>
      <c r="F10" s="141" t="s">
        <v>318</v>
      </c>
      <c r="G10" s="160">
        <v>1</v>
      </c>
      <c r="H10" s="126">
        <v>20000</v>
      </c>
      <c r="I10" s="126">
        <v>20000</v>
      </c>
      <c r="J10" s="126"/>
      <c r="K10" s="126"/>
      <c r="L10" s="126"/>
      <c r="M10" s="126"/>
      <c r="N10" s="126">
        <v>20000</v>
      </c>
      <c r="O10" s="126">
        <v>20000</v>
      </c>
      <c r="P10" s="126"/>
      <c r="Q10" s="126"/>
      <c r="R10" s="126"/>
      <c r="S10" s="126"/>
    </row>
    <row r="11" ht="21" customHeight="1" spans="1:19">
      <c r="A11" s="142" t="s">
        <v>169</v>
      </c>
      <c r="B11" s="143"/>
      <c r="C11" s="143"/>
      <c r="D11" s="144"/>
      <c r="E11" s="144"/>
      <c r="F11" s="144"/>
      <c r="G11" s="161"/>
      <c r="H11" s="126">
        <v>35000</v>
      </c>
      <c r="I11" s="126">
        <v>35000</v>
      </c>
      <c r="J11" s="126"/>
      <c r="K11" s="126"/>
      <c r="L11" s="126"/>
      <c r="M11" s="126"/>
      <c r="N11" s="126">
        <v>35000</v>
      </c>
      <c r="O11" s="126">
        <v>35000</v>
      </c>
      <c r="P11" s="126"/>
      <c r="Q11" s="126"/>
      <c r="R11" s="126"/>
      <c r="S11" s="126"/>
    </row>
    <row r="12" ht="21" customHeight="1" spans="1:19">
      <c r="A12" s="157" t="s">
        <v>366</v>
      </c>
      <c r="B12" s="59"/>
      <c r="C12" s="59"/>
      <c r="D12" s="157"/>
      <c r="E12" s="157"/>
      <c r="F12" s="157"/>
      <c r="G12" s="162"/>
      <c r="H12" s="163"/>
      <c r="I12" s="163"/>
      <c r="J12" s="163"/>
      <c r="K12" s="163"/>
      <c r="L12" s="163"/>
      <c r="M12" s="163"/>
      <c r="N12" s="163"/>
      <c r="O12" s="163"/>
      <c r="P12" s="163"/>
      <c r="Q12" s="163"/>
      <c r="R12" s="163"/>
      <c r="S12" s="163"/>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7" sqref="B17:B18"/>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123"/>
      <c r="B1" s="130"/>
      <c r="C1" s="130"/>
      <c r="D1" s="130"/>
      <c r="E1" s="130"/>
      <c r="F1" s="130"/>
      <c r="G1" s="130"/>
      <c r="H1" s="123"/>
      <c r="I1" s="123"/>
      <c r="J1" s="123"/>
      <c r="K1" s="123"/>
      <c r="L1" s="123"/>
      <c r="M1" s="123"/>
      <c r="N1" s="145"/>
      <c r="O1" s="123"/>
      <c r="P1" s="123"/>
      <c r="Q1" s="130"/>
      <c r="R1" s="123"/>
      <c r="S1" s="153"/>
      <c r="T1" s="153" t="s">
        <v>367</v>
      </c>
    </row>
    <row r="2" ht="41.25" customHeight="1" spans="1:20">
      <c r="A2" s="119" t="str">
        <f>"2025"&amp;"年部门政府购买服务预算表"</f>
        <v>2025年部门政府购买服务预算表</v>
      </c>
      <c r="B2" s="114"/>
      <c r="C2" s="114"/>
      <c r="D2" s="114"/>
      <c r="E2" s="114"/>
      <c r="F2" s="114"/>
      <c r="G2" s="114"/>
      <c r="H2" s="131"/>
      <c r="I2" s="131"/>
      <c r="J2" s="131"/>
      <c r="K2" s="131"/>
      <c r="L2" s="131"/>
      <c r="M2" s="131"/>
      <c r="N2" s="146"/>
      <c r="O2" s="131"/>
      <c r="P2" s="131"/>
      <c r="Q2" s="114"/>
      <c r="R2" s="131"/>
      <c r="S2" s="146"/>
      <c r="T2" s="114"/>
    </row>
    <row r="3" ht="22.5" customHeight="1" spans="1:20">
      <c r="A3" s="120" t="str">
        <f>"单位名称："&amp;"石林彝族自治县板桥卫生院"</f>
        <v>单位名称：石林彝族自治县板桥卫生院</v>
      </c>
      <c r="B3" s="132"/>
      <c r="C3" s="132"/>
      <c r="D3" s="132"/>
      <c r="E3" s="132"/>
      <c r="F3" s="132"/>
      <c r="G3" s="132"/>
      <c r="H3" s="121"/>
      <c r="I3" s="121"/>
      <c r="J3" s="121"/>
      <c r="K3" s="121"/>
      <c r="L3" s="121"/>
      <c r="M3" s="121"/>
      <c r="N3" s="145"/>
      <c r="O3" s="123"/>
      <c r="P3" s="123"/>
      <c r="Q3" s="130"/>
      <c r="R3" s="123"/>
      <c r="S3" s="154"/>
      <c r="T3" s="153" t="s">
        <v>1</v>
      </c>
    </row>
    <row r="4" ht="24" customHeight="1" spans="1:20">
      <c r="A4" s="64" t="s">
        <v>178</v>
      </c>
      <c r="B4" s="133" t="s">
        <v>179</v>
      </c>
      <c r="C4" s="133" t="s">
        <v>352</v>
      </c>
      <c r="D4" s="133" t="s">
        <v>368</v>
      </c>
      <c r="E4" s="133" t="s">
        <v>369</v>
      </c>
      <c r="F4" s="133" t="s">
        <v>370</v>
      </c>
      <c r="G4" s="133" t="s">
        <v>371</v>
      </c>
      <c r="H4" s="134" t="s">
        <v>372</v>
      </c>
      <c r="I4" s="134" t="s">
        <v>373</v>
      </c>
      <c r="J4" s="147" t="s">
        <v>186</v>
      </c>
      <c r="K4" s="147"/>
      <c r="L4" s="147"/>
      <c r="M4" s="147"/>
      <c r="N4" s="148"/>
      <c r="O4" s="147"/>
      <c r="P4" s="147"/>
      <c r="Q4" s="127"/>
      <c r="R4" s="147"/>
      <c r="S4" s="148"/>
      <c r="T4" s="128"/>
    </row>
    <row r="5" ht="24" customHeight="1" spans="1:20">
      <c r="A5" s="66"/>
      <c r="B5" s="135"/>
      <c r="C5" s="135"/>
      <c r="D5" s="135"/>
      <c r="E5" s="135"/>
      <c r="F5" s="135"/>
      <c r="G5" s="135"/>
      <c r="H5" s="136"/>
      <c r="I5" s="136"/>
      <c r="J5" s="136" t="s">
        <v>55</v>
      </c>
      <c r="K5" s="136" t="s">
        <v>58</v>
      </c>
      <c r="L5" s="136" t="s">
        <v>358</v>
      </c>
      <c r="M5" s="136" t="s">
        <v>359</v>
      </c>
      <c r="N5" s="149" t="s">
        <v>360</v>
      </c>
      <c r="O5" s="150" t="s">
        <v>361</v>
      </c>
      <c r="P5" s="150"/>
      <c r="Q5" s="155"/>
      <c r="R5" s="150"/>
      <c r="S5" s="156"/>
      <c r="T5" s="137"/>
    </row>
    <row r="6" ht="54" customHeight="1" spans="1:20">
      <c r="A6" s="69"/>
      <c r="B6" s="137"/>
      <c r="C6" s="137"/>
      <c r="D6" s="137"/>
      <c r="E6" s="137"/>
      <c r="F6" s="137"/>
      <c r="G6" s="137"/>
      <c r="H6" s="138"/>
      <c r="I6" s="138"/>
      <c r="J6" s="138"/>
      <c r="K6" s="138" t="s">
        <v>57</v>
      </c>
      <c r="L6" s="138"/>
      <c r="M6" s="138"/>
      <c r="N6" s="151"/>
      <c r="O6" s="138" t="s">
        <v>57</v>
      </c>
      <c r="P6" s="138" t="s">
        <v>64</v>
      </c>
      <c r="Q6" s="137" t="s">
        <v>65</v>
      </c>
      <c r="R6" s="138" t="s">
        <v>66</v>
      </c>
      <c r="S6" s="151" t="s">
        <v>67</v>
      </c>
      <c r="T6" s="137" t="s">
        <v>68</v>
      </c>
    </row>
    <row r="7" ht="17.25" customHeight="1" spans="1:20">
      <c r="A7" s="70">
        <v>1</v>
      </c>
      <c r="B7" s="137">
        <v>2</v>
      </c>
      <c r="C7" s="70">
        <v>3</v>
      </c>
      <c r="D7" s="70">
        <v>4</v>
      </c>
      <c r="E7" s="137">
        <v>5</v>
      </c>
      <c r="F7" s="70">
        <v>6</v>
      </c>
      <c r="G7" s="70">
        <v>7</v>
      </c>
      <c r="H7" s="137">
        <v>8</v>
      </c>
      <c r="I7" s="70">
        <v>9</v>
      </c>
      <c r="J7" s="70">
        <v>10</v>
      </c>
      <c r="K7" s="137">
        <v>11</v>
      </c>
      <c r="L7" s="70">
        <v>12</v>
      </c>
      <c r="M7" s="70">
        <v>13</v>
      </c>
      <c r="N7" s="137">
        <v>14</v>
      </c>
      <c r="O7" s="70">
        <v>15</v>
      </c>
      <c r="P7" s="70">
        <v>16</v>
      </c>
      <c r="Q7" s="137">
        <v>17</v>
      </c>
      <c r="R7" s="70">
        <v>18</v>
      </c>
      <c r="S7" s="70">
        <v>19</v>
      </c>
      <c r="T7" s="70">
        <v>20</v>
      </c>
    </row>
    <row r="8" ht="21" customHeight="1" spans="1:20">
      <c r="A8" s="139"/>
      <c r="B8" s="140"/>
      <c r="C8" s="140"/>
      <c r="D8" s="140"/>
      <c r="E8" s="140"/>
      <c r="F8" s="140"/>
      <c r="G8" s="140"/>
      <c r="H8" s="141"/>
      <c r="I8" s="141"/>
      <c r="J8" s="126"/>
      <c r="K8" s="126"/>
      <c r="L8" s="126"/>
      <c r="M8" s="126"/>
      <c r="N8" s="126"/>
      <c r="O8" s="126"/>
      <c r="P8" s="126"/>
      <c r="Q8" s="126"/>
      <c r="R8" s="126"/>
      <c r="S8" s="126"/>
      <c r="T8" s="126"/>
    </row>
    <row r="9" ht="21" customHeight="1" spans="1:20">
      <c r="A9" s="142" t="s">
        <v>169</v>
      </c>
      <c r="B9" s="143"/>
      <c r="C9" s="143"/>
      <c r="D9" s="143"/>
      <c r="E9" s="143"/>
      <c r="F9" s="143"/>
      <c r="G9" s="143"/>
      <c r="H9" s="144"/>
      <c r="I9" s="152"/>
      <c r="J9" s="126"/>
      <c r="K9" s="126"/>
      <c r="L9" s="126"/>
      <c r="M9" s="126"/>
      <c r="N9" s="126"/>
      <c r="O9" s="126"/>
      <c r="P9" s="126"/>
      <c r="Q9" s="126"/>
      <c r="R9" s="126"/>
      <c r="S9" s="126"/>
      <c r="T9" s="126"/>
    </row>
    <row r="10" customHeight="1" spans="1:1">
      <c r="A10" t="s">
        <v>374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D13" sqref="D13"/>
    </sheetView>
  </sheetViews>
  <sheetFormatPr defaultColWidth="9.13888888888889" defaultRowHeight="14.25" customHeight="1"/>
  <cols>
    <col min="1" max="1" width="37.712962962963" customWidth="1"/>
    <col min="2" max="24" width="20" customWidth="1"/>
  </cols>
  <sheetData>
    <row r="1" ht="17.25" customHeight="1" spans="4:24">
      <c r="D1" s="118"/>
      <c r="W1" s="57"/>
      <c r="X1" s="57" t="s">
        <v>375</v>
      </c>
    </row>
    <row r="2" ht="41.25" customHeight="1" spans="1:24">
      <c r="A2" s="119" t="str">
        <f>"2025"&amp;"年对下转移支付预算表"</f>
        <v>2025年对下转移支付预算表</v>
      </c>
      <c r="B2" s="58"/>
      <c r="C2" s="58"/>
      <c r="D2" s="58"/>
      <c r="E2" s="58"/>
      <c r="F2" s="58"/>
      <c r="G2" s="58"/>
      <c r="H2" s="58"/>
      <c r="I2" s="58"/>
      <c r="J2" s="58"/>
      <c r="K2" s="58"/>
      <c r="L2" s="58"/>
      <c r="M2" s="58"/>
      <c r="N2" s="58"/>
      <c r="O2" s="58"/>
      <c r="P2" s="58"/>
      <c r="Q2" s="58"/>
      <c r="R2" s="58"/>
      <c r="S2" s="58"/>
      <c r="T2" s="58"/>
      <c r="U2" s="58"/>
      <c r="V2" s="58"/>
      <c r="W2" s="114"/>
      <c r="X2" s="114"/>
    </row>
    <row r="3" ht="18" customHeight="1" spans="1:24">
      <c r="A3" s="120" t="str">
        <f>"单位名称："&amp;"石林彝族自治县板桥卫生院"</f>
        <v>单位名称：石林彝族自治县板桥卫生院</v>
      </c>
      <c r="B3" s="121"/>
      <c r="C3" s="121"/>
      <c r="D3" s="122"/>
      <c r="E3" s="123"/>
      <c r="F3" s="123"/>
      <c r="G3" s="123"/>
      <c r="H3" s="123"/>
      <c r="I3" s="123"/>
      <c r="W3" s="62"/>
      <c r="X3" s="62" t="s">
        <v>1</v>
      </c>
    </row>
    <row r="4" ht="19.5" customHeight="1" spans="1:24">
      <c r="A4" s="78" t="s">
        <v>376</v>
      </c>
      <c r="B4" s="13" t="s">
        <v>186</v>
      </c>
      <c r="C4" s="14"/>
      <c r="D4" s="14"/>
      <c r="E4" s="13" t="s">
        <v>377</v>
      </c>
      <c r="F4" s="14"/>
      <c r="G4" s="14"/>
      <c r="H4" s="14"/>
      <c r="I4" s="14"/>
      <c r="J4" s="14"/>
      <c r="K4" s="14"/>
      <c r="L4" s="14"/>
      <c r="M4" s="14"/>
      <c r="N4" s="14"/>
      <c r="O4" s="14"/>
      <c r="P4" s="14"/>
      <c r="Q4" s="14"/>
      <c r="R4" s="14"/>
      <c r="S4" s="14"/>
      <c r="T4" s="14"/>
      <c r="U4" s="14"/>
      <c r="V4" s="14"/>
      <c r="W4" s="127"/>
      <c r="X4" s="128"/>
    </row>
    <row r="5" ht="40.5" customHeight="1" spans="1:24">
      <c r="A5" s="70"/>
      <c r="B5" s="79" t="s">
        <v>55</v>
      </c>
      <c r="C5" s="64" t="s">
        <v>58</v>
      </c>
      <c r="D5" s="124" t="s">
        <v>358</v>
      </c>
      <c r="E5" s="98" t="s">
        <v>378</v>
      </c>
      <c r="F5" s="98" t="s">
        <v>379</v>
      </c>
      <c r="G5" s="98" t="s">
        <v>380</v>
      </c>
      <c r="H5" s="98" t="s">
        <v>381</v>
      </c>
      <c r="I5" s="98" t="s">
        <v>382</v>
      </c>
      <c r="J5" s="98" t="s">
        <v>383</v>
      </c>
      <c r="K5" s="98" t="s">
        <v>384</v>
      </c>
      <c r="L5" s="98" t="s">
        <v>385</v>
      </c>
      <c r="M5" s="98" t="s">
        <v>386</v>
      </c>
      <c r="N5" s="98" t="s">
        <v>387</v>
      </c>
      <c r="O5" s="98" t="s">
        <v>388</v>
      </c>
      <c r="P5" s="98" t="s">
        <v>389</v>
      </c>
      <c r="Q5" s="98" t="s">
        <v>390</v>
      </c>
      <c r="R5" s="98" t="s">
        <v>391</v>
      </c>
      <c r="S5" s="98" t="s">
        <v>392</v>
      </c>
      <c r="T5" s="98" t="s">
        <v>393</v>
      </c>
      <c r="U5" s="98" t="s">
        <v>394</v>
      </c>
      <c r="V5" s="98" t="s">
        <v>395</v>
      </c>
      <c r="W5" s="98" t="s">
        <v>396</v>
      </c>
      <c r="X5" s="129" t="s">
        <v>397</v>
      </c>
    </row>
    <row r="6" ht="19.5" customHeight="1" spans="1:24">
      <c r="A6" s="71">
        <v>1</v>
      </c>
      <c r="B6" s="71">
        <v>2</v>
      </c>
      <c r="C6" s="71">
        <v>3</v>
      </c>
      <c r="D6" s="125">
        <v>4</v>
      </c>
      <c r="E6" s="86">
        <v>5</v>
      </c>
      <c r="F6" s="71">
        <v>6</v>
      </c>
      <c r="G6" s="71">
        <v>7</v>
      </c>
      <c r="H6" s="125">
        <v>8</v>
      </c>
      <c r="I6" s="71">
        <v>9</v>
      </c>
      <c r="J6" s="71">
        <v>10</v>
      </c>
      <c r="K6" s="71">
        <v>11</v>
      </c>
      <c r="L6" s="125">
        <v>12</v>
      </c>
      <c r="M6" s="71">
        <v>13</v>
      </c>
      <c r="N6" s="71">
        <v>14</v>
      </c>
      <c r="O6" s="71">
        <v>15</v>
      </c>
      <c r="P6" s="125">
        <v>16</v>
      </c>
      <c r="Q6" s="71">
        <v>17</v>
      </c>
      <c r="R6" s="71">
        <v>18</v>
      </c>
      <c r="S6" s="71">
        <v>19</v>
      </c>
      <c r="T6" s="125">
        <v>20</v>
      </c>
      <c r="U6" s="125">
        <v>21</v>
      </c>
      <c r="V6" s="125">
        <v>22</v>
      </c>
      <c r="W6" s="86">
        <v>23</v>
      </c>
      <c r="X6" s="86">
        <v>24</v>
      </c>
    </row>
    <row r="7" ht="19.5" customHeight="1" spans="1:24">
      <c r="A7" s="80"/>
      <c r="B7" s="126"/>
      <c r="C7" s="126"/>
      <c r="D7" s="126"/>
      <c r="E7" s="126"/>
      <c r="F7" s="126"/>
      <c r="G7" s="126"/>
      <c r="H7" s="126"/>
      <c r="I7" s="126"/>
      <c r="J7" s="126"/>
      <c r="K7" s="126"/>
      <c r="L7" s="126"/>
      <c r="M7" s="126"/>
      <c r="N7" s="126"/>
      <c r="O7" s="126"/>
      <c r="P7" s="126"/>
      <c r="Q7" s="126"/>
      <c r="R7" s="126"/>
      <c r="S7" s="126"/>
      <c r="T7" s="126"/>
      <c r="U7" s="126"/>
      <c r="V7" s="126"/>
      <c r="W7" s="126"/>
      <c r="X7" s="126"/>
    </row>
    <row r="8" ht="19.5" customHeight="1" spans="1:24">
      <c r="A8" s="116"/>
      <c r="B8" s="126"/>
      <c r="C8" s="126"/>
      <c r="D8" s="126"/>
      <c r="E8" s="126"/>
      <c r="F8" s="126"/>
      <c r="G8" s="126"/>
      <c r="H8" s="126"/>
      <c r="I8" s="126"/>
      <c r="J8" s="126"/>
      <c r="K8" s="126"/>
      <c r="L8" s="126"/>
      <c r="M8" s="126"/>
      <c r="N8" s="126"/>
      <c r="O8" s="126"/>
      <c r="P8" s="126"/>
      <c r="Q8" s="126"/>
      <c r="R8" s="126"/>
      <c r="S8" s="126"/>
      <c r="T8" s="126"/>
      <c r="U8" s="126"/>
      <c r="V8" s="126"/>
      <c r="W8" s="126"/>
      <c r="X8" s="126"/>
    </row>
    <row r="9" customHeight="1" spans="1:1">
      <c r="A9" t="s">
        <v>398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5" sqref="B15"/>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57" t="s">
        <v>399</v>
      </c>
    </row>
    <row r="2" ht="41.25" customHeight="1" spans="1:10">
      <c r="A2" s="113" t="str">
        <f>"2025"&amp;"年对下转移支付绩效目标表"</f>
        <v>2025年对下转移支付绩效目标表</v>
      </c>
      <c r="B2" s="58"/>
      <c r="C2" s="58"/>
      <c r="D2" s="58"/>
      <c r="E2" s="58"/>
      <c r="F2" s="114"/>
      <c r="G2" s="58"/>
      <c r="H2" s="114"/>
      <c r="I2" s="114"/>
      <c r="J2" s="58"/>
    </row>
    <row r="3" ht="17.25" customHeight="1" spans="1:1">
      <c r="A3" s="59" t="str">
        <f>"单位名称："&amp;"石林彝族自治县板桥卫生院"</f>
        <v>单位名称：石林彝族自治县板桥卫生院</v>
      </c>
    </row>
    <row r="4" ht="44.25" customHeight="1" spans="1:10">
      <c r="A4" s="19" t="s">
        <v>376</v>
      </c>
      <c r="B4" s="19" t="s">
        <v>288</v>
      </c>
      <c r="C4" s="19" t="s">
        <v>289</v>
      </c>
      <c r="D4" s="19" t="s">
        <v>290</v>
      </c>
      <c r="E4" s="19" t="s">
        <v>291</v>
      </c>
      <c r="F4" s="115" t="s">
        <v>292</v>
      </c>
      <c r="G4" s="19" t="s">
        <v>293</v>
      </c>
      <c r="H4" s="115" t="s">
        <v>294</v>
      </c>
      <c r="I4" s="115" t="s">
        <v>295</v>
      </c>
      <c r="J4" s="19" t="s">
        <v>296</v>
      </c>
    </row>
    <row r="5" ht="14.25" customHeight="1" spans="1:10">
      <c r="A5" s="19">
        <v>1</v>
      </c>
      <c r="B5" s="19">
        <v>2</v>
      </c>
      <c r="C5" s="19">
        <v>3</v>
      </c>
      <c r="D5" s="19">
        <v>4</v>
      </c>
      <c r="E5" s="19">
        <v>5</v>
      </c>
      <c r="F5" s="115">
        <v>6</v>
      </c>
      <c r="G5" s="19">
        <v>7</v>
      </c>
      <c r="H5" s="115">
        <v>8</v>
      </c>
      <c r="I5" s="115">
        <v>9</v>
      </c>
      <c r="J5" s="19">
        <v>10</v>
      </c>
    </row>
    <row r="6" ht="42" customHeight="1" spans="1:10">
      <c r="A6" s="80"/>
      <c r="B6" s="116"/>
      <c r="C6" s="116"/>
      <c r="D6" s="116"/>
      <c r="E6" s="104"/>
      <c r="F6" s="117"/>
      <c r="G6" s="104"/>
      <c r="H6" s="117"/>
      <c r="I6" s="117"/>
      <c r="J6" s="104"/>
    </row>
    <row r="7" ht="42" customHeight="1" spans="1:10">
      <c r="A7" s="80"/>
      <c r="B7" s="72"/>
      <c r="C7" s="72"/>
      <c r="D7" s="72"/>
      <c r="E7" s="80"/>
      <c r="F7" s="72"/>
      <c r="G7" s="80"/>
      <c r="H7" s="72"/>
      <c r="I7" s="72"/>
      <c r="J7" s="80"/>
    </row>
    <row r="8" customHeight="1" spans="1:1">
      <c r="A8" t="s">
        <v>400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4" sqref="B14"/>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88" t="s">
        <v>401</v>
      </c>
      <c r="B1" s="89"/>
      <c r="C1" s="89"/>
      <c r="D1" s="90"/>
      <c r="E1" s="90"/>
      <c r="F1" s="90"/>
      <c r="G1" s="89"/>
      <c r="H1" s="89"/>
      <c r="I1" s="90"/>
    </row>
    <row r="2" ht="41.25" customHeight="1" spans="1:9">
      <c r="A2" s="91" t="str">
        <f>"2025"&amp;"年新增资产配置预算表"</f>
        <v>2025年新增资产配置预算表</v>
      </c>
      <c r="B2" s="92"/>
      <c r="C2" s="92"/>
      <c r="D2" s="93"/>
      <c r="E2" s="93"/>
      <c r="F2" s="93"/>
      <c r="G2" s="92"/>
      <c r="H2" s="92"/>
      <c r="I2" s="93"/>
    </row>
    <row r="3" customHeight="1" spans="1:9">
      <c r="A3" s="94" t="str">
        <f>"单位名称："&amp;"石林彝族自治县板桥卫生院"</f>
        <v>单位名称：石林彝族自治县板桥卫生院</v>
      </c>
      <c r="B3" s="95"/>
      <c r="C3" s="95"/>
      <c r="D3" s="96"/>
      <c r="F3" s="93"/>
      <c r="G3" s="92"/>
      <c r="H3" s="92"/>
      <c r="I3" s="112" t="s">
        <v>1</v>
      </c>
    </row>
    <row r="4" ht="28.5" customHeight="1" spans="1:9">
      <c r="A4" s="97" t="s">
        <v>178</v>
      </c>
      <c r="B4" s="98" t="s">
        <v>179</v>
      </c>
      <c r="C4" s="99" t="s">
        <v>402</v>
      </c>
      <c r="D4" s="97" t="s">
        <v>403</v>
      </c>
      <c r="E4" s="97" t="s">
        <v>404</v>
      </c>
      <c r="F4" s="97" t="s">
        <v>405</v>
      </c>
      <c r="G4" s="98" t="s">
        <v>406</v>
      </c>
      <c r="H4" s="86"/>
      <c r="I4" s="97"/>
    </row>
    <row r="5" ht="21" customHeight="1" spans="1:9">
      <c r="A5" s="99"/>
      <c r="B5" s="100"/>
      <c r="C5" s="100"/>
      <c r="D5" s="101"/>
      <c r="E5" s="100"/>
      <c r="F5" s="100"/>
      <c r="G5" s="98" t="s">
        <v>356</v>
      </c>
      <c r="H5" s="98" t="s">
        <v>407</v>
      </c>
      <c r="I5" s="98" t="s">
        <v>408</v>
      </c>
    </row>
    <row r="6" ht="17.25" customHeight="1" spans="1:9">
      <c r="A6" s="102" t="s">
        <v>82</v>
      </c>
      <c r="B6" s="103" t="s">
        <v>83</v>
      </c>
      <c r="C6" s="102" t="s">
        <v>84</v>
      </c>
      <c r="D6" s="104" t="s">
        <v>85</v>
      </c>
      <c r="E6" s="102" t="s">
        <v>86</v>
      </c>
      <c r="F6" s="103" t="s">
        <v>87</v>
      </c>
      <c r="G6" s="105" t="s">
        <v>88</v>
      </c>
      <c r="H6" s="104" t="s">
        <v>89</v>
      </c>
      <c r="I6" s="104">
        <v>9</v>
      </c>
    </row>
    <row r="7" ht="19.5" customHeight="1" spans="1:9">
      <c r="A7" s="106"/>
      <c r="B7" s="82"/>
      <c r="C7" s="82"/>
      <c r="D7" s="80"/>
      <c r="E7" s="72"/>
      <c r="F7" s="105"/>
      <c r="G7" s="107"/>
      <c r="H7" s="108"/>
      <c r="I7" s="108"/>
    </row>
    <row r="8" ht="19.5" customHeight="1" spans="1:9">
      <c r="A8" s="21" t="s">
        <v>55</v>
      </c>
      <c r="B8" s="109"/>
      <c r="C8" s="109"/>
      <c r="D8" s="110"/>
      <c r="E8" s="111"/>
      <c r="F8" s="111"/>
      <c r="G8" s="107"/>
      <c r="H8" s="108"/>
      <c r="I8" s="108"/>
    </row>
    <row r="9" customHeight="1" spans="1:1">
      <c r="A9" t="s">
        <v>409</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56"/>
      <c r="E1" s="56"/>
      <c r="F1" s="56"/>
      <c r="G1" s="56"/>
      <c r="K1" s="57" t="s">
        <v>410</v>
      </c>
    </row>
    <row r="2" ht="41.25" customHeight="1" spans="1:11">
      <c r="A2" s="58" t="str">
        <f>"2025"&amp;"年上级转移支付补助项目支出预算表"</f>
        <v>2025年上级转移支付补助项目支出预算表</v>
      </c>
      <c r="B2" s="58"/>
      <c r="C2" s="58"/>
      <c r="D2" s="58"/>
      <c r="E2" s="58"/>
      <c r="F2" s="58"/>
      <c r="G2" s="58"/>
      <c r="H2" s="58"/>
      <c r="I2" s="58"/>
      <c r="J2" s="58"/>
      <c r="K2" s="58"/>
    </row>
    <row r="3" ht="13.5" customHeight="1" spans="1:11">
      <c r="A3" s="59" t="str">
        <f>"单位名称："&amp;"石林彝族自治县板桥卫生院"</f>
        <v>单位名称：石林彝族自治县板桥卫生院</v>
      </c>
      <c r="B3" s="60"/>
      <c r="C3" s="60"/>
      <c r="D3" s="60"/>
      <c r="E3" s="60"/>
      <c r="F3" s="60"/>
      <c r="G3" s="60"/>
      <c r="H3" s="61"/>
      <c r="I3" s="61"/>
      <c r="J3" s="61"/>
      <c r="K3" s="62" t="s">
        <v>1</v>
      </c>
    </row>
    <row r="4" ht="21.75" customHeight="1" spans="1:11">
      <c r="A4" s="63" t="s">
        <v>265</v>
      </c>
      <c r="B4" s="63" t="s">
        <v>181</v>
      </c>
      <c r="C4" s="63" t="s">
        <v>266</v>
      </c>
      <c r="D4" s="64" t="s">
        <v>182</v>
      </c>
      <c r="E4" s="64" t="s">
        <v>183</v>
      </c>
      <c r="F4" s="64" t="s">
        <v>267</v>
      </c>
      <c r="G4" s="64" t="s">
        <v>268</v>
      </c>
      <c r="H4" s="78" t="s">
        <v>55</v>
      </c>
      <c r="I4" s="13" t="s">
        <v>411</v>
      </c>
      <c r="J4" s="14"/>
      <c r="K4" s="50"/>
    </row>
    <row r="5" ht="21.75" customHeight="1" spans="1:11">
      <c r="A5" s="65"/>
      <c r="B5" s="65"/>
      <c r="C5" s="65"/>
      <c r="D5" s="66"/>
      <c r="E5" s="66"/>
      <c r="F5" s="66"/>
      <c r="G5" s="66"/>
      <c r="H5" s="79"/>
      <c r="I5" s="64" t="s">
        <v>58</v>
      </c>
      <c r="J5" s="64" t="s">
        <v>59</v>
      </c>
      <c r="K5" s="64" t="s">
        <v>60</v>
      </c>
    </row>
    <row r="6" ht="40.5" customHeight="1" spans="1:11">
      <c r="A6" s="68"/>
      <c r="B6" s="68"/>
      <c r="C6" s="68"/>
      <c r="D6" s="69"/>
      <c r="E6" s="69"/>
      <c r="F6" s="69"/>
      <c r="G6" s="69"/>
      <c r="H6" s="70"/>
      <c r="I6" s="69" t="s">
        <v>57</v>
      </c>
      <c r="J6" s="69"/>
      <c r="K6" s="69"/>
    </row>
    <row r="7" ht="15" customHeight="1" spans="1:11">
      <c r="A7" s="71">
        <v>1</v>
      </c>
      <c r="B7" s="71">
        <v>2</v>
      </c>
      <c r="C7" s="71">
        <v>3</v>
      </c>
      <c r="D7" s="71">
        <v>4</v>
      </c>
      <c r="E7" s="71">
        <v>5</v>
      </c>
      <c r="F7" s="71">
        <v>6</v>
      </c>
      <c r="G7" s="71">
        <v>7</v>
      </c>
      <c r="H7" s="71">
        <v>8</v>
      </c>
      <c r="I7" s="71">
        <v>9</v>
      </c>
      <c r="J7" s="86">
        <v>10</v>
      </c>
      <c r="K7" s="86">
        <v>11</v>
      </c>
    </row>
    <row r="8" ht="18.75" customHeight="1" spans="1:11">
      <c r="A8" s="80"/>
      <c r="B8" s="72" t="s">
        <v>286</v>
      </c>
      <c r="C8" s="80"/>
      <c r="D8" s="80"/>
      <c r="E8" s="80"/>
      <c r="F8" s="80"/>
      <c r="G8" s="80"/>
      <c r="H8" s="81">
        <v>424</v>
      </c>
      <c r="I8" s="87">
        <v>424</v>
      </c>
      <c r="J8" s="87"/>
      <c r="K8" s="81"/>
    </row>
    <row r="9" ht="18.75" customHeight="1" spans="1:11">
      <c r="A9" s="82" t="s">
        <v>276</v>
      </c>
      <c r="B9" s="72" t="s">
        <v>286</v>
      </c>
      <c r="C9" s="72" t="s">
        <v>70</v>
      </c>
      <c r="D9" s="72" t="s">
        <v>115</v>
      </c>
      <c r="E9" s="72" t="s">
        <v>116</v>
      </c>
      <c r="F9" s="72" t="s">
        <v>254</v>
      </c>
      <c r="G9" s="72" t="s">
        <v>255</v>
      </c>
      <c r="H9" s="74">
        <v>424</v>
      </c>
      <c r="I9" s="74">
        <v>424</v>
      </c>
      <c r="J9" s="74"/>
      <c r="K9" s="81"/>
    </row>
    <row r="10" ht="18.75" customHeight="1" spans="1:11">
      <c r="A10" s="83" t="s">
        <v>169</v>
      </c>
      <c r="B10" s="84"/>
      <c r="C10" s="84"/>
      <c r="D10" s="84"/>
      <c r="E10" s="84"/>
      <c r="F10" s="84"/>
      <c r="G10" s="85"/>
      <c r="H10" s="74">
        <v>424</v>
      </c>
      <c r="I10" s="74">
        <v>424</v>
      </c>
      <c r="J10" s="74"/>
      <c r="K10" s="8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56"/>
      <c r="G1" s="57" t="s">
        <v>412</v>
      </c>
    </row>
    <row r="2" ht="41.25" customHeight="1" spans="1:7">
      <c r="A2" s="58" t="str">
        <f>"2025"&amp;"年部门项目中期规划预算表"</f>
        <v>2025年部门项目中期规划预算表</v>
      </c>
      <c r="B2" s="58"/>
      <c r="C2" s="58"/>
      <c r="D2" s="58"/>
      <c r="E2" s="58"/>
      <c r="F2" s="58"/>
      <c r="G2" s="58"/>
    </row>
    <row r="3" ht="13.5" customHeight="1" spans="1:7">
      <c r="A3" s="59" t="str">
        <f>"单位名称："&amp;"石林彝族自治县板桥卫生院"</f>
        <v>单位名称：石林彝族自治县板桥卫生院</v>
      </c>
      <c r="B3" s="60"/>
      <c r="C3" s="60"/>
      <c r="D3" s="60"/>
      <c r="E3" s="61"/>
      <c r="F3" s="61"/>
      <c r="G3" s="62" t="s">
        <v>1</v>
      </c>
    </row>
    <row r="4" ht="21.75" customHeight="1" spans="1:7">
      <c r="A4" s="63" t="s">
        <v>266</v>
      </c>
      <c r="B4" s="63" t="s">
        <v>265</v>
      </c>
      <c r="C4" s="63" t="s">
        <v>181</v>
      </c>
      <c r="D4" s="64" t="s">
        <v>413</v>
      </c>
      <c r="E4" s="13" t="s">
        <v>58</v>
      </c>
      <c r="F4" s="14"/>
      <c r="G4" s="50"/>
    </row>
    <row r="5" ht="21.75" customHeight="1" spans="1:7">
      <c r="A5" s="65"/>
      <c r="B5" s="65"/>
      <c r="C5" s="65"/>
      <c r="D5" s="66"/>
      <c r="E5" s="67" t="str">
        <f>"2025"&amp;"年"</f>
        <v>2025年</v>
      </c>
      <c r="F5" s="64" t="str">
        <f>("2025"+1)&amp;"年"</f>
        <v>2026年</v>
      </c>
      <c r="G5" s="64" t="str">
        <f>("2025"+2)&amp;"年"</f>
        <v>2027年</v>
      </c>
    </row>
    <row r="6" ht="40.5" customHeight="1" spans="1:7">
      <c r="A6" s="68"/>
      <c r="B6" s="68"/>
      <c r="C6" s="68"/>
      <c r="D6" s="69"/>
      <c r="E6" s="70"/>
      <c r="F6" s="69" t="s">
        <v>57</v>
      </c>
      <c r="G6" s="69"/>
    </row>
    <row r="7" ht="15" customHeight="1" spans="1:7">
      <c r="A7" s="71">
        <v>1</v>
      </c>
      <c r="B7" s="71">
        <v>2</v>
      </c>
      <c r="C7" s="71">
        <v>3</v>
      </c>
      <c r="D7" s="71">
        <v>4</v>
      </c>
      <c r="E7" s="71">
        <v>5</v>
      </c>
      <c r="F7" s="71">
        <v>6</v>
      </c>
      <c r="G7" s="71">
        <v>7</v>
      </c>
    </row>
    <row r="8" ht="17.25" customHeight="1" spans="1:7">
      <c r="A8" s="72" t="s">
        <v>70</v>
      </c>
      <c r="B8" s="73"/>
      <c r="C8" s="73"/>
      <c r="D8" s="72"/>
      <c r="E8" s="74">
        <v>424</v>
      </c>
      <c r="F8" s="74"/>
      <c r="G8" s="74"/>
    </row>
    <row r="9" ht="18.75" customHeight="1" spans="1:7">
      <c r="A9" s="72"/>
      <c r="B9" s="72" t="s">
        <v>414</v>
      </c>
      <c r="C9" s="72" t="s">
        <v>286</v>
      </c>
      <c r="D9" s="72" t="s">
        <v>415</v>
      </c>
      <c r="E9" s="74">
        <v>424</v>
      </c>
      <c r="F9" s="74"/>
      <c r="G9" s="74"/>
    </row>
    <row r="10" ht="18.75" customHeight="1" spans="1:7">
      <c r="A10" s="75" t="s">
        <v>55</v>
      </c>
      <c r="B10" s="76" t="s">
        <v>416</v>
      </c>
      <c r="C10" s="76"/>
      <c r="D10" s="77"/>
      <c r="E10" s="74">
        <v>424</v>
      </c>
      <c r="F10" s="74"/>
      <c r="G10" s="74"/>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showZeros="0" topLeftCell="B22" workbookViewId="0">
      <selection activeCell="E30" sqref="E30"/>
    </sheetView>
  </sheetViews>
  <sheetFormatPr defaultColWidth="8.57407407407407" defaultRowHeight="14.25" customHeight="1"/>
  <cols>
    <col min="1" max="1" width="18.1388888888889" customWidth="1"/>
    <col min="2" max="2" width="26.3518518518519" customWidth="1"/>
    <col min="3" max="3" width="31.2592592592593"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2"/>
      <c r="B1" s="2"/>
      <c r="C1" s="2"/>
      <c r="D1" s="2"/>
      <c r="E1" s="2"/>
      <c r="F1" s="2"/>
      <c r="G1" s="2"/>
      <c r="H1" s="2"/>
      <c r="I1" s="2"/>
      <c r="J1" s="49" t="s">
        <v>417</v>
      </c>
    </row>
    <row r="2" ht="41.25" customHeight="1" spans="1:10">
      <c r="A2" s="2" t="str">
        <f>"2025"&amp;"年部门整体支出绩效目标表"</f>
        <v>2025年部门整体支出绩效目标表</v>
      </c>
      <c r="B2" s="3"/>
      <c r="C2" s="3"/>
      <c r="D2" s="3"/>
      <c r="E2" s="3"/>
      <c r="F2" s="3"/>
      <c r="G2" s="3"/>
      <c r="H2" s="3"/>
      <c r="I2" s="3"/>
      <c r="J2" s="3"/>
    </row>
    <row r="3" ht="17.25" customHeight="1" spans="1:10">
      <c r="A3" s="4" t="str">
        <f>"单位名称："&amp;"石林彝族自治县板桥卫生院"</f>
        <v>单位名称：石林彝族自治县板桥卫生院</v>
      </c>
      <c r="B3" s="4"/>
      <c r="C3" s="5"/>
      <c r="D3" s="6"/>
      <c r="E3" s="6"/>
      <c r="F3" s="6"/>
      <c r="G3" s="6"/>
      <c r="H3" s="6"/>
      <c r="I3" s="6"/>
      <c r="J3" s="241" t="s">
        <v>1</v>
      </c>
    </row>
    <row r="4" ht="30" customHeight="1" spans="1:10">
      <c r="A4" s="7" t="s">
        <v>418</v>
      </c>
      <c r="B4" s="8">
        <v>131014</v>
      </c>
      <c r="C4" s="9"/>
      <c r="D4" s="9"/>
      <c r="E4" s="10"/>
      <c r="F4" s="11" t="s">
        <v>419</v>
      </c>
      <c r="G4" s="10"/>
      <c r="H4" s="12" t="s">
        <v>70</v>
      </c>
      <c r="I4" s="9"/>
      <c r="J4" s="10"/>
    </row>
    <row r="5" ht="32.25" customHeight="1" spans="1:10">
      <c r="A5" s="13" t="s">
        <v>420</v>
      </c>
      <c r="B5" s="14"/>
      <c r="C5" s="14"/>
      <c r="D5" s="14"/>
      <c r="E5" s="14"/>
      <c r="F5" s="14"/>
      <c r="G5" s="14"/>
      <c r="H5" s="14"/>
      <c r="I5" s="50"/>
      <c r="J5" s="51" t="s">
        <v>421</v>
      </c>
    </row>
    <row r="6" ht="99.75" customHeight="1" spans="1:10">
      <c r="A6" s="15" t="s">
        <v>422</v>
      </c>
      <c r="B6" s="16" t="s">
        <v>423</v>
      </c>
      <c r="C6" s="17" t="s">
        <v>424</v>
      </c>
      <c r="D6" s="18"/>
      <c r="E6" s="18"/>
      <c r="F6" s="18"/>
      <c r="G6" s="18"/>
      <c r="H6" s="18"/>
      <c r="I6" s="18"/>
      <c r="J6" s="52" t="s">
        <v>425</v>
      </c>
    </row>
    <row r="7" ht="99.75" customHeight="1" spans="1:10">
      <c r="A7" s="15"/>
      <c r="B7" s="16" t="str">
        <f>"总体绩效目标（"&amp;"2025"&amp;"-"&amp;("2025"+2)&amp;"年期间）"</f>
        <v>总体绩效目标（2025-2027年期间）</v>
      </c>
      <c r="C7" s="17" t="s">
        <v>424</v>
      </c>
      <c r="D7" s="18"/>
      <c r="E7" s="18"/>
      <c r="F7" s="18"/>
      <c r="G7" s="18"/>
      <c r="H7" s="18"/>
      <c r="I7" s="18"/>
      <c r="J7" s="52" t="s">
        <v>426</v>
      </c>
    </row>
    <row r="8" ht="137" customHeight="1" spans="1:10">
      <c r="A8" s="16" t="s">
        <v>427</v>
      </c>
      <c r="B8" s="19" t="str">
        <f>"预算年度（"&amp;"2025"&amp;"年）绩效目标"</f>
        <v>预算年度（2025年）绩效目标</v>
      </c>
      <c r="C8" s="17" t="s">
        <v>428</v>
      </c>
      <c r="D8" s="18"/>
      <c r="E8" s="18"/>
      <c r="F8" s="18"/>
      <c r="G8" s="18"/>
      <c r="H8" s="18"/>
      <c r="I8" s="18"/>
      <c r="J8" s="53" t="s">
        <v>429</v>
      </c>
    </row>
    <row r="9" ht="32.25" customHeight="1" spans="1:10">
      <c r="A9" s="20" t="s">
        <v>430</v>
      </c>
      <c r="B9" s="20"/>
      <c r="C9" s="20"/>
      <c r="D9" s="20"/>
      <c r="E9" s="20"/>
      <c r="F9" s="20"/>
      <c r="G9" s="20"/>
      <c r="H9" s="20"/>
      <c r="I9" s="20"/>
      <c r="J9" s="20"/>
    </row>
    <row r="10" ht="32.25" customHeight="1" spans="1:10">
      <c r="A10" s="16" t="s">
        <v>431</v>
      </c>
      <c r="B10" s="16"/>
      <c r="C10" s="15" t="s">
        <v>432</v>
      </c>
      <c r="D10" s="15"/>
      <c r="E10" s="15"/>
      <c r="F10" s="15" t="s">
        <v>433</v>
      </c>
      <c r="G10" s="15"/>
      <c r="H10" s="15" t="s">
        <v>434</v>
      </c>
      <c r="I10" s="15"/>
      <c r="J10" s="15"/>
    </row>
    <row r="11" ht="32.25" customHeight="1" spans="1:10">
      <c r="A11" s="16"/>
      <c r="B11" s="16"/>
      <c r="C11" s="15"/>
      <c r="D11" s="15"/>
      <c r="E11" s="15"/>
      <c r="F11" s="15"/>
      <c r="G11" s="15"/>
      <c r="H11" s="16" t="s">
        <v>435</v>
      </c>
      <c r="I11" s="16" t="s">
        <v>436</v>
      </c>
      <c r="J11" s="16" t="s">
        <v>437</v>
      </c>
    </row>
    <row r="12" ht="24" customHeight="1" spans="1:10">
      <c r="A12" s="21" t="s">
        <v>55</v>
      </c>
      <c r="B12" s="22"/>
      <c r="C12" s="22"/>
      <c r="D12" s="22"/>
      <c r="E12" s="22"/>
      <c r="F12" s="22"/>
      <c r="G12" s="23"/>
      <c r="H12" s="24"/>
      <c r="I12" s="24"/>
      <c r="J12" s="24"/>
    </row>
    <row r="13" ht="97" customHeight="1" spans="1:10">
      <c r="A13" s="17" t="s">
        <v>438</v>
      </c>
      <c r="B13" s="25"/>
      <c r="C13" s="17" t="s">
        <v>439</v>
      </c>
      <c r="D13" s="18"/>
      <c r="E13" s="18"/>
      <c r="F13" s="18"/>
      <c r="G13" s="18"/>
      <c r="H13" s="26">
        <v>8388086</v>
      </c>
      <c r="I13" s="26">
        <v>5291986</v>
      </c>
      <c r="J13" s="26">
        <v>3096100</v>
      </c>
    </row>
    <row r="14" ht="32.25" customHeight="1" spans="1:10">
      <c r="A14" s="20" t="s">
        <v>440</v>
      </c>
      <c r="B14" s="20"/>
      <c r="C14" s="20"/>
      <c r="D14" s="20"/>
      <c r="E14" s="20"/>
      <c r="F14" s="20"/>
      <c r="G14" s="20"/>
      <c r="H14" s="20"/>
      <c r="I14" s="20"/>
      <c r="J14" s="20"/>
    </row>
    <row r="15" ht="32.25" customHeight="1" spans="1:10">
      <c r="A15" s="27" t="s">
        <v>441</v>
      </c>
      <c r="B15" s="27"/>
      <c r="C15" s="27"/>
      <c r="D15" s="27"/>
      <c r="E15" s="27"/>
      <c r="F15" s="27"/>
      <c r="G15" s="27"/>
      <c r="H15" s="28" t="s">
        <v>442</v>
      </c>
      <c r="I15" s="54" t="s">
        <v>296</v>
      </c>
      <c r="J15" s="28" t="s">
        <v>443</v>
      </c>
    </row>
    <row r="16" ht="36" customHeight="1" spans="1:10">
      <c r="A16" s="29" t="s">
        <v>289</v>
      </c>
      <c r="B16" s="29" t="s">
        <v>444</v>
      </c>
      <c r="C16" s="30" t="s">
        <v>291</v>
      </c>
      <c r="D16" s="30" t="s">
        <v>292</v>
      </c>
      <c r="E16" s="30" t="s">
        <v>293</v>
      </c>
      <c r="F16" s="30" t="s">
        <v>294</v>
      </c>
      <c r="G16" s="30" t="s">
        <v>295</v>
      </c>
      <c r="H16" s="31"/>
      <c r="I16" s="31"/>
      <c r="J16" s="31"/>
    </row>
    <row r="17" s="1" customFormat="1" ht="44" customHeight="1" spans="1:10">
      <c r="A17" s="32" t="s">
        <v>298</v>
      </c>
      <c r="B17" s="33" t="s">
        <v>299</v>
      </c>
      <c r="C17" s="34" t="s">
        <v>445</v>
      </c>
      <c r="D17" s="35" t="s">
        <v>306</v>
      </c>
      <c r="E17" s="36">
        <v>30</v>
      </c>
      <c r="F17" s="37" t="s">
        <v>336</v>
      </c>
      <c r="G17" s="38" t="s">
        <v>303</v>
      </c>
      <c r="H17" s="39" t="s">
        <v>445</v>
      </c>
      <c r="I17" s="39" t="s">
        <v>445</v>
      </c>
      <c r="J17" s="55" t="s">
        <v>446</v>
      </c>
    </row>
    <row r="18" s="1" customFormat="1" ht="44" customHeight="1" spans="1:10">
      <c r="A18" s="32"/>
      <c r="B18" s="40" t="s">
        <v>304</v>
      </c>
      <c r="C18" s="34" t="s">
        <v>447</v>
      </c>
      <c r="D18" s="37" t="s">
        <v>301</v>
      </c>
      <c r="E18" s="36">
        <v>100</v>
      </c>
      <c r="F18" s="37" t="s">
        <v>308</v>
      </c>
      <c r="G18" s="38" t="s">
        <v>303</v>
      </c>
      <c r="H18" s="41" t="s">
        <v>448</v>
      </c>
      <c r="I18" s="41" t="s">
        <v>448</v>
      </c>
      <c r="J18" s="55" t="s">
        <v>446</v>
      </c>
    </row>
    <row r="19" s="1" customFormat="1" ht="44" customHeight="1" spans="1:10">
      <c r="A19" s="32"/>
      <c r="B19" s="42"/>
      <c r="C19" s="34" t="s">
        <v>449</v>
      </c>
      <c r="D19" s="37" t="s">
        <v>306</v>
      </c>
      <c r="E19" s="36">
        <v>90</v>
      </c>
      <c r="F19" s="37" t="s">
        <v>308</v>
      </c>
      <c r="G19" s="38" t="s">
        <v>303</v>
      </c>
      <c r="H19" s="41" t="s">
        <v>450</v>
      </c>
      <c r="I19" s="41" t="s">
        <v>450</v>
      </c>
      <c r="J19" s="55" t="s">
        <v>446</v>
      </c>
    </row>
    <row r="20" s="1" customFormat="1" ht="44" customHeight="1" spans="1:10">
      <c r="A20" s="32"/>
      <c r="B20" s="43" t="s">
        <v>310</v>
      </c>
      <c r="C20" s="34" t="s">
        <v>451</v>
      </c>
      <c r="D20" s="37" t="s">
        <v>306</v>
      </c>
      <c r="E20" s="36">
        <v>100</v>
      </c>
      <c r="F20" s="37" t="s">
        <v>308</v>
      </c>
      <c r="G20" s="38" t="s">
        <v>303</v>
      </c>
      <c r="H20" s="41" t="s">
        <v>451</v>
      </c>
      <c r="I20" s="41" t="s">
        <v>451</v>
      </c>
      <c r="J20" s="55" t="s">
        <v>446</v>
      </c>
    </row>
    <row r="21" s="1" customFormat="1" ht="44" customHeight="1" spans="1:10">
      <c r="A21" s="32"/>
      <c r="B21" s="44" t="s">
        <v>452</v>
      </c>
      <c r="C21" s="45" t="s">
        <v>453</v>
      </c>
      <c r="D21" s="37" t="s">
        <v>306</v>
      </c>
      <c r="E21" s="46">
        <v>326.82</v>
      </c>
      <c r="F21" s="37" t="s">
        <v>454</v>
      </c>
      <c r="G21" s="38" t="s">
        <v>303</v>
      </c>
      <c r="H21" s="45" t="s">
        <v>453</v>
      </c>
      <c r="I21" s="45" t="s">
        <v>453</v>
      </c>
      <c r="J21" s="55" t="s">
        <v>446</v>
      </c>
    </row>
    <row r="22" s="1" customFormat="1" ht="44" customHeight="1" spans="1:10">
      <c r="A22" s="32"/>
      <c r="B22" s="44"/>
      <c r="C22" s="47" t="s">
        <v>204</v>
      </c>
      <c r="D22" s="37" t="s">
        <v>306</v>
      </c>
      <c r="E22" s="46">
        <v>11.14</v>
      </c>
      <c r="F22" s="37" t="s">
        <v>454</v>
      </c>
      <c r="G22" s="38" t="s">
        <v>303</v>
      </c>
      <c r="H22" s="47" t="s">
        <v>204</v>
      </c>
      <c r="I22" s="47" t="s">
        <v>204</v>
      </c>
      <c r="J22" s="55" t="s">
        <v>446</v>
      </c>
    </row>
    <row r="23" s="1" customFormat="1" ht="44" customHeight="1" spans="1:10">
      <c r="A23" s="32"/>
      <c r="B23" s="44"/>
      <c r="C23" s="48" t="s">
        <v>208</v>
      </c>
      <c r="D23" s="37" t="s">
        <v>306</v>
      </c>
      <c r="E23" s="46">
        <v>47.1</v>
      </c>
      <c r="F23" s="37" t="s">
        <v>454</v>
      </c>
      <c r="G23" s="38" t="s">
        <v>303</v>
      </c>
      <c r="H23" s="48" t="s">
        <v>208</v>
      </c>
      <c r="I23" s="48" t="s">
        <v>208</v>
      </c>
      <c r="J23" s="55" t="s">
        <v>446</v>
      </c>
    </row>
    <row r="24" s="1" customFormat="1" ht="44" customHeight="1" spans="1:10">
      <c r="A24" s="32"/>
      <c r="B24" s="44"/>
      <c r="C24" s="48" t="s">
        <v>130</v>
      </c>
      <c r="D24" s="37" t="s">
        <v>306</v>
      </c>
      <c r="E24" s="46">
        <v>46.12</v>
      </c>
      <c r="F24" s="37" t="s">
        <v>454</v>
      </c>
      <c r="G24" s="38" t="s">
        <v>303</v>
      </c>
      <c r="H24" s="48" t="s">
        <v>130</v>
      </c>
      <c r="I24" s="48" t="s">
        <v>130</v>
      </c>
      <c r="J24" s="55" t="s">
        <v>446</v>
      </c>
    </row>
    <row r="25" s="1" customFormat="1" ht="44" customHeight="1" spans="1:10">
      <c r="A25" s="32"/>
      <c r="B25" s="44"/>
      <c r="C25" s="47" t="s">
        <v>222</v>
      </c>
      <c r="D25" s="37" t="s">
        <v>306</v>
      </c>
      <c r="E25" s="46">
        <v>3.36</v>
      </c>
      <c r="F25" s="37" t="s">
        <v>454</v>
      </c>
      <c r="G25" s="38" t="s">
        <v>303</v>
      </c>
      <c r="H25" s="47" t="s">
        <v>222</v>
      </c>
      <c r="I25" s="47" t="s">
        <v>222</v>
      </c>
      <c r="J25" s="55" t="s">
        <v>446</v>
      </c>
    </row>
    <row r="26" s="1" customFormat="1" ht="44" customHeight="1" spans="1:10">
      <c r="A26" s="32"/>
      <c r="B26" s="44"/>
      <c r="C26" s="48" t="s">
        <v>249</v>
      </c>
      <c r="D26" s="37" t="s">
        <v>306</v>
      </c>
      <c r="E26" s="46">
        <v>8.7</v>
      </c>
      <c r="F26" s="37" t="s">
        <v>454</v>
      </c>
      <c r="G26" s="38" t="s">
        <v>303</v>
      </c>
      <c r="H26" s="48" t="s">
        <v>249</v>
      </c>
      <c r="I26" s="48" t="s">
        <v>249</v>
      </c>
      <c r="J26" s="55" t="s">
        <v>446</v>
      </c>
    </row>
    <row r="27" s="1" customFormat="1" ht="44" customHeight="1" spans="1:10">
      <c r="A27" s="32"/>
      <c r="B27" s="44"/>
      <c r="C27" s="48" t="s">
        <v>455</v>
      </c>
      <c r="D27" s="37" t="s">
        <v>306</v>
      </c>
      <c r="E27" s="46">
        <v>1.04</v>
      </c>
      <c r="F27" s="37" t="s">
        <v>454</v>
      </c>
      <c r="G27" s="38" t="s">
        <v>303</v>
      </c>
      <c r="H27" s="48" t="s">
        <v>455</v>
      </c>
      <c r="I27" s="48" t="s">
        <v>455</v>
      </c>
      <c r="J27" s="55" t="s">
        <v>446</v>
      </c>
    </row>
    <row r="28" s="1" customFormat="1" ht="44" customHeight="1" spans="1:10">
      <c r="A28" s="32"/>
      <c r="B28" s="44"/>
      <c r="C28" s="48" t="s">
        <v>456</v>
      </c>
      <c r="D28" s="37" t="s">
        <v>306</v>
      </c>
      <c r="E28" s="46">
        <v>294.61</v>
      </c>
      <c r="F28" s="37" t="s">
        <v>454</v>
      </c>
      <c r="G28" s="38" t="s">
        <v>303</v>
      </c>
      <c r="H28" s="48" t="s">
        <v>457</v>
      </c>
      <c r="I28" s="48" t="s">
        <v>457</v>
      </c>
      <c r="J28" s="55" t="s">
        <v>446</v>
      </c>
    </row>
    <row r="29" s="1" customFormat="1" ht="44" customHeight="1" spans="1:10">
      <c r="A29" s="32"/>
      <c r="B29" s="44"/>
      <c r="C29" s="41" t="s">
        <v>255</v>
      </c>
      <c r="D29" s="37" t="s">
        <v>306</v>
      </c>
      <c r="E29" s="46">
        <v>26.57</v>
      </c>
      <c r="F29" s="37" t="s">
        <v>454</v>
      </c>
      <c r="G29" s="38" t="s">
        <v>303</v>
      </c>
      <c r="H29" s="41" t="s">
        <v>255</v>
      </c>
      <c r="I29" s="41" t="s">
        <v>255</v>
      </c>
      <c r="J29" s="55" t="s">
        <v>446</v>
      </c>
    </row>
    <row r="30" s="1" customFormat="1" ht="44" customHeight="1" spans="1:10">
      <c r="A30" s="40" t="s">
        <v>314</v>
      </c>
      <c r="B30" s="43" t="s">
        <v>458</v>
      </c>
      <c r="C30" s="41" t="s">
        <v>459</v>
      </c>
      <c r="D30" s="37" t="s">
        <v>306</v>
      </c>
      <c r="E30" s="46">
        <v>90</v>
      </c>
      <c r="F30" s="37" t="s">
        <v>308</v>
      </c>
      <c r="G30" s="38" t="s">
        <v>303</v>
      </c>
      <c r="H30" s="41" t="s">
        <v>459</v>
      </c>
      <c r="I30" s="41" t="s">
        <v>459</v>
      </c>
      <c r="J30" s="55" t="s">
        <v>446</v>
      </c>
    </row>
    <row r="31" s="1" customFormat="1" ht="44" customHeight="1" spans="1:10">
      <c r="A31" s="32"/>
      <c r="B31" s="43" t="s">
        <v>460</v>
      </c>
      <c r="C31" s="41" t="s">
        <v>461</v>
      </c>
      <c r="D31" s="37" t="s">
        <v>306</v>
      </c>
      <c r="E31" s="46" t="s">
        <v>340</v>
      </c>
      <c r="F31" s="37" t="s">
        <v>308</v>
      </c>
      <c r="G31" s="38" t="s">
        <v>303</v>
      </c>
      <c r="H31" s="41" t="s">
        <v>461</v>
      </c>
      <c r="I31" s="41" t="s">
        <v>461</v>
      </c>
      <c r="J31" s="55" t="s">
        <v>446</v>
      </c>
    </row>
    <row r="32" s="1" customFormat="1" ht="44" customHeight="1" spans="1:10">
      <c r="A32" s="32"/>
      <c r="B32" s="43" t="s">
        <v>462</v>
      </c>
      <c r="C32" s="41" t="s">
        <v>463</v>
      </c>
      <c r="D32" s="37" t="s">
        <v>306</v>
      </c>
      <c r="E32" s="46">
        <v>100</v>
      </c>
      <c r="F32" s="37" t="s">
        <v>308</v>
      </c>
      <c r="G32" s="38" t="s">
        <v>303</v>
      </c>
      <c r="H32" s="41" t="s">
        <v>463</v>
      </c>
      <c r="I32" s="41" t="s">
        <v>463</v>
      </c>
      <c r="J32" s="55" t="s">
        <v>446</v>
      </c>
    </row>
    <row r="33" s="1" customFormat="1" ht="44" customHeight="1" spans="1:10">
      <c r="A33" s="42"/>
      <c r="B33" s="43" t="s">
        <v>464</v>
      </c>
      <c r="C33" s="41" t="s">
        <v>465</v>
      </c>
      <c r="D33" s="37" t="s">
        <v>306</v>
      </c>
      <c r="E33" s="36">
        <v>100</v>
      </c>
      <c r="F33" s="37" t="s">
        <v>308</v>
      </c>
      <c r="G33" s="38" t="s">
        <v>303</v>
      </c>
      <c r="H33" s="41" t="s">
        <v>465</v>
      </c>
      <c r="I33" s="41" t="s">
        <v>465</v>
      </c>
      <c r="J33" s="55" t="s">
        <v>446</v>
      </c>
    </row>
    <row r="34" s="1" customFormat="1" ht="44" customHeight="1" spans="1:10">
      <c r="A34" s="43" t="s">
        <v>322</v>
      </c>
      <c r="B34" s="43" t="s">
        <v>345</v>
      </c>
      <c r="C34" s="34" t="s">
        <v>466</v>
      </c>
      <c r="D34" s="37" t="s">
        <v>306</v>
      </c>
      <c r="E34" s="36" t="s">
        <v>307</v>
      </c>
      <c r="F34" s="37" t="s">
        <v>308</v>
      </c>
      <c r="G34" s="38" t="s">
        <v>303</v>
      </c>
      <c r="H34" s="41" t="s">
        <v>466</v>
      </c>
      <c r="I34" s="41" t="s">
        <v>466</v>
      </c>
      <c r="J34" s="55" t="s">
        <v>446</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A17:A29"/>
    <mergeCell ref="A30:A33"/>
    <mergeCell ref="B18:B19"/>
    <mergeCell ref="B21:B29"/>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E8" sqref="E8"/>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112" t="s">
        <v>52</v>
      </c>
    </row>
    <row r="2" ht="41.25" customHeight="1" spans="1:1">
      <c r="A2" s="91" t="str">
        <f>"2025"&amp;"年部门收入预算表"</f>
        <v>2025年部门收入预算表</v>
      </c>
    </row>
    <row r="3" ht="17.25" customHeight="1" spans="1:19">
      <c r="A3" s="94" t="str">
        <f>"单位名称："&amp;"石林彝族自治县板桥卫生院"</f>
        <v>单位名称：石林彝族自治县板桥卫生院</v>
      </c>
      <c r="S3" s="96" t="s">
        <v>1</v>
      </c>
    </row>
    <row r="4" ht="21.75" customHeight="1" spans="1:19">
      <c r="A4" s="227" t="s">
        <v>53</v>
      </c>
      <c r="B4" s="228" t="s">
        <v>54</v>
      </c>
      <c r="C4" s="228" t="s">
        <v>55</v>
      </c>
      <c r="D4" s="229" t="s">
        <v>56</v>
      </c>
      <c r="E4" s="229"/>
      <c r="F4" s="229"/>
      <c r="G4" s="229"/>
      <c r="H4" s="229"/>
      <c r="I4" s="176"/>
      <c r="J4" s="229"/>
      <c r="K4" s="229"/>
      <c r="L4" s="229"/>
      <c r="M4" s="229"/>
      <c r="N4" s="235"/>
      <c r="O4" s="229" t="s">
        <v>45</v>
      </c>
      <c r="P4" s="229"/>
      <c r="Q4" s="229"/>
      <c r="R4" s="229"/>
      <c r="S4" s="235"/>
    </row>
    <row r="5" ht="27" customHeight="1" spans="1:19">
      <c r="A5" s="230"/>
      <c r="B5" s="231"/>
      <c r="C5" s="231"/>
      <c r="D5" s="231" t="s">
        <v>57</v>
      </c>
      <c r="E5" s="231" t="s">
        <v>58</v>
      </c>
      <c r="F5" s="231" t="s">
        <v>59</v>
      </c>
      <c r="G5" s="231" t="s">
        <v>60</v>
      </c>
      <c r="H5" s="231" t="s">
        <v>61</v>
      </c>
      <c r="I5" s="236" t="s">
        <v>62</v>
      </c>
      <c r="J5" s="237"/>
      <c r="K5" s="237"/>
      <c r="L5" s="237"/>
      <c r="M5" s="237"/>
      <c r="N5" s="238"/>
      <c r="O5" s="231" t="s">
        <v>57</v>
      </c>
      <c r="P5" s="231" t="s">
        <v>58</v>
      </c>
      <c r="Q5" s="231" t="s">
        <v>59</v>
      </c>
      <c r="R5" s="231" t="s">
        <v>60</v>
      </c>
      <c r="S5" s="231" t="s">
        <v>63</v>
      </c>
    </row>
    <row r="6" ht="30" customHeight="1" spans="1:19">
      <c r="A6" s="232"/>
      <c r="B6" s="152"/>
      <c r="C6" s="161"/>
      <c r="D6" s="161"/>
      <c r="E6" s="161"/>
      <c r="F6" s="161"/>
      <c r="G6" s="161"/>
      <c r="H6" s="161"/>
      <c r="I6" s="117" t="s">
        <v>57</v>
      </c>
      <c r="J6" s="238" t="s">
        <v>64</v>
      </c>
      <c r="K6" s="238" t="s">
        <v>65</v>
      </c>
      <c r="L6" s="238" t="s">
        <v>66</v>
      </c>
      <c r="M6" s="238" t="s">
        <v>67</v>
      </c>
      <c r="N6" s="238" t="s">
        <v>68</v>
      </c>
      <c r="O6" s="239"/>
      <c r="P6" s="239"/>
      <c r="Q6" s="239"/>
      <c r="R6" s="239"/>
      <c r="S6" s="161"/>
    </row>
    <row r="7" ht="15" customHeight="1" spans="1:19">
      <c r="A7" s="233">
        <v>1</v>
      </c>
      <c r="B7" s="233">
        <v>2</v>
      </c>
      <c r="C7" s="233">
        <v>3</v>
      </c>
      <c r="D7" s="233">
        <v>4</v>
      </c>
      <c r="E7" s="233">
        <v>5</v>
      </c>
      <c r="F7" s="233">
        <v>6</v>
      </c>
      <c r="G7" s="233">
        <v>7</v>
      </c>
      <c r="H7" s="233">
        <v>8</v>
      </c>
      <c r="I7" s="117">
        <v>9</v>
      </c>
      <c r="J7" s="233">
        <v>10</v>
      </c>
      <c r="K7" s="233">
        <v>11</v>
      </c>
      <c r="L7" s="233">
        <v>12</v>
      </c>
      <c r="M7" s="233">
        <v>13</v>
      </c>
      <c r="N7" s="233">
        <v>14</v>
      </c>
      <c r="O7" s="233">
        <v>15</v>
      </c>
      <c r="P7" s="233">
        <v>16</v>
      </c>
      <c r="Q7" s="233">
        <v>17</v>
      </c>
      <c r="R7" s="233">
        <v>18</v>
      </c>
      <c r="S7" s="233">
        <v>19</v>
      </c>
    </row>
    <row r="8" ht="18" customHeight="1" spans="1:19">
      <c r="A8" s="72" t="s">
        <v>69</v>
      </c>
      <c r="B8" s="72" t="s">
        <v>70</v>
      </c>
      <c r="C8" s="126">
        <v>8388086</v>
      </c>
      <c r="D8" s="126">
        <v>8388086</v>
      </c>
      <c r="E8" s="126">
        <v>5291986</v>
      </c>
      <c r="F8" s="126"/>
      <c r="G8" s="126"/>
      <c r="H8" s="126"/>
      <c r="I8" s="126">
        <v>3096100</v>
      </c>
      <c r="J8" s="126">
        <v>3096100</v>
      </c>
      <c r="K8" s="126"/>
      <c r="L8" s="126"/>
      <c r="M8" s="126"/>
      <c r="N8" s="126"/>
      <c r="O8" s="126"/>
      <c r="P8" s="126"/>
      <c r="Q8" s="126"/>
      <c r="R8" s="126"/>
      <c r="S8" s="126"/>
    </row>
    <row r="9" ht="18" customHeight="1" spans="1:19">
      <c r="A9" s="99" t="s">
        <v>55</v>
      </c>
      <c r="B9" s="234"/>
      <c r="C9" s="126">
        <v>8388086</v>
      </c>
      <c r="D9" s="126">
        <v>8388086</v>
      </c>
      <c r="E9" s="126">
        <v>5291986</v>
      </c>
      <c r="F9" s="126"/>
      <c r="G9" s="126"/>
      <c r="H9" s="126"/>
      <c r="I9" s="126">
        <v>3096100</v>
      </c>
      <c r="J9" s="126">
        <v>3096100</v>
      </c>
      <c r="K9" s="126"/>
      <c r="L9" s="126"/>
      <c r="M9" s="126"/>
      <c r="N9" s="126"/>
      <c r="O9" s="126"/>
      <c r="P9" s="126"/>
      <c r="Q9" s="126"/>
      <c r="R9" s="126"/>
      <c r="S9" s="12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selection activeCell="A1" sqref="A1:O1"/>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96" t="s">
        <v>71</v>
      </c>
    </row>
    <row r="2" ht="41.25" customHeight="1" spans="1:1">
      <c r="A2" s="91" t="str">
        <f>"2025"&amp;"年部门支出预算表"</f>
        <v>2025年部门支出预算表</v>
      </c>
    </row>
    <row r="3" ht="17.25" customHeight="1" spans="1:15">
      <c r="A3" s="94" t="str">
        <f>"单位名称："&amp;"石林彝族自治县板桥卫生院"</f>
        <v>单位名称：石林彝族自治县板桥卫生院</v>
      </c>
      <c r="O3" s="96" t="s">
        <v>1</v>
      </c>
    </row>
    <row r="4" ht="27" customHeight="1" spans="1:15">
      <c r="A4" s="213" t="s">
        <v>72</v>
      </c>
      <c r="B4" s="213" t="s">
        <v>73</v>
      </c>
      <c r="C4" s="213" t="s">
        <v>55</v>
      </c>
      <c r="D4" s="214" t="s">
        <v>58</v>
      </c>
      <c r="E4" s="215"/>
      <c r="F4" s="216"/>
      <c r="G4" s="217" t="s">
        <v>59</v>
      </c>
      <c r="H4" s="217" t="s">
        <v>60</v>
      </c>
      <c r="I4" s="217" t="s">
        <v>74</v>
      </c>
      <c r="J4" s="214" t="s">
        <v>62</v>
      </c>
      <c r="K4" s="215"/>
      <c r="L4" s="215"/>
      <c r="M4" s="215"/>
      <c r="N4" s="224"/>
      <c r="O4" s="225"/>
    </row>
    <row r="5" ht="42" customHeight="1" spans="1:15">
      <c r="A5" s="218"/>
      <c r="B5" s="218"/>
      <c r="C5" s="219"/>
      <c r="D5" s="220" t="s">
        <v>57</v>
      </c>
      <c r="E5" s="220" t="s">
        <v>75</v>
      </c>
      <c r="F5" s="220" t="s">
        <v>76</v>
      </c>
      <c r="G5" s="219"/>
      <c r="H5" s="219"/>
      <c r="I5" s="226"/>
      <c r="J5" s="220" t="s">
        <v>57</v>
      </c>
      <c r="K5" s="207" t="s">
        <v>77</v>
      </c>
      <c r="L5" s="207" t="s">
        <v>78</v>
      </c>
      <c r="M5" s="207" t="s">
        <v>79</v>
      </c>
      <c r="N5" s="207" t="s">
        <v>80</v>
      </c>
      <c r="O5" s="207" t="s">
        <v>81</v>
      </c>
    </row>
    <row r="6" ht="18" customHeight="1" spans="1:15">
      <c r="A6" s="102" t="s">
        <v>82</v>
      </c>
      <c r="B6" s="102" t="s">
        <v>83</v>
      </c>
      <c r="C6" s="102" t="s">
        <v>84</v>
      </c>
      <c r="D6" s="105" t="s">
        <v>85</v>
      </c>
      <c r="E6" s="105" t="s">
        <v>86</v>
      </c>
      <c r="F6" s="105" t="s">
        <v>87</v>
      </c>
      <c r="G6" s="105" t="s">
        <v>88</v>
      </c>
      <c r="H6" s="105" t="s">
        <v>89</v>
      </c>
      <c r="I6" s="105" t="s">
        <v>90</v>
      </c>
      <c r="J6" s="105" t="s">
        <v>91</v>
      </c>
      <c r="K6" s="105" t="s">
        <v>92</v>
      </c>
      <c r="L6" s="105" t="s">
        <v>93</v>
      </c>
      <c r="M6" s="105" t="s">
        <v>94</v>
      </c>
      <c r="N6" s="102" t="s">
        <v>95</v>
      </c>
      <c r="O6" s="105" t="s">
        <v>96</v>
      </c>
    </row>
    <row r="7" ht="21" customHeight="1" spans="1:15">
      <c r="A7" s="106" t="s">
        <v>97</v>
      </c>
      <c r="B7" s="106" t="s">
        <v>98</v>
      </c>
      <c r="C7" s="126">
        <v>697479</v>
      </c>
      <c r="D7" s="126">
        <v>697479</v>
      </c>
      <c r="E7" s="126">
        <v>697479</v>
      </c>
      <c r="F7" s="126"/>
      <c r="G7" s="126"/>
      <c r="H7" s="126"/>
      <c r="I7" s="126"/>
      <c r="J7" s="126"/>
      <c r="K7" s="126"/>
      <c r="L7" s="126"/>
      <c r="M7" s="126"/>
      <c r="N7" s="126"/>
      <c r="O7" s="126"/>
    </row>
    <row r="8" ht="21" customHeight="1" spans="1:15">
      <c r="A8" s="221" t="s">
        <v>99</v>
      </c>
      <c r="B8" s="221" t="s">
        <v>100</v>
      </c>
      <c r="C8" s="126">
        <v>669387</v>
      </c>
      <c r="D8" s="126">
        <v>669387</v>
      </c>
      <c r="E8" s="126">
        <v>669387</v>
      </c>
      <c r="F8" s="126"/>
      <c r="G8" s="126"/>
      <c r="H8" s="126"/>
      <c r="I8" s="126"/>
      <c r="J8" s="126"/>
      <c r="K8" s="126"/>
      <c r="L8" s="126"/>
      <c r="M8" s="126"/>
      <c r="N8" s="126"/>
      <c r="O8" s="126"/>
    </row>
    <row r="9" ht="21" customHeight="1" spans="1:15">
      <c r="A9" s="222" t="s">
        <v>101</v>
      </c>
      <c r="B9" s="222" t="s">
        <v>102</v>
      </c>
      <c r="C9" s="126">
        <v>86400</v>
      </c>
      <c r="D9" s="126">
        <v>86400</v>
      </c>
      <c r="E9" s="126">
        <v>86400</v>
      </c>
      <c r="F9" s="126"/>
      <c r="G9" s="126"/>
      <c r="H9" s="126"/>
      <c r="I9" s="126"/>
      <c r="J9" s="126"/>
      <c r="K9" s="126"/>
      <c r="L9" s="126"/>
      <c r="M9" s="126"/>
      <c r="N9" s="126"/>
      <c r="O9" s="126"/>
    </row>
    <row r="10" ht="21" customHeight="1" spans="1:15">
      <c r="A10" s="222" t="s">
        <v>103</v>
      </c>
      <c r="B10" s="222" t="s">
        <v>104</v>
      </c>
      <c r="C10" s="126">
        <v>582987</v>
      </c>
      <c r="D10" s="126">
        <v>582987</v>
      </c>
      <c r="E10" s="126">
        <v>582987</v>
      </c>
      <c r="F10" s="126"/>
      <c r="G10" s="126"/>
      <c r="H10" s="126"/>
      <c r="I10" s="126"/>
      <c r="J10" s="126"/>
      <c r="K10" s="126"/>
      <c r="L10" s="126"/>
      <c r="M10" s="126"/>
      <c r="N10" s="126"/>
      <c r="O10" s="126"/>
    </row>
    <row r="11" ht="21" customHeight="1" spans="1:15">
      <c r="A11" s="221" t="s">
        <v>105</v>
      </c>
      <c r="B11" s="221" t="s">
        <v>106</v>
      </c>
      <c r="C11" s="126">
        <v>28092</v>
      </c>
      <c r="D11" s="126">
        <v>28092</v>
      </c>
      <c r="E11" s="126">
        <v>28092</v>
      </c>
      <c r="F11" s="126"/>
      <c r="G11" s="126"/>
      <c r="H11" s="126"/>
      <c r="I11" s="126"/>
      <c r="J11" s="126"/>
      <c r="K11" s="126"/>
      <c r="L11" s="126"/>
      <c r="M11" s="126"/>
      <c r="N11" s="126"/>
      <c r="O11" s="126"/>
    </row>
    <row r="12" ht="21" customHeight="1" spans="1:15">
      <c r="A12" s="222" t="s">
        <v>107</v>
      </c>
      <c r="B12" s="222" t="s">
        <v>108</v>
      </c>
      <c r="C12" s="126">
        <v>28092</v>
      </c>
      <c r="D12" s="126">
        <v>28092</v>
      </c>
      <c r="E12" s="126">
        <v>28092</v>
      </c>
      <c r="F12" s="126"/>
      <c r="G12" s="126"/>
      <c r="H12" s="126"/>
      <c r="I12" s="126"/>
      <c r="J12" s="126"/>
      <c r="K12" s="126"/>
      <c r="L12" s="126"/>
      <c r="M12" s="126"/>
      <c r="N12" s="126"/>
      <c r="O12" s="126"/>
    </row>
    <row r="13" ht="21" customHeight="1" spans="1:15">
      <c r="A13" s="106" t="s">
        <v>109</v>
      </c>
      <c r="B13" s="106" t="s">
        <v>110</v>
      </c>
      <c r="C13" s="126">
        <v>7229420</v>
      </c>
      <c r="D13" s="126">
        <v>4133320</v>
      </c>
      <c r="E13" s="126">
        <v>4132896</v>
      </c>
      <c r="F13" s="126">
        <v>424</v>
      </c>
      <c r="G13" s="126"/>
      <c r="H13" s="126"/>
      <c r="I13" s="126"/>
      <c r="J13" s="126">
        <v>3096100</v>
      </c>
      <c r="K13" s="126">
        <v>3096100</v>
      </c>
      <c r="L13" s="126"/>
      <c r="M13" s="126"/>
      <c r="N13" s="126"/>
      <c r="O13" s="126"/>
    </row>
    <row r="14" ht="21" customHeight="1" spans="1:15">
      <c r="A14" s="221" t="s">
        <v>111</v>
      </c>
      <c r="B14" s="221" t="s">
        <v>112</v>
      </c>
      <c r="C14" s="126">
        <v>6779486</v>
      </c>
      <c r="D14" s="126">
        <v>3683386</v>
      </c>
      <c r="E14" s="126">
        <v>3682962</v>
      </c>
      <c r="F14" s="126">
        <v>424</v>
      </c>
      <c r="G14" s="126"/>
      <c r="H14" s="126"/>
      <c r="I14" s="126"/>
      <c r="J14" s="126">
        <v>3096100</v>
      </c>
      <c r="K14" s="126">
        <v>3096100</v>
      </c>
      <c r="L14" s="126"/>
      <c r="M14" s="126"/>
      <c r="N14" s="126"/>
      <c r="O14" s="126"/>
    </row>
    <row r="15" ht="21" customHeight="1" spans="1:15">
      <c r="A15" s="222" t="s">
        <v>113</v>
      </c>
      <c r="B15" s="222" t="s">
        <v>114</v>
      </c>
      <c r="C15" s="126">
        <v>6779062</v>
      </c>
      <c r="D15" s="126">
        <v>3682962</v>
      </c>
      <c r="E15" s="126">
        <v>3682962</v>
      </c>
      <c r="F15" s="126"/>
      <c r="G15" s="126"/>
      <c r="H15" s="126"/>
      <c r="I15" s="126"/>
      <c r="J15" s="126">
        <v>3096100</v>
      </c>
      <c r="K15" s="126">
        <v>3096100</v>
      </c>
      <c r="L15" s="126"/>
      <c r="M15" s="126"/>
      <c r="N15" s="126"/>
      <c r="O15" s="126"/>
    </row>
    <row r="16" ht="21" customHeight="1" spans="1:15">
      <c r="A16" s="222" t="s">
        <v>115</v>
      </c>
      <c r="B16" s="222" t="s">
        <v>116</v>
      </c>
      <c r="C16" s="126">
        <v>424</v>
      </c>
      <c r="D16" s="126">
        <v>424</v>
      </c>
      <c r="E16" s="126"/>
      <c r="F16" s="126">
        <v>424</v>
      </c>
      <c r="G16" s="126"/>
      <c r="H16" s="126"/>
      <c r="I16" s="126"/>
      <c r="J16" s="126"/>
      <c r="K16" s="126"/>
      <c r="L16" s="126"/>
      <c r="M16" s="126"/>
      <c r="N16" s="126"/>
      <c r="O16" s="126"/>
    </row>
    <row r="17" ht="21" customHeight="1" spans="1:15">
      <c r="A17" s="221" t="s">
        <v>117</v>
      </c>
      <c r="B17" s="221" t="s">
        <v>118</v>
      </c>
      <c r="C17" s="126">
        <v>449934</v>
      </c>
      <c r="D17" s="126">
        <v>449934</v>
      </c>
      <c r="E17" s="126">
        <v>449934</v>
      </c>
      <c r="F17" s="126"/>
      <c r="G17" s="126"/>
      <c r="H17" s="126"/>
      <c r="I17" s="126"/>
      <c r="J17" s="126"/>
      <c r="K17" s="126"/>
      <c r="L17" s="126"/>
      <c r="M17" s="126"/>
      <c r="N17" s="126"/>
      <c r="O17" s="126"/>
    </row>
    <row r="18" ht="21" customHeight="1" spans="1:15">
      <c r="A18" s="222" t="s">
        <v>119</v>
      </c>
      <c r="B18" s="222" t="s">
        <v>120</v>
      </c>
      <c r="C18" s="126">
        <v>244441</v>
      </c>
      <c r="D18" s="126">
        <v>244441</v>
      </c>
      <c r="E18" s="126">
        <v>244441</v>
      </c>
      <c r="F18" s="126"/>
      <c r="G18" s="126"/>
      <c r="H18" s="126"/>
      <c r="I18" s="126"/>
      <c r="J18" s="126"/>
      <c r="K18" s="126"/>
      <c r="L18" s="126"/>
      <c r="M18" s="126"/>
      <c r="N18" s="126"/>
      <c r="O18" s="126"/>
    </row>
    <row r="19" ht="21" customHeight="1" spans="1:15">
      <c r="A19" s="222" t="s">
        <v>121</v>
      </c>
      <c r="B19" s="222" t="s">
        <v>122</v>
      </c>
      <c r="C19" s="126">
        <v>180119</v>
      </c>
      <c r="D19" s="126">
        <v>180119</v>
      </c>
      <c r="E19" s="126">
        <v>180119</v>
      </c>
      <c r="F19" s="126"/>
      <c r="G19" s="126"/>
      <c r="H19" s="126"/>
      <c r="I19" s="126"/>
      <c r="J19" s="126"/>
      <c r="K19" s="126"/>
      <c r="L19" s="126"/>
      <c r="M19" s="126"/>
      <c r="N19" s="126"/>
      <c r="O19" s="126"/>
    </row>
    <row r="20" ht="21" customHeight="1" spans="1:15">
      <c r="A20" s="222" t="s">
        <v>123</v>
      </c>
      <c r="B20" s="222" t="s">
        <v>124</v>
      </c>
      <c r="C20" s="126">
        <v>25374</v>
      </c>
      <c r="D20" s="126">
        <v>25374</v>
      </c>
      <c r="E20" s="126">
        <v>25374</v>
      </c>
      <c r="F20" s="126"/>
      <c r="G20" s="126"/>
      <c r="H20" s="126"/>
      <c r="I20" s="126"/>
      <c r="J20" s="126"/>
      <c r="K20" s="126"/>
      <c r="L20" s="126"/>
      <c r="M20" s="126"/>
      <c r="N20" s="126"/>
      <c r="O20" s="126"/>
    </row>
    <row r="21" ht="21" customHeight="1" spans="1:15">
      <c r="A21" s="106" t="s">
        <v>125</v>
      </c>
      <c r="B21" s="106" t="s">
        <v>126</v>
      </c>
      <c r="C21" s="126">
        <v>461187</v>
      </c>
      <c r="D21" s="126">
        <v>461187</v>
      </c>
      <c r="E21" s="126">
        <v>461187</v>
      </c>
      <c r="F21" s="126"/>
      <c r="G21" s="126"/>
      <c r="H21" s="126"/>
      <c r="I21" s="126"/>
      <c r="J21" s="126"/>
      <c r="K21" s="126"/>
      <c r="L21" s="126"/>
      <c r="M21" s="126"/>
      <c r="N21" s="126"/>
      <c r="O21" s="126"/>
    </row>
    <row r="22" ht="21" customHeight="1" spans="1:15">
      <c r="A22" s="221" t="s">
        <v>127</v>
      </c>
      <c r="B22" s="221" t="s">
        <v>128</v>
      </c>
      <c r="C22" s="126">
        <v>461187</v>
      </c>
      <c r="D22" s="126">
        <v>461187</v>
      </c>
      <c r="E22" s="126">
        <v>461187</v>
      </c>
      <c r="F22" s="126"/>
      <c r="G22" s="126"/>
      <c r="H22" s="126"/>
      <c r="I22" s="126"/>
      <c r="J22" s="126"/>
      <c r="K22" s="126"/>
      <c r="L22" s="126"/>
      <c r="M22" s="126"/>
      <c r="N22" s="126"/>
      <c r="O22" s="126"/>
    </row>
    <row r="23" ht="21" customHeight="1" spans="1:15">
      <c r="A23" s="222" t="s">
        <v>129</v>
      </c>
      <c r="B23" s="222" t="s">
        <v>130</v>
      </c>
      <c r="C23" s="126">
        <v>461187</v>
      </c>
      <c r="D23" s="126">
        <v>461187</v>
      </c>
      <c r="E23" s="126">
        <v>461187</v>
      </c>
      <c r="F23" s="126"/>
      <c r="G23" s="126"/>
      <c r="H23" s="126"/>
      <c r="I23" s="126"/>
      <c r="J23" s="126"/>
      <c r="K23" s="126"/>
      <c r="L23" s="126"/>
      <c r="M23" s="126"/>
      <c r="N23" s="126"/>
      <c r="O23" s="126"/>
    </row>
    <row r="24" ht="21" customHeight="1" spans="1:15">
      <c r="A24" s="223" t="s">
        <v>55</v>
      </c>
      <c r="B24" s="85"/>
      <c r="C24" s="126">
        <v>8388086</v>
      </c>
      <c r="D24" s="126">
        <v>5291986</v>
      </c>
      <c r="E24" s="126">
        <v>5291562</v>
      </c>
      <c r="F24" s="126">
        <v>424</v>
      </c>
      <c r="G24" s="126"/>
      <c r="H24" s="126"/>
      <c r="I24" s="126"/>
      <c r="J24" s="126">
        <v>3096100</v>
      </c>
      <c r="K24" s="126">
        <v>3096100</v>
      </c>
      <c r="L24" s="126"/>
      <c r="M24" s="126"/>
      <c r="N24" s="126"/>
      <c r="O24" s="126"/>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407407407407" defaultRowHeight="12.75" customHeight="1" outlineLevelCol="3"/>
  <cols>
    <col min="1" max="4" width="35.5740740740741" customWidth="1"/>
  </cols>
  <sheetData>
    <row r="1" ht="15" customHeight="1" spans="1:4">
      <c r="A1" s="92"/>
      <c r="B1" s="96"/>
      <c r="C1" s="96"/>
      <c r="D1" s="96" t="s">
        <v>131</v>
      </c>
    </row>
    <row r="2" ht="41.25" customHeight="1" spans="1:1">
      <c r="A2" s="91" t="str">
        <f>"2025"&amp;"年部门财政拨款收支预算总表"</f>
        <v>2025年部门财政拨款收支预算总表</v>
      </c>
    </row>
    <row r="3" ht="17.25" customHeight="1" spans="1:4">
      <c r="A3" s="94" t="str">
        <f>"单位名称："&amp;"石林彝族自治县板桥卫生院"</f>
        <v>单位名称：石林彝族自治县板桥卫生院</v>
      </c>
      <c r="B3" s="206"/>
      <c r="D3" s="96" t="s">
        <v>1</v>
      </c>
    </row>
    <row r="4" ht="17.25" customHeight="1" spans="1:4">
      <c r="A4" s="207" t="s">
        <v>2</v>
      </c>
      <c r="B4" s="208"/>
      <c r="C4" s="207" t="s">
        <v>3</v>
      </c>
      <c r="D4" s="208"/>
    </row>
    <row r="5" ht="18.75" customHeight="1" spans="1:4">
      <c r="A5" s="207" t="s">
        <v>4</v>
      </c>
      <c r="B5" s="207" t="s">
        <v>5</v>
      </c>
      <c r="C5" s="207" t="s">
        <v>6</v>
      </c>
      <c r="D5" s="207" t="s">
        <v>5</v>
      </c>
    </row>
    <row r="6" ht="16.5" customHeight="1" spans="1:4">
      <c r="A6" s="209" t="s">
        <v>132</v>
      </c>
      <c r="B6" s="126">
        <v>5291986</v>
      </c>
      <c r="C6" s="209" t="s">
        <v>133</v>
      </c>
      <c r="D6" s="126">
        <v>5291986</v>
      </c>
    </row>
    <row r="7" ht="16.5" customHeight="1" spans="1:4">
      <c r="A7" s="209" t="s">
        <v>134</v>
      </c>
      <c r="B7" s="126">
        <v>5291986</v>
      </c>
      <c r="C7" s="209" t="s">
        <v>135</v>
      </c>
      <c r="D7" s="126"/>
    </row>
    <row r="8" ht="16.5" customHeight="1" spans="1:4">
      <c r="A8" s="209" t="s">
        <v>136</v>
      </c>
      <c r="B8" s="126"/>
      <c r="C8" s="209" t="s">
        <v>137</v>
      </c>
      <c r="D8" s="126"/>
    </row>
    <row r="9" ht="16.5" customHeight="1" spans="1:4">
      <c r="A9" s="209" t="s">
        <v>138</v>
      </c>
      <c r="B9" s="126"/>
      <c r="C9" s="209" t="s">
        <v>139</v>
      </c>
      <c r="D9" s="126"/>
    </row>
    <row r="10" ht="16.5" customHeight="1" spans="1:4">
      <c r="A10" s="209" t="s">
        <v>140</v>
      </c>
      <c r="B10" s="126"/>
      <c r="C10" s="209" t="s">
        <v>141</v>
      </c>
      <c r="D10" s="126"/>
    </row>
    <row r="11" ht="16.5" customHeight="1" spans="1:4">
      <c r="A11" s="209" t="s">
        <v>134</v>
      </c>
      <c r="B11" s="126"/>
      <c r="C11" s="209" t="s">
        <v>142</v>
      </c>
      <c r="D11" s="126"/>
    </row>
    <row r="12" ht="16.5" customHeight="1" spans="1:4">
      <c r="A12" s="22" t="s">
        <v>136</v>
      </c>
      <c r="B12" s="126"/>
      <c r="C12" s="116" t="s">
        <v>143</v>
      </c>
      <c r="D12" s="126"/>
    </row>
    <row r="13" ht="16.5" customHeight="1" spans="1:4">
      <c r="A13" s="22" t="s">
        <v>138</v>
      </c>
      <c r="B13" s="126"/>
      <c r="C13" s="116" t="s">
        <v>144</v>
      </c>
      <c r="D13" s="126"/>
    </row>
    <row r="14" ht="16.5" customHeight="1" spans="1:4">
      <c r="A14" s="210"/>
      <c r="B14" s="126"/>
      <c r="C14" s="116" t="s">
        <v>145</v>
      </c>
      <c r="D14" s="126">
        <v>697479</v>
      </c>
    </row>
    <row r="15" ht="16.5" customHeight="1" spans="1:4">
      <c r="A15" s="210"/>
      <c r="B15" s="126"/>
      <c r="C15" s="116" t="s">
        <v>146</v>
      </c>
      <c r="D15" s="126">
        <v>4133320</v>
      </c>
    </row>
    <row r="16" ht="16.5" customHeight="1" spans="1:4">
      <c r="A16" s="210"/>
      <c r="B16" s="126"/>
      <c r="C16" s="116" t="s">
        <v>147</v>
      </c>
      <c r="D16" s="126"/>
    </row>
    <row r="17" ht="16.5" customHeight="1" spans="1:4">
      <c r="A17" s="210"/>
      <c r="B17" s="126"/>
      <c r="C17" s="116" t="s">
        <v>148</v>
      </c>
      <c r="D17" s="126"/>
    </row>
    <row r="18" ht="16.5" customHeight="1" spans="1:4">
      <c r="A18" s="210"/>
      <c r="B18" s="126"/>
      <c r="C18" s="116" t="s">
        <v>149</v>
      </c>
      <c r="D18" s="126"/>
    </row>
    <row r="19" ht="16.5" customHeight="1" spans="1:4">
      <c r="A19" s="210"/>
      <c r="B19" s="126"/>
      <c r="C19" s="116" t="s">
        <v>150</v>
      </c>
      <c r="D19" s="126"/>
    </row>
    <row r="20" ht="16.5" customHeight="1" spans="1:4">
      <c r="A20" s="210"/>
      <c r="B20" s="126"/>
      <c r="C20" s="116" t="s">
        <v>151</v>
      </c>
      <c r="D20" s="126"/>
    </row>
    <row r="21" ht="16.5" customHeight="1" spans="1:4">
      <c r="A21" s="210"/>
      <c r="B21" s="126"/>
      <c r="C21" s="116" t="s">
        <v>152</v>
      </c>
      <c r="D21" s="126"/>
    </row>
    <row r="22" ht="16.5" customHeight="1" spans="1:4">
      <c r="A22" s="210"/>
      <c r="B22" s="126"/>
      <c r="C22" s="116" t="s">
        <v>153</v>
      </c>
      <c r="D22" s="126"/>
    </row>
    <row r="23" ht="16.5" customHeight="1" spans="1:4">
      <c r="A23" s="210"/>
      <c r="B23" s="126"/>
      <c r="C23" s="116" t="s">
        <v>154</v>
      </c>
      <c r="D23" s="126"/>
    </row>
    <row r="24" ht="16.5" customHeight="1" spans="1:4">
      <c r="A24" s="210"/>
      <c r="B24" s="126"/>
      <c r="C24" s="116" t="s">
        <v>155</v>
      </c>
      <c r="D24" s="126"/>
    </row>
    <row r="25" ht="16.5" customHeight="1" spans="1:4">
      <c r="A25" s="210"/>
      <c r="B25" s="126"/>
      <c r="C25" s="116" t="s">
        <v>156</v>
      </c>
      <c r="D25" s="126">
        <v>461187</v>
      </c>
    </row>
    <row r="26" ht="16.5" customHeight="1" spans="1:4">
      <c r="A26" s="210"/>
      <c r="B26" s="126"/>
      <c r="C26" s="116" t="s">
        <v>157</v>
      </c>
      <c r="D26" s="126"/>
    </row>
    <row r="27" ht="16.5" customHeight="1" spans="1:4">
      <c r="A27" s="210"/>
      <c r="B27" s="126"/>
      <c r="C27" s="116" t="s">
        <v>158</v>
      </c>
      <c r="D27" s="126"/>
    </row>
    <row r="28" ht="16.5" customHeight="1" spans="1:4">
      <c r="A28" s="210"/>
      <c r="B28" s="126"/>
      <c r="C28" s="116" t="s">
        <v>159</v>
      </c>
      <c r="D28" s="126"/>
    </row>
    <row r="29" ht="16.5" customHeight="1" spans="1:4">
      <c r="A29" s="210"/>
      <c r="B29" s="126"/>
      <c r="C29" s="116" t="s">
        <v>160</v>
      </c>
      <c r="D29" s="126"/>
    </row>
    <row r="30" ht="16.5" customHeight="1" spans="1:4">
      <c r="A30" s="210"/>
      <c r="B30" s="126"/>
      <c r="C30" s="116" t="s">
        <v>161</v>
      </c>
      <c r="D30" s="126"/>
    </row>
    <row r="31" ht="16.5" customHeight="1" spans="1:4">
      <c r="A31" s="210"/>
      <c r="B31" s="126"/>
      <c r="C31" s="22" t="s">
        <v>162</v>
      </c>
      <c r="D31" s="126"/>
    </row>
    <row r="32" ht="16.5" customHeight="1" spans="1:4">
      <c r="A32" s="210"/>
      <c r="B32" s="126"/>
      <c r="C32" s="22" t="s">
        <v>163</v>
      </c>
      <c r="D32" s="126"/>
    </row>
    <row r="33" ht="16.5" customHeight="1" spans="1:4">
      <c r="A33" s="210"/>
      <c r="B33" s="126"/>
      <c r="C33" s="80" t="s">
        <v>164</v>
      </c>
      <c r="D33" s="126"/>
    </row>
    <row r="34" ht="15" customHeight="1" spans="1:4">
      <c r="A34" s="211" t="s">
        <v>50</v>
      </c>
      <c r="B34" s="212">
        <v>5291986</v>
      </c>
      <c r="C34" s="211" t="s">
        <v>51</v>
      </c>
      <c r="D34" s="212">
        <v>5291986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80"/>
      <c r="F1" s="118"/>
      <c r="G1" s="185" t="s">
        <v>165</v>
      </c>
    </row>
    <row r="2" ht="41.25" customHeight="1" spans="1:7">
      <c r="A2" s="170" t="str">
        <f>"2025"&amp;"年一般公共预算支出预算表（按功能科目分类）"</f>
        <v>2025年一般公共预算支出预算表（按功能科目分类）</v>
      </c>
      <c r="B2" s="170"/>
      <c r="C2" s="170"/>
      <c r="D2" s="170"/>
      <c r="E2" s="170"/>
      <c r="F2" s="170"/>
      <c r="G2" s="170"/>
    </row>
    <row r="3" ht="18" customHeight="1" spans="1:7">
      <c r="A3" s="59" t="str">
        <f>"单位名称："&amp;"石林彝族自治县板桥卫生院"</f>
        <v>单位名称：石林彝族自治县板桥卫生院</v>
      </c>
      <c r="F3" s="167"/>
      <c r="G3" s="185" t="s">
        <v>1</v>
      </c>
    </row>
    <row r="4" ht="20.25" customHeight="1" spans="1:7">
      <c r="A4" s="201" t="s">
        <v>166</v>
      </c>
      <c r="B4" s="202"/>
      <c r="C4" s="171" t="s">
        <v>55</v>
      </c>
      <c r="D4" s="192" t="s">
        <v>75</v>
      </c>
      <c r="E4" s="14"/>
      <c r="F4" s="50"/>
      <c r="G4" s="182" t="s">
        <v>76</v>
      </c>
    </row>
    <row r="5" ht="20.25" customHeight="1" spans="1:7">
      <c r="A5" s="203" t="s">
        <v>72</v>
      </c>
      <c r="B5" s="203" t="s">
        <v>73</v>
      </c>
      <c r="C5" s="70"/>
      <c r="D5" s="15" t="s">
        <v>57</v>
      </c>
      <c r="E5" s="15" t="s">
        <v>167</v>
      </c>
      <c r="F5" s="15" t="s">
        <v>168</v>
      </c>
      <c r="G5" s="184"/>
    </row>
    <row r="6" ht="15" customHeight="1" spans="1:7">
      <c r="A6" s="21" t="s">
        <v>82</v>
      </c>
      <c r="B6" s="21" t="s">
        <v>83</v>
      </c>
      <c r="C6" s="21" t="s">
        <v>84</v>
      </c>
      <c r="D6" s="21" t="s">
        <v>85</v>
      </c>
      <c r="E6" s="21" t="s">
        <v>86</v>
      </c>
      <c r="F6" s="21" t="s">
        <v>87</v>
      </c>
      <c r="G6" s="21" t="s">
        <v>88</v>
      </c>
    </row>
    <row r="7" ht="18" customHeight="1" spans="1:7">
      <c r="A7" s="80" t="s">
        <v>97</v>
      </c>
      <c r="B7" s="80" t="s">
        <v>98</v>
      </c>
      <c r="C7" s="126">
        <v>697479</v>
      </c>
      <c r="D7" s="126">
        <v>697479</v>
      </c>
      <c r="E7" s="126">
        <v>697479</v>
      </c>
      <c r="F7" s="126"/>
      <c r="G7" s="126"/>
    </row>
    <row r="8" ht="18" customHeight="1" spans="1:7">
      <c r="A8" s="179" t="s">
        <v>99</v>
      </c>
      <c r="B8" s="179" t="s">
        <v>100</v>
      </c>
      <c r="C8" s="126">
        <v>669387</v>
      </c>
      <c r="D8" s="126">
        <v>669387</v>
      </c>
      <c r="E8" s="126">
        <v>669387</v>
      </c>
      <c r="F8" s="126"/>
      <c r="G8" s="126"/>
    </row>
    <row r="9" ht="18" customHeight="1" spans="1:7">
      <c r="A9" s="204" t="s">
        <v>101</v>
      </c>
      <c r="B9" s="204" t="s">
        <v>102</v>
      </c>
      <c r="C9" s="126">
        <v>86400</v>
      </c>
      <c r="D9" s="126">
        <v>86400</v>
      </c>
      <c r="E9" s="126">
        <v>86400</v>
      </c>
      <c r="F9" s="126"/>
      <c r="G9" s="126"/>
    </row>
    <row r="10" ht="18" customHeight="1" spans="1:7">
      <c r="A10" s="204" t="s">
        <v>103</v>
      </c>
      <c r="B10" s="204" t="s">
        <v>104</v>
      </c>
      <c r="C10" s="126">
        <v>582987</v>
      </c>
      <c r="D10" s="126">
        <v>582987</v>
      </c>
      <c r="E10" s="126">
        <v>582987</v>
      </c>
      <c r="F10" s="126"/>
      <c r="G10" s="126"/>
    </row>
    <row r="11" ht="18" customHeight="1" spans="1:7">
      <c r="A11" s="179" t="s">
        <v>105</v>
      </c>
      <c r="B11" s="179" t="s">
        <v>106</v>
      </c>
      <c r="C11" s="126">
        <v>28092</v>
      </c>
      <c r="D11" s="126">
        <v>28092</v>
      </c>
      <c r="E11" s="126">
        <v>28092</v>
      </c>
      <c r="F11" s="126"/>
      <c r="G11" s="126"/>
    </row>
    <row r="12" ht="18" customHeight="1" spans="1:7">
      <c r="A12" s="204" t="s">
        <v>107</v>
      </c>
      <c r="B12" s="204" t="s">
        <v>108</v>
      </c>
      <c r="C12" s="126">
        <v>28092</v>
      </c>
      <c r="D12" s="126">
        <v>28092</v>
      </c>
      <c r="E12" s="126">
        <v>28092</v>
      </c>
      <c r="F12" s="126"/>
      <c r="G12" s="126"/>
    </row>
    <row r="13" ht="18" customHeight="1" spans="1:7">
      <c r="A13" s="80" t="s">
        <v>109</v>
      </c>
      <c r="B13" s="80" t="s">
        <v>110</v>
      </c>
      <c r="C13" s="126">
        <v>4133320</v>
      </c>
      <c r="D13" s="126">
        <v>4132896</v>
      </c>
      <c r="E13" s="126">
        <v>4001816</v>
      </c>
      <c r="F13" s="126">
        <v>131080</v>
      </c>
      <c r="G13" s="126">
        <v>424</v>
      </c>
    </row>
    <row r="14" ht="18" customHeight="1" spans="1:7">
      <c r="A14" s="179" t="s">
        <v>111</v>
      </c>
      <c r="B14" s="179" t="s">
        <v>112</v>
      </c>
      <c r="C14" s="126">
        <v>3683386</v>
      </c>
      <c r="D14" s="126">
        <v>3682962</v>
      </c>
      <c r="E14" s="126">
        <v>3551882</v>
      </c>
      <c r="F14" s="126">
        <v>131080</v>
      </c>
      <c r="G14" s="126">
        <v>424</v>
      </c>
    </row>
    <row r="15" ht="18" customHeight="1" spans="1:7">
      <c r="A15" s="204" t="s">
        <v>113</v>
      </c>
      <c r="B15" s="204" t="s">
        <v>114</v>
      </c>
      <c r="C15" s="126">
        <v>3682962</v>
      </c>
      <c r="D15" s="126">
        <v>3682962</v>
      </c>
      <c r="E15" s="126">
        <v>3551882</v>
      </c>
      <c r="F15" s="126">
        <v>131080</v>
      </c>
      <c r="G15" s="126"/>
    </row>
    <row r="16" ht="18" customHeight="1" spans="1:7">
      <c r="A16" s="204" t="s">
        <v>115</v>
      </c>
      <c r="B16" s="204" t="s">
        <v>116</v>
      </c>
      <c r="C16" s="126">
        <v>424</v>
      </c>
      <c r="D16" s="126"/>
      <c r="E16" s="126"/>
      <c r="F16" s="126"/>
      <c r="G16" s="126">
        <v>424</v>
      </c>
    </row>
    <row r="17" ht="18" customHeight="1" spans="1:7">
      <c r="A17" s="179" t="s">
        <v>117</v>
      </c>
      <c r="B17" s="179" t="s">
        <v>118</v>
      </c>
      <c r="C17" s="126">
        <v>449934</v>
      </c>
      <c r="D17" s="126">
        <v>449934</v>
      </c>
      <c r="E17" s="126">
        <v>449934</v>
      </c>
      <c r="F17" s="126"/>
      <c r="G17" s="126"/>
    </row>
    <row r="18" ht="18" customHeight="1" spans="1:7">
      <c r="A18" s="204" t="s">
        <v>119</v>
      </c>
      <c r="B18" s="204" t="s">
        <v>120</v>
      </c>
      <c r="C18" s="126">
        <v>244441</v>
      </c>
      <c r="D18" s="126">
        <v>244441</v>
      </c>
      <c r="E18" s="126">
        <v>244441</v>
      </c>
      <c r="F18" s="126"/>
      <c r="G18" s="126"/>
    </row>
    <row r="19" ht="18" customHeight="1" spans="1:7">
      <c r="A19" s="204" t="s">
        <v>121</v>
      </c>
      <c r="B19" s="204" t="s">
        <v>122</v>
      </c>
      <c r="C19" s="126">
        <v>180119</v>
      </c>
      <c r="D19" s="126">
        <v>180119</v>
      </c>
      <c r="E19" s="126">
        <v>180119</v>
      </c>
      <c r="F19" s="126"/>
      <c r="G19" s="126"/>
    </row>
    <row r="20" ht="18" customHeight="1" spans="1:7">
      <c r="A20" s="204" t="s">
        <v>123</v>
      </c>
      <c r="B20" s="204" t="s">
        <v>124</v>
      </c>
      <c r="C20" s="126">
        <v>25374</v>
      </c>
      <c r="D20" s="126">
        <v>25374</v>
      </c>
      <c r="E20" s="126">
        <v>25374</v>
      </c>
      <c r="F20" s="126"/>
      <c r="G20" s="126"/>
    </row>
    <row r="21" ht="18" customHeight="1" spans="1:7">
      <c r="A21" s="80" t="s">
        <v>125</v>
      </c>
      <c r="B21" s="80" t="s">
        <v>126</v>
      </c>
      <c r="C21" s="126">
        <v>461187</v>
      </c>
      <c r="D21" s="126">
        <v>461187</v>
      </c>
      <c r="E21" s="126">
        <v>461187</v>
      </c>
      <c r="F21" s="126"/>
      <c r="G21" s="126"/>
    </row>
    <row r="22" ht="18" customHeight="1" spans="1:7">
      <c r="A22" s="179" t="s">
        <v>127</v>
      </c>
      <c r="B22" s="179" t="s">
        <v>128</v>
      </c>
      <c r="C22" s="126">
        <v>461187</v>
      </c>
      <c r="D22" s="126">
        <v>461187</v>
      </c>
      <c r="E22" s="126">
        <v>461187</v>
      </c>
      <c r="F22" s="126"/>
      <c r="G22" s="126"/>
    </row>
    <row r="23" ht="18" customHeight="1" spans="1:7">
      <c r="A23" s="204" t="s">
        <v>129</v>
      </c>
      <c r="B23" s="204" t="s">
        <v>130</v>
      </c>
      <c r="C23" s="126">
        <v>461187</v>
      </c>
      <c r="D23" s="126">
        <v>461187</v>
      </c>
      <c r="E23" s="126">
        <v>461187</v>
      </c>
      <c r="F23" s="126"/>
      <c r="G23" s="126"/>
    </row>
    <row r="24" ht="18" customHeight="1" spans="1:7">
      <c r="A24" s="125" t="s">
        <v>169</v>
      </c>
      <c r="B24" s="205" t="s">
        <v>169</v>
      </c>
      <c r="C24" s="126">
        <v>5291986</v>
      </c>
      <c r="D24" s="126">
        <v>5291562</v>
      </c>
      <c r="E24" s="126">
        <v>5160482</v>
      </c>
      <c r="F24" s="126">
        <v>131080</v>
      </c>
      <c r="G24" s="126">
        <v>424</v>
      </c>
    </row>
  </sheetData>
  <mergeCells count="6">
    <mergeCell ref="A2:G2"/>
    <mergeCell ref="A4:B4"/>
    <mergeCell ref="D4:F4"/>
    <mergeCell ref="A24:B2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6" sqref="C16"/>
    </sheetView>
  </sheetViews>
  <sheetFormatPr defaultColWidth="10.4259259259259" defaultRowHeight="14.25" customHeight="1" outlineLevelRow="6" outlineLevelCol="5"/>
  <cols>
    <col min="1" max="6" width="28.1388888888889" customWidth="1"/>
  </cols>
  <sheetData>
    <row r="1" customHeight="1" spans="1:6">
      <c r="A1" s="93"/>
      <c r="B1" s="93"/>
      <c r="C1" s="93"/>
      <c r="D1" s="93"/>
      <c r="E1" s="92"/>
      <c r="F1" s="197" t="s">
        <v>170</v>
      </c>
    </row>
    <row r="2" ht="41.25" customHeight="1" spans="1:6">
      <c r="A2" s="198" t="str">
        <f>"2025"&amp;"年一般公共预算“三公”经费支出预算表"</f>
        <v>2025年一般公共预算“三公”经费支出预算表</v>
      </c>
      <c r="B2" s="93"/>
      <c r="C2" s="93"/>
      <c r="D2" s="93"/>
      <c r="E2" s="92"/>
      <c r="F2" s="93"/>
    </row>
    <row r="3" customHeight="1" spans="1:6">
      <c r="A3" s="157" t="str">
        <f>"单位名称："&amp;"石林彝族自治县板桥卫生院"</f>
        <v>单位名称：石林彝族自治县板桥卫生院</v>
      </c>
      <c r="B3" s="199"/>
      <c r="D3" s="93"/>
      <c r="E3" s="92"/>
      <c r="F3" s="112" t="s">
        <v>1</v>
      </c>
    </row>
    <row r="4" ht="27" customHeight="1" spans="1:6">
      <c r="A4" s="97" t="s">
        <v>171</v>
      </c>
      <c r="B4" s="97" t="s">
        <v>172</v>
      </c>
      <c r="C4" s="99" t="s">
        <v>173</v>
      </c>
      <c r="D4" s="97"/>
      <c r="E4" s="98"/>
      <c r="F4" s="97" t="s">
        <v>174</v>
      </c>
    </row>
    <row r="5" ht="28.5" customHeight="1" spans="1:6">
      <c r="A5" s="200"/>
      <c r="B5" s="101"/>
      <c r="C5" s="98" t="s">
        <v>57</v>
      </c>
      <c r="D5" s="98" t="s">
        <v>175</v>
      </c>
      <c r="E5" s="98" t="s">
        <v>176</v>
      </c>
      <c r="F5" s="100"/>
    </row>
    <row r="6" ht="17.25" customHeight="1" spans="1:6">
      <c r="A6" s="105" t="s">
        <v>82</v>
      </c>
      <c r="B6" s="105" t="s">
        <v>83</v>
      </c>
      <c r="C6" s="105" t="s">
        <v>84</v>
      </c>
      <c r="D6" s="105" t="s">
        <v>85</v>
      </c>
      <c r="E6" s="105" t="s">
        <v>86</v>
      </c>
      <c r="F6" s="105" t="s">
        <v>87</v>
      </c>
    </row>
    <row r="7" ht="17.25" customHeight="1" spans="1:6">
      <c r="A7" s="126">
        <v>60000</v>
      </c>
      <c r="B7" s="126"/>
      <c r="C7" s="126">
        <v>20000</v>
      </c>
      <c r="D7" s="126"/>
      <c r="E7" s="126">
        <v>20000</v>
      </c>
      <c r="F7" s="126">
        <v>40000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7"/>
  <sheetViews>
    <sheetView showZeros="0" topLeftCell="G7" workbookViewId="0">
      <selection activeCell="J26" sqref="J9:J26"/>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80"/>
      <c r="C1" s="186"/>
      <c r="E1" s="187"/>
      <c r="F1" s="187"/>
      <c r="G1" s="187"/>
      <c r="H1" s="187"/>
      <c r="I1" s="130"/>
      <c r="J1" s="130"/>
      <c r="K1" s="130"/>
      <c r="L1" s="130"/>
      <c r="M1" s="130"/>
      <c r="N1" s="130"/>
      <c r="R1" s="130"/>
      <c r="V1" s="186"/>
      <c r="X1" s="57" t="s">
        <v>177</v>
      </c>
    </row>
    <row r="2" ht="45.75" customHeight="1" spans="1:24">
      <c r="A2" s="114" t="str">
        <f>"2025"&amp;"年部门基本支出预算表"</f>
        <v>2025年部门基本支出预算表</v>
      </c>
      <c r="B2" s="58"/>
      <c r="C2" s="114"/>
      <c r="D2" s="114"/>
      <c r="E2" s="114"/>
      <c r="F2" s="114"/>
      <c r="G2" s="114"/>
      <c r="H2" s="114"/>
      <c r="I2" s="114"/>
      <c r="J2" s="114"/>
      <c r="K2" s="114"/>
      <c r="L2" s="114"/>
      <c r="M2" s="114"/>
      <c r="N2" s="114"/>
      <c r="O2" s="58"/>
      <c r="P2" s="58"/>
      <c r="Q2" s="58"/>
      <c r="R2" s="114"/>
      <c r="S2" s="114"/>
      <c r="T2" s="114"/>
      <c r="U2" s="114"/>
      <c r="V2" s="114"/>
      <c r="W2" s="114"/>
      <c r="X2" s="114"/>
    </row>
    <row r="3" ht="18.75" customHeight="1" spans="1:24">
      <c r="A3" s="59" t="str">
        <f>"单位名称："&amp;"石林彝族自治县板桥卫生院"</f>
        <v>单位名称：石林彝族自治县板桥卫生院</v>
      </c>
      <c r="B3" s="60"/>
      <c r="C3" s="188"/>
      <c r="D3" s="188"/>
      <c r="E3" s="188"/>
      <c r="F3" s="188"/>
      <c r="G3" s="188"/>
      <c r="H3" s="188"/>
      <c r="I3" s="132"/>
      <c r="J3" s="132"/>
      <c r="K3" s="132"/>
      <c r="L3" s="132"/>
      <c r="M3" s="132"/>
      <c r="N3" s="132"/>
      <c r="O3" s="61"/>
      <c r="P3" s="61"/>
      <c r="Q3" s="61"/>
      <c r="R3" s="132"/>
      <c r="V3" s="186"/>
      <c r="X3" s="57" t="s">
        <v>1</v>
      </c>
    </row>
    <row r="4" ht="18" customHeight="1" spans="1:24">
      <c r="A4" s="63" t="s">
        <v>178</v>
      </c>
      <c r="B4" s="63" t="s">
        <v>179</v>
      </c>
      <c r="C4" s="63" t="s">
        <v>180</v>
      </c>
      <c r="D4" s="63" t="s">
        <v>181</v>
      </c>
      <c r="E4" s="63" t="s">
        <v>182</v>
      </c>
      <c r="F4" s="63" t="s">
        <v>183</v>
      </c>
      <c r="G4" s="63" t="s">
        <v>184</v>
      </c>
      <c r="H4" s="63" t="s">
        <v>185</v>
      </c>
      <c r="I4" s="192" t="s">
        <v>186</v>
      </c>
      <c r="J4" s="127" t="s">
        <v>186</v>
      </c>
      <c r="K4" s="127"/>
      <c r="L4" s="127"/>
      <c r="M4" s="127"/>
      <c r="N4" s="127"/>
      <c r="O4" s="14"/>
      <c r="P4" s="14"/>
      <c r="Q4" s="14"/>
      <c r="R4" s="148" t="s">
        <v>61</v>
      </c>
      <c r="S4" s="127" t="s">
        <v>62</v>
      </c>
      <c r="T4" s="127"/>
      <c r="U4" s="127"/>
      <c r="V4" s="127"/>
      <c r="W4" s="127"/>
      <c r="X4" s="128"/>
    </row>
    <row r="5" ht="18" customHeight="1" spans="1:24">
      <c r="A5" s="65"/>
      <c r="B5" s="79"/>
      <c r="C5" s="173"/>
      <c r="D5" s="65"/>
      <c r="E5" s="65"/>
      <c r="F5" s="65"/>
      <c r="G5" s="65"/>
      <c r="H5" s="65"/>
      <c r="I5" s="171" t="s">
        <v>187</v>
      </c>
      <c r="J5" s="192" t="s">
        <v>58</v>
      </c>
      <c r="K5" s="127"/>
      <c r="L5" s="127"/>
      <c r="M5" s="127"/>
      <c r="N5" s="128"/>
      <c r="O5" s="13" t="s">
        <v>188</v>
      </c>
      <c r="P5" s="14"/>
      <c r="Q5" s="50"/>
      <c r="R5" s="63" t="s">
        <v>61</v>
      </c>
      <c r="S5" s="192" t="s">
        <v>62</v>
      </c>
      <c r="T5" s="148" t="s">
        <v>64</v>
      </c>
      <c r="U5" s="127" t="s">
        <v>62</v>
      </c>
      <c r="V5" s="148" t="s">
        <v>66</v>
      </c>
      <c r="W5" s="148" t="s">
        <v>67</v>
      </c>
      <c r="X5" s="196" t="s">
        <v>68</v>
      </c>
    </row>
    <row r="6" ht="19.5" customHeight="1" spans="1:24">
      <c r="A6" s="79"/>
      <c r="B6" s="79"/>
      <c r="C6" s="79"/>
      <c r="D6" s="79"/>
      <c r="E6" s="79"/>
      <c r="F6" s="79"/>
      <c r="G6" s="79"/>
      <c r="H6" s="79"/>
      <c r="I6" s="79"/>
      <c r="J6" s="193" t="s">
        <v>189</v>
      </c>
      <c r="K6" s="63" t="s">
        <v>190</v>
      </c>
      <c r="L6" s="63" t="s">
        <v>191</v>
      </c>
      <c r="M6" s="63" t="s">
        <v>192</v>
      </c>
      <c r="N6" s="63" t="s">
        <v>193</v>
      </c>
      <c r="O6" s="63" t="s">
        <v>58</v>
      </c>
      <c r="P6" s="63" t="s">
        <v>59</v>
      </c>
      <c r="Q6" s="63" t="s">
        <v>60</v>
      </c>
      <c r="R6" s="79"/>
      <c r="S6" s="63" t="s">
        <v>57</v>
      </c>
      <c r="T6" s="63" t="s">
        <v>64</v>
      </c>
      <c r="U6" s="63" t="s">
        <v>194</v>
      </c>
      <c r="V6" s="63" t="s">
        <v>66</v>
      </c>
      <c r="W6" s="63" t="s">
        <v>67</v>
      </c>
      <c r="X6" s="63" t="s">
        <v>68</v>
      </c>
    </row>
    <row r="7" ht="37.5" customHeight="1" spans="1:24">
      <c r="A7" s="189"/>
      <c r="B7" s="70"/>
      <c r="C7" s="189"/>
      <c r="D7" s="189"/>
      <c r="E7" s="189"/>
      <c r="F7" s="189"/>
      <c r="G7" s="189"/>
      <c r="H7" s="189"/>
      <c r="I7" s="189"/>
      <c r="J7" s="194" t="s">
        <v>57</v>
      </c>
      <c r="K7" s="68" t="s">
        <v>195</v>
      </c>
      <c r="L7" s="68" t="s">
        <v>191</v>
      </c>
      <c r="M7" s="68" t="s">
        <v>192</v>
      </c>
      <c r="N7" s="68" t="s">
        <v>193</v>
      </c>
      <c r="O7" s="68" t="s">
        <v>191</v>
      </c>
      <c r="P7" s="68" t="s">
        <v>192</v>
      </c>
      <c r="Q7" s="68" t="s">
        <v>193</v>
      </c>
      <c r="R7" s="68" t="s">
        <v>61</v>
      </c>
      <c r="S7" s="68" t="s">
        <v>57</v>
      </c>
      <c r="T7" s="68" t="s">
        <v>64</v>
      </c>
      <c r="U7" s="68" t="s">
        <v>194</v>
      </c>
      <c r="V7" s="68" t="s">
        <v>66</v>
      </c>
      <c r="W7" s="68" t="s">
        <v>67</v>
      </c>
      <c r="X7" s="68" t="s">
        <v>68</v>
      </c>
    </row>
    <row r="8" customHeight="1" spans="1:24">
      <c r="A8" s="86">
        <v>1</v>
      </c>
      <c r="B8" s="86">
        <v>2</v>
      </c>
      <c r="C8" s="86">
        <v>3</v>
      </c>
      <c r="D8" s="86">
        <v>4</v>
      </c>
      <c r="E8" s="86">
        <v>5</v>
      </c>
      <c r="F8" s="86">
        <v>6</v>
      </c>
      <c r="G8" s="86">
        <v>7</v>
      </c>
      <c r="H8" s="86">
        <v>8</v>
      </c>
      <c r="I8" s="86">
        <v>9</v>
      </c>
      <c r="J8" s="86">
        <v>10</v>
      </c>
      <c r="K8" s="86">
        <v>11</v>
      </c>
      <c r="L8" s="86">
        <v>12</v>
      </c>
      <c r="M8" s="86">
        <v>13</v>
      </c>
      <c r="N8" s="86">
        <v>14</v>
      </c>
      <c r="O8" s="86">
        <v>15</v>
      </c>
      <c r="P8" s="86">
        <v>16</v>
      </c>
      <c r="Q8" s="86">
        <v>17</v>
      </c>
      <c r="R8" s="86">
        <v>18</v>
      </c>
      <c r="S8" s="86">
        <v>19</v>
      </c>
      <c r="T8" s="86">
        <v>20</v>
      </c>
      <c r="U8" s="86">
        <v>21</v>
      </c>
      <c r="V8" s="86">
        <v>22</v>
      </c>
      <c r="W8" s="86">
        <v>23</v>
      </c>
      <c r="X8" s="86">
        <v>24</v>
      </c>
    </row>
    <row r="9" ht="20.25" customHeight="1" spans="1:24">
      <c r="A9" s="22" t="s">
        <v>196</v>
      </c>
      <c r="B9" s="22" t="s">
        <v>70</v>
      </c>
      <c r="C9" s="22" t="s">
        <v>197</v>
      </c>
      <c r="D9" s="22" t="s">
        <v>198</v>
      </c>
      <c r="E9" s="22" t="s">
        <v>113</v>
      </c>
      <c r="F9" s="22" t="s">
        <v>114</v>
      </c>
      <c r="G9" s="22" t="s">
        <v>199</v>
      </c>
      <c r="H9" s="22" t="s">
        <v>200</v>
      </c>
      <c r="I9" s="126">
        <v>1229076</v>
      </c>
      <c r="J9" s="126">
        <v>1229076</v>
      </c>
      <c r="K9" s="126"/>
      <c r="L9" s="126"/>
      <c r="M9" s="126">
        <v>1229076</v>
      </c>
      <c r="N9" s="126"/>
      <c r="O9" s="126"/>
      <c r="P9" s="126"/>
      <c r="Q9" s="126"/>
      <c r="R9" s="126"/>
      <c r="S9" s="126"/>
      <c r="T9" s="126"/>
      <c r="U9" s="126"/>
      <c r="V9" s="126"/>
      <c r="W9" s="126"/>
      <c r="X9" s="126"/>
    </row>
    <row r="10" ht="20.25" customHeight="1" spans="1:24">
      <c r="A10" s="22" t="s">
        <v>196</v>
      </c>
      <c r="B10" s="22" t="s">
        <v>70</v>
      </c>
      <c r="C10" s="22" t="s">
        <v>197</v>
      </c>
      <c r="D10" s="22" t="s">
        <v>198</v>
      </c>
      <c r="E10" s="22" t="s">
        <v>113</v>
      </c>
      <c r="F10" s="22" t="s">
        <v>114</v>
      </c>
      <c r="G10" s="22" t="s">
        <v>201</v>
      </c>
      <c r="H10" s="22" t="s">
        <v>202</v>
      </c>
      <c r="I10" s="126">
        <v>174000</v>
      </c>
      <c r="J10" s="126">
        <v>174000</v>
      </c>
      <c r="K10" s="195"/>
      <c r="L10" s="195"/>
      <c r="M10" s="126">
        <v>174000</v>
      </c>
      <c r="N10" s="195"/>
      <c r="O10" s="126"/>
      <c r="P10" s="126"/>
      <c r="Q10" s="126"/>
      <c r="R10" s="126"/>
      <c r="S10" s="126"/>
      <c r="T10" s="126"/>
      <c r="U10" s="126"/>
      <c r="V10" s="126"/>
      <c r="W10" s="126"/>
      <c r="X10" s="126"/>
    </row>
    <row r="11" ht="20.25" customHeight="1" spans="1:24">
      <c r="A11" s="22" t="s">
        <v>196</v>
      </c>
      <c r="B11" s="22" t="s">
        <v>70</v>
      </c>
      <c r="C11" s="22" t="s">
        <v>197</v>
      </c>
      <c r="D11" s="22" t="s">
        <v>198</v>
      </c>
      <c r="E11" s="22" t="s">
        <v>113</v>
      </c>
      <c r="F11" s="22" t="s">
        <v>114</v>
      </c>
      <c r="G11" s="22" t="s">
        <v>201</v>
      </c>
      <c r="H11" s="22" t="s">
        <v>202</v>
      </c>
      <c r="I11" s="126">
        <v>779736</v>
      </c>
      <c r="J11" s="126">
        <v>779736</v>
      </c>
      <c r="K11" s="195"/>
      <c r="L11" s="195"/>
      <c r="M11" s="126">
        <v>779736</v>
      </c>
      <c r="N11" s="195"/>
      <c r="O11" s="126"/>
      <c r="P11" s="126"/>
      <c r="Q11" s="126"/>
      <c r="R11" s="126"/>
      <c r="S11" s="126"/>
      <c r="T11" s="126"/>
      <c r="U11" s="126"/>
      <c r="V11" s="126"/>
      <c r="W11" s="126"/>
      <c r="X11" s="126"/>
    </row>
    <row r="12" ht="20.25" customHeight="1" spans="1:24">
      <c r="A12" s="22" t="s">
        <v>196</v>
      </c>
      <c r="B12" s="22" t="s">
        <v>70</v>
      </c>
      <c r="C12" s="22" t="s">
        <v>197</v>
      </c>
      <c r="D12" s="22" t="s">
        <v>198</v>
      </c>
      <c r="E12" s="22" t="s">
        <v>113</v>
      </c>
      <c r="F12" s="22" t="s">
        <v>114</v>
      </c>
      <c r="G12" s="22" t="s">
        <v>203</v>
      </c>
      <c r="H12" s="22" t="s">
        <v>204</v>
      </c>
      <c r="I12" s="126">
        <v>102423</v>
      </c>
      <c r="J12" s="126">
        <v>102423</v>
      </c>
      <c r="K12" s="195"/>
      <c r="L12" s="195"/>
      <c r="M12" s="126">
        <v>102423</v>
      </c>
      <c r="N12" s="195"/>
      <c r="O12" s="126"/>
      <c r="P12" s="126"/>
      <c r="Q12" s="126"/>
      <c r="R12" s="126"/>
      <c r="S12" s="126"/>
      <c r="T12" s="126"/>
      <c r="U12" s="126"/>
      <c r="V12" s="126"/>
      <c r="W12" s="126"/>
      <c r="X12" s="126"/>
    </row>
    <row r="13" ht="20.25" customHeight="1" spans="1:24">
      <c r="A13" s="22" t="s">
        <v>196</v>
      </c>
      <c r="B13" s="22" t="s">
        <v>70</v>
      </c>
      <c r="C13" s="22" t="s">
        <v>197</v>
      </c>
      <c r="D13" s="22" t="s">
        <v>198</v>
      </c>
      <c r="E13" s="22" t="s">
        <v>113</v>
      </c>
      <c r="F13" s="22" t="s">
        <v>114</v>
      </c>
      <c r="G13" s="22" t="s">
        <v>203</v>
      </c>
      <c r="H13" s="22" t="s">
        <v>204</v>
      </c>
      <c r="I13" s="126">
        <v>9000</v>
      </c>
      <c r="J13" s="126">
        <v>9000</v>
      </c>
      <c r="K13" s="195"/>
      <c r="L13" s="195"/>
      <c r="M13" s="126">
        <v>9000</v>
      </c>
      <c r="N13" s="195"/>
      <c r="O13" s="126"/>
      <c r="P13" s="126"/>
      <c r="Q13" s="126"/>
      <c r="R13" s="126"/>
      <c r="S13" s="126"/>
      <c r="T13" s="126"/>
      <c r="U13" s="126"/>
      <c r="V13" s="126"/>
      <c r="W13" s="126"/>
      <c r="X13" s="126"/>
    </row>
    <row r="14" ht="20.25" customHeight="1" spans="1:24">
      <c r="A14" s="22" t="s">
        <v>196</v>
      </c>
      <c r="B14" s="22" t="s">
        <v>70</v>
      </c>
      <c r="C14" s="22" t="s">
        <v>197</v>
      </c>
      <c r="D14" s="22" t="s">
        <v>198</v>
      </c>
      <c r="E14" s="22" t="s">
        <v>113</v>
      </c>
      <c r="F14" s="22" t="s">
        <v>114</v>
      </c>
      <c r="G14" s="22" t="s">
        <v>205</v>
      </c>
      <c r="H14" s="22" t="s">
        <v>206</v>
      </c>
      <c r="I14" s="126">
        <v>243600</v>
      </c>
      <c r="J14" s="126">
        <v>243600</v>
      </c>
      <c r="K14" s="195"/>
      <c r="L14" s="195"/>
      <c r="M14" s="126">
        <v>243600</v>
      </c>
      <c r="N14" s="195"/>
      <c r="O14" s="126"/>
      <c r="P14" s="126"/>
      <c r="Q14" s="126"/>
      <c r="R14" s="126"/>
      <c r="S14" s="126"/>
      <c r="T14" s="126"/>
      <c r="U14" s="126"/>
      <c r="V14" s="126"/>
      <c r="W14" s="126"/>
      <c r="X14" s="126"/>
    </row>
    <row r="15" ht="20.25" customHeight="1" spans="1:24">
      <c r="A15" s="22" t="s">
        <v>196</v>
      </c>
      <c r="B15" s="22" t="s">
        <v>70</v>
      </c>
      <c r="C15" s="22" t="s">
        <v>197</v>
      </c>
      <c r="D15" s="22" t="s">
        <v>198</v>
      </c>
      <c r="E15" s="22" t="s">
        <v>113</v>
      </c>
      <c r="F15" s="22" t="s">
        <v>114</v>
      </c>
      <c r="G15" s="22" t="s">
        <v>205</v>
      </c>
      <c r="H15" s="22" t="s">
        <v>206</v>
      </c>
      <c r="I15" s="126">
        <v>100000</v>
      </c>
      <c r="J15" s="126"/>
      <c r="K15" s="195"/>
      <c r="L15" s="195"/>
      <c r="M15" s="126"/>
      <c r="N15" s="195"/>
      <c r="O15" s="126"/>
      <c r="P15" s="126"/>
      <c r="Q15" s="126"/>
      <c r="R15" s="126"/>
      <c r="S15" s="126">
        <v>100000</v>
      </c>
      <c r="T15" s="126">
        <v>100000</v>
      </c>
      <c r="U15" s="126"/>
      <c r="V15" s="126"/>
      <c r="W15" s="126"/>
      <c r="X15" s="126"/>
    </row>
    <row r="16" ht="20.25" customHeight="1" spans="1:24">
      <c r="A16" s="22" t="s">
        <v>196</v>
      </c>
      <c r="B16" s="22" t="s">
        <v>70</v>
      </c>
      <c r="C16" s="22" t="s">
        <v>197</v>
      </c>
      <c r="D16" s="22" t="s">
        <v>198</v>
      </c>
      <c r="E16" s="22" t="s">
        <v>113</v>
      </c>
      <c r="F16" s="22" t="s">
        <v>114</v>
      </c>
      <c r="G16" s="22" t="s">
        <v>205</v>
      </c>
      <c r="H16" s="22" t="s">
        <v>206</v>
      </c>
      <c r="I16" s="126">
        <v>296124</v>
      </c>
      <c r="J16" s="126">
        <v>296124</v>
      </c>
      <c r="K16" s="195"/>
      <c r="L16" s="195"/>
      <c r="M16" s="126">
        <v>296124</v>
      </c>
      <c r="N16" s="195"/>
      <c r="O16" s="126"/>
      <c r="P16" s="126"/>
      <c r="Q16" s="126"/>
      <c r="R16" s="126"/>
      <c r="S16" s="126"/>
      <c r="T16" s="126"/>
      <c r="U16" s="126"/>
      <c r="V16" s="126"/>
      <c r="W16" s="126"/>
      <c r="X16" s="126"/>
    </row>
    <row r="17" ht="20.25" customHeight="1" spans="1:24">
      <c r="A17" s="22" t="s">
        <v>196</v>
      </c>
      <c r="B17" s="22" t="s">
        <v>70</v>
      </c>
      <c r="C17" s="22" t="s">
        <v>197</v>
      </c>
      <c r="D17" s="22" t="s">
        <v>198</v>
      </c>
      <c r="E17" s="22" t="s">
        <v>113</v>
      </c>
      <c r="F17" s="22" t="s">
        <v>114</v>
      </c>
      <c r="G17" s="22" t="s">
        <v>205</v>
      </c>
      <c r="H17" s="22" t="s">
        <v>206</v>
      </c>
      <c r="I17" s="126">
        <v>545640</v>
      </c>
      <c r="J17" s="126">
        <v>545640</v>
      </c>
      <c r="K17" s="195"/>
      <c r="L17" s="195"/>
      <c r="M17" s="126">
        <v>545640</v>
      </c>
      <c r="N17" s="195"/>
      <c r="O17" s="126"/>
      <c r="P17" s="126"/>
      <c r="Q17" s="126"/>
      <c r="R17" s="126"/>
      <c r="S17" s="126"/>
      <c r="T17" s="126"/>
      <c r="U17" s="126"/>
      <c r="V17" s="126"/>
      <c r="W17" s="126"/>
      <c r="X17" s="126"/>
    </row>
    <row r="18" ht="20.25" customHeight="1" spans="1:24">
      <c r="A18" s="22" t="s">
        <v>196</v>
      </c>
      <c r="B18" s="22" t="s">
        <v>70</v>
      </c>
      <c r="C18" s="22" t="s">
        <v>207</v>
      </c>
      <c r="D18" s="22" t="s">
        <v>208</v>
      </c>
      <c r="E18" s="22" t="s">
        <v>103</v>
      </c>
      <c r="F18" s="22" t="s">
        <v>104</v>
      </c>
      <c r="G18" s="22" t="s">
        <v>209</v>
      </c>
      <c r="H18" s="22" t="s">
        <v>210</v>
      </c>
      <c r="I18" s="126">
        <v>582987</v>
      </c>
      <c r="J18" s="126">
        <v>582987</v>
      </c>
      <c r="K18" s="195"/>
      <c r="L18" s="195"/>
      <c r="M18" s="126">
        <v>582987</v>
      </c>
      <c r="N18" s="195"/>
      <c r="O18" s="126"/>
      <c r="P18" s="126"/>
      <c r="Q18" s="126"/>
      <c r="R18" s="126"/>
      <c r="S18" s="126"/>
      <c r="T18" s="126"/>
      <c r="U18" s="126"/>
      <c r="V18" s="126"/>
      <c r="W18" s="126"/>
      <c r="X18" s="126"/>
    </row>
    <row r="19" ht="20.25" customHeight="1" spans="1:24">
      <c r="A19" s="22" t="s">
        <v>196</v>
      </c>
      <c r="B19" s="22" t="s">
        <v>70</v>
      </c>
      <c r="C19" s="22" t="s">
        <v>207</v>
      </c>
      <c r="D19" s="22" t="s">
        <v>208</v>
      </c>
      <c r="E19" s="22" t="s">
        <v>119</v>
      </c>
      <c r="F19" s="22" t="s">
        <v>120</v>
      </c>
      <c r="G19" s="22" t="s">
        <v>211</v>
      </c>
      <c r="H19" s="22" t="s">
        <v>212</v>
      </c>
      <c r="I19" s="126">
        <v>244441</v>
      </c>
      <c r="J19" s="126">
        <v>244441</v>
      </c>
      <c r="K19" s="195"/>
      <c r="L19" s="195"/>
      <c r="M19" s="126">
        <v>244441</v>
      </c>
      <c r="N19" s="195"/>
      <c r="O19" s="126"/>
      <c r="P19" s="126"/>
      <c r="Q19" s="126"/>
      <c r="R19" s="126"/>
      <c r="S19" s="126"/>
      <c r="T19" s="126"/>
      <c r="U19" s="126"/>
      <c r="V19" s="126"/>
      <c r="W19" s="126"/>
      <c r="X19" s="126"/>
    </row>
    <row r="20" ht="20.25" customHeight="1" spans="1:24">
      <c r="A20" s="22" t="s">
        <v>196</v>
      </c>
      <c r="B20" s="22" t="s">
        <v>70</v>
      </c>
      <c r="C20" s="22" t="s">
        <v>207</v>
      </c>
      <c r="D20" s="22" t="s">
        <v>208</v>
      </c>
      <c r="E20" s="22" t="s">
        <v>121</v>
      </c>
      <c r="F20" s="22" t="s">
        <v>122</v>
      </c>
      <c r="G20" s="22" t="s">
        <v>213</v>
      </c>
      <c r="H20" s="22" t="s">
        <v>214</v>
      </c>
      <c r="I20" s="126">
        <v>154715</v>
      </c>
      <c r="J20" s="126">
        <v>154715</v>
      </c>
      <c r="K20" s="195"/>
      <c r="L20" s="195"/>
      <c r="M20" s="126">
        <v>154715</v>
      </c>
      <c r="N20" s="195"/>
      <c r="O20" s="126"/>
      <c r="P20" s="126"/>
      <c r="Q20" s="126"/>
      <c r="R20" s="126"/>
      <c r="S20" s="126"/>
      <c r="T20" s="126"/>
      <c r="U20" s="126"/>
      <c r="V20" s="126"/>
      <c r="W20" s="126"/>
      <c r="X20" s="126"/>
    </row>
    <row r="21" ht="20.25" customHeight="1" spans="1:24">
      <c r="A21" s="22" t="s">
        <v>196</v>
      </c>
      <c r="B21" s="22" t="s">
        <v>70</v>
      </c>
      <c r="C21" s="22" t="s">
        <v>207</v>
      </c>
      <c r="D21" s="22" t="s">
        <v>208</v>
      </c>
      <c r="E21" s="22" t="s">
        <v>121</v>
      </c>
      <c r="F21" s="22" t="s">
        <v>122</v>
      </c>
      <c r="G21" s="22" t="s">
        <v>213</v>
      </c>
      <c r="H21" s="22" t="s">
        <v>214</v>
      </c>
      <c r="I21" s="126">
        <v>25404</v>
      </c>
      <c r="J21" s="126">
        <v>25404</v>
      </c>
      <c r="K21" s="195"/>
      <c r="L21" s="195"/>
      <c r="M21" s="126">
        <v>25404</v>
      </c>
      <c r="N21" s="195"/>
      <c r="O21" s="126"/>
      <c r="P21" s="126"/>
      <c r="Q21" s="126"/>
      <c r="R21" s="126"/>
      <c r="S21" s="126"/>
      <c r="T21" s="126"/>
      <c r="U21" s="126"/>
      <c r="V21" s="126"/>
      <c r="W21" s="126"/>
      <c r="X21" s="126"/>
    </row>
    <row r="22" ht="20.25" customHeight="1" spans="1:24">
      <c r="A22" s="22" t="s">
        <v>196</v>
      </c>
      <c r="B22" s="22" t="s">
        <v>70</v>
      </c>
      <c r="C22" s="22" t="s">
        <v>207</v>
      </c>
      <c r="D22" s="22" t="s">
        <v>208</v>
      </c>
      <c r="E22" s="22" t="s">
        <v>113</v>
      </c>
      <c r="F22" s="22" t="s">
        <v>114</v>
      </c>
      <c r="G22" s="22" t="s">
        <v>215</v>
      </c>
      <c r="H22" s="22" t="s">
        <v>216</v>
      </c>
      <c r="I22" s="126">
        <v>21083</v>
      </c>
      <c r="J22" s="126">
        <v>21083</v>
      </c>
      <c r="K22" s="195"/>
      <c r="L22" s="195"/>
      <c r="M22" s="126">
        <v>21083</v>
      </c>
      <c r="N22" s="195"/>
      <c r="O22" s="126"/>
      <c r="P22" s="126"/>
      <c r="Q22" s="126"/>
      <c r="R22" s="126"/>
      <c r="S22" s="126"/>
      <c r="T22" s="126"/>
      <c r="U22" s="126"/>
      <c r="V22" s="126"/>
      <c r="W22" s="126"/>
      <c r="X22" s="126"/>
    </row>
    <row r="23" ht="20.25" customHeight="1" spans="1:24">
      <c r="A23" s="22" t="s">
        <v>196</v>
      </c>
      <c r="B23" s="22" t="s">
        <v>70</v>
      </c>
      <c r="C23" s="22" t="s">
        <v>207</v>
      </c>
      <c r="D23" s="22" t="s">
        <v>208</v>
      </c>
      <c r="E23" s="22" t="s">
        <v>123</v>
      </c>
      <c r="F23" s="22" t="s">
        <v>124</v>
      </c>
      <c r="G23" s="22" t="s">
        <v>215</v>
      </c>
      <c r="H23" s="22" t="s">
        <v>216</v>
      </c>
      <c r="I23" s="126">
        <v>14993</v>
      </c>
      <c r="J23" s="126">
        <v>14993</v>
      </c>
      <c r="K23" s="195"/>
      <c r="L23" s="195"/>
      <c r="M23" s="126">
        <v>14993</v>
      </c>
      <c r="N23" s="195"/>
      <c r="O23" s="126"/>
      <c r="P23" s="126"/>
      <c r="Q23" s="126"/>
      <c r="R23" s="126"/>
      <c r="S23" s="126"/>
      <c r="T23" s="126"/>
      <c r="U23" s="126"/>
      <c r="V23" s="126"/>
      <c r="W23" s="126"/>
      <c r="X23" s="126"/>
    </row>
    <row r="24" ht="20.25" customHeight="1" spans="1:24">
      <c r="A24" s="22" t="s">
        <v>196</v>
      </c>
      <c r="B24" s="22" t="s">
        <v>70</v>
      </c>
      <c r="C24" s="22" t="s">
        <v>207</v>
      </c>
      <c r="D24" s="22" t="s">
        <v>208</v>
      </c>
      <c r="E24" s="22" t="s">
        <v>123</v>
      </c>
      <c r="F24" s="22" t="s">
        <v>124</v>
      </c>
      <c r="G24" s="22" t="s">
        <v>215</v>
      </c>
      <c r="H24" s="22" t="s">
        <v>216</v>
      </c>
      <c r="I24" s="126">
        <v>7279</v>
      </c>
      <c r="J24" s="126">
        <v>7279</v>
      </c>
      <c r="K24" s="195"/>
      <c r="L24" s="195"/>
      <c r="M24" s="126">
        <v>7279</v>
      </c>
      <c r="N24" s="195"/>
      <c r="O24" s="126"/>
      <c r="P24" s="126"/>
      <c r="Q24" s="126"/>
      <c r="R24" s="126"/>
      <c r="S24" s="126"/>
      <c r="T24" s="126"/>
      <c r="U24" s="126"/>
      <c r="V24" s="126"/>
      <c r="W24" s="126"/>
      <c r="X24" s="126"/>
    </row>
    <row r="25" ht="20.25" customHeight="1" spans="1:24">
      <c r="A25" s="22" t="s">
        <v>196</v>
      </c>
      <c r="B25" s="22" t="s">
        <v>70</v>
      </c>
      <c r="C25" s="22" t="s">
        <v>207</v>
      </c>
      <c r="D25" s="22" t="s">
        <v>208</v>
      </c>
      <c r="E25" s="22" t="s">
        <v>123</v>
      </c>
      <c r="F25" s="22" t="s">
        <v>124</v>
      </c>
      <c r="G25" s="22" t="s">
        <v>215</v>
      </c>
      <c r="H25" s="22" t="s">
        <v>216</v>
      </c>
      <c r="I25" s="126">
        <v>3102</v>
      </c>
      <c r="J25" s="126">
        <v>3102</v>
      </c>
      <c r="K25" s="195"/>
      <c r="L25" s="195"/>
      <c r="M25" s="126">
        <v>3102</v>
      </c>
      <c r="N25" s="195"/>
      <c r="O25" s="126"/>
      <c r="P25" s="126"/>
      <c r="Q25" s="126"/>
      <c r="R25" s="126"/>
      <c r="S25" s="126"/>
      <c r="T25" s="126"/>
      <c r="U25" s="126"/>
      <c r="V25" s="126"/>
      <c r="W25" s="126"/>
      <c r="X25" s="126"/>
    </row>
    <row r="26" ht="20.25" customHeight="1" spans="1:24">
      <c r="A26" s="22" t="s">
        <v>196</v>
      </c>
      <c r="B26" s="22" t="s">
        <v>70</v>
      </c>
      <c r="C26" s="22" t="s">
        <v>217</v>
      </c>
      <c r="D26" s="22" t="s">
        <v>130</v>
      </c>
      <c r="E26" s="22" t="s">
        <v>129</v>
      </c>
      <c r="F26" s="22" t="s">
        <v>130</v>
      </c>
      <c r="G26" s="22" t="s">
        <v>218</v>
      </c>
      <c r="H26" s="22" t="s">
        <v>130</v>
      </c>
      <c r="I26" s="126">
        <v>461187</v>
      </c>
      <c r="J26" s="126">
        <v>461187</v>
      </c>
      <c r="K26" s="195"/>
      <c r="L26" s="195"/>
      <c r="M26" s="126">
        <v>461187</v>
      </c>
      <c r="N26" s="195"/>
      <c r="O26" s="126"/>
      <c r="P26" s="126"/>
      <c r="Q26" s="126"/>
      <c r="R26" s="126"/>
      <c r="S26" s="126"/>
      <c r="T26" s="126"/>
      <c r="U26" s="126"/>
      <c r="V26" s="126"/>
      <c r="W26" s="126"/>
      <c r="X26" s="126"/>
    </row>
    <row r="27" ht="20.25" customHeight="1" spans="1:24">
      <c r="A27" s="22" t="s">
        <v>196</v>
      </c>
      <c r="B27" s="22" t="s">
        <v>70</v>
      </c>
      <c r="C27" s="22" t="s">
        <v>219</v>
      </c>
      <c r="D27" s="22" t="s">
        <v>174</v>
      </c>
      <c r="E27" s="22" t="s">
        <v>113</v>
      </c>
      <c r="F27" s="22" t="s">
        <v>114</v>
      </c>
      <c r="G27" s="22" t="s">
        <v>220</v>
      </c>
      <c r="H27" s="22" t="s">
        <v>174</v>
      </c>
      <c r="I27" s="126">
        <v>1000</v>
      </c>
      <c r="J27" s="126"/>
      <c r="K27" s="195"/>
      <c r="L27" s="195"/>
      <c r="M27" s="126"/>
      <c r="N27" s="195"/>
      <c r="O27" s="126"/>
      <c r="P27" s="126"/>
      <c r="Q27" s="126"/>
      <c r="R27" s="126"/>
      <c r="S27" s="126">
        <v>1000</v>
      </c>
      <c r="T27" s="126">
        <v>1000</v>
      </c>
      <c r="U27" s="126"/>
      <c r="V27" s="126"/>
      <c r="W27" s="126"/>
      <c r="X27" s="126"/>
    </row>
    <row r="28" ht="20.25" customHeight="1" spans="1:24">
      <c r="A28" s="22" t="s">
        <v>196</v>
      </c>
      <c r="B28" s="22" t="s">
        <v>70</v>
      </c>
      <c r="C28" s="22" t="s">
        <v>221</v>
      </c>
      <c r="D28" s="22" t="s">
        <v>222</v>
      </c>
      <c r="E28" s="22" t="s">
        <v>113</v>
      </c>
      <c r="F28" s="22" t="s">
        <v>114</v>
      </c>
      <c r="G28" s="22" t="s">
        <v>223</v>
      </c>
      <c r="H28" s="22" t="s">
        <v>222</v>
      </c>
      <c r="I28" s="126">
        <v>33640</v>
      </c>
      <c r="J28" s="126">
        <v>33640</v>
      </c>
      <c r="K28" s="195"/>
      <c r="L28" s="195"/>
      <c r="M28" s="126">
        <v>33640</v>
      </c>
      <c r="N28" s="195"/>
      <c r="O28" s="126"/>
      <c r="P28" s="126"/>
      <c r="Q28" s="126"/>
      <c r="R28" s="126"/>
      <c r="S28" s="126"/>
      <c r="T28" s="126"/>
      <c r="U28" s="126"/>
      <c r="V28" s="126"/>
      <c r="W28" s="126"/>
      <c r="X28" s="126"/>
    </row>
    <row r="29" ht="20.25" customHeight="1" spans="1:24">
      <c r="A29" s="22" t="s">
        <v>196</v>
      </c>
      <c r="B29" s="22" t="s">
        <v>70</v>
      </c>
      <c r="C29" s="22" t="s">
        <v>221</v>
      </c>
      <c r="D29" s="22" t="s">
        <v>222</v>
      </c>
      <c r="E29" s="22" t="s">
        <v>113</v>
      </c>
      <c r="F29" s="22" t="s">
        <v>114</v>
      </c>
      <c r="G29" s="22" t="s">
        <v>223</v>
      </c>
      <c r="H29" s="22" t="s">
        <v>222</v>
      </c>
      <c r="I29" s="126">
        <v>10000</v>
      </c>
      <c r="J29" s="126"/>
      <c r="K29" s="195"/>
      <c r="L29" s="195"/>
      <c r="M29" s="126"/>
      <c r="N29" s="195"/>
      <c r="O29" s="126"/>
      <c r="P29" s="126"/>
      <c r="Q29" s="126"/>
      <c r="R29" s="126"/>
      <c r="S29" s="126">
        <v>10000</v>
      </c>
      <c r="T29" s="126">
        <v>10000</v>
      </c>
      <c r="U29" s="126"/>
      <c r="V29" s="126"/>
      <c r="W29" s="126"/>
      <c r="X29" s="126"/>
    </row>
    <row r="30" ht="20.25" customHeight="1" spans="1:24">
      <c r="A30" s="22" t="s">
        <v>196</v>
      </c>
      <c r="B30" s="22" t="s">
        <v>70</v>
      </c>
      <c r="C30" s="22" t="s">
        <v>224</v>
      </c>
      <c r="D30" s="22" t="s">
        <v>225</v>
      </c>
      <c r="E30" s="22" t="s">
        <v>113</v>
      </c>
      <c r="F30" s="22" t="s">
        <v>114</v>
      </c>
      <c r="G30" s="22" t="s">
        <v>226</v>
      </c>
      <c r="H30" s="22" t="s">
        <v>227</v>
      </c>
      <c r="I30" s="126">
        <v>90000</v>
      </c>
      <c r="J30" s="126"/>
      <c r="K30" s="195"/>
      <c r="L30" s="195"/>
      <c r="M30" s="126"/>
      <c r="N30" s="195"/>
      <c r="O30" s="126"/>
      <c r="P30" s="126"/>
      <c r="Q30" s="126"/>
      <c r="R30" s="126"/>
      <c r="S30" s="126">
        <v>90000</v>
      </c>
      <c r="T30" s="126">
        <v>90000</v>
      </c>
      <c r="U30" s="126"/>
      <c r="V30" s="126"/>
      <c r="W30" s="126"/>
      <c r="X30" s="126"/>
    </row>
    <row r="31" ht="20.25" customHeight="1" spans="1:24">
      <c r="A31" s="22" t="s">
        <v>196</v>
      </c>
      <c r="B31" s="22" t="s">
        <v>70</v>
      </c>
      <c r="C31" s="22" t="s">
        <v>224</v>
      </c>
      <c r="D31" s="22" t="s">
        <v>225</v>
      </c>
      <c r="E31" s="22" t="s">
        <v>113</v>
      </c>
      <c r="F31" s="22" t="s">
        <v>114</v>
      </c>
      <c r="G31" s="22" t="s">
        <v>228</v>
      </c>
      <c r="H31" s="22" t="s">
        <v>229</v>
      </c>
      <c r="I31" s="126">
        <v>100</v>
      </c>
      <c r="J31" s="126"/>
      <c r="K31" s="195"/>
      <c r="L31" s="195"/>
      <c r="M31" s="126"/>
      <c r="N31" s="195"/>
      <c r="O31" s="126"/>
      <c r="P31" s="126"/>
      <c r="Q31" s="126"/>
      <c r="R31" s="126"/>
      <c r="S31" s="126">
        <v>100</v>
      </c>
      <c r="T31" s="126">
        <v>100</v>
      </c>
      <c r="U31" s="126"/>
      <c r="V31" s="126"/>
      <c r="W31" s="126"/>
      <c r="X31" s="126"/>
    </row>
    <row r="32" ht="20.25" customHeight="1" spans="1:24">
      <c r="A32" s="22" t="s">
        <v>196</v>
      </c>
      <c r="B32" s="22" t="s">
        <v>70</v>
      </c>
      <c r="C32" s="22" t="s">
        <v>224</v>
      </c>
      <c r="D32" s="22" t="s">
        <v>225</v>
      </c>
      <c r="E32" s="22" t="s">
        <v>113</v>
      </c>
      <c r="F32" s="22" t="s">
        <v>114</v>
      </c>
      <c r="G32" s="22" t="s">
        <v>230</v>
      </c>
      <c r="H32" s="22" t="s">
        <v>231</v>
      </c>
      <c r="I32" s="126">
        <v>18000</v>
      </c>
      <c r="J32" s="126"/>
      <c r="K32" s="195"/>
      <c r="L32" s="195"/>
      <c r="M32" s="126"/>
      <c r="N32" s="195"/>
      <c r="O32" s="126"/>
      <c r="P32" s="126"/>
      <c r="Q32" s="126"/>
      <c r="R32" s="126"/>
      <c r="S32" s="126">
        <v>18000</v>
      </c>
      <c r="T32" s="126">
        <v>18000</v>
      </c>
      <c r="U32" s="126"/>
      <c r="V32" s="126"/>
      <c r="W32" s="126"/>
      <c r="X32" s="126"/>
    </row>
    <row r="33" ht="20.25" customHeight="1" spans="1:24">
      <c r="A33" s="22" t="s">
        <v>196</v>
      </c>
      <c r="B33" s="22" t="s">
        <v>70</v>
      </c>
      <c r="C33" s="22" t="s">
        <v>224</v>
      </c>
      <c r="D33" s="22" t="s">
        <v>225</v>
      </c>
      <c r="E33" s="22" t="s">
        <v>113</v>
      </c>
      <c r="F33" s="22" t="s">
        <v>114</v>
      </c>
      <c r="G33" s="22" t="s">
        <v>232</v>
      </c>
      <c r="H33" s="22" t="s">
        <v>233</v>
      </c>
      <c r="I33" s="126">
        <v>30000</v>
      </c>
      <c r="J33" s="126"/>
      <c r="K33" s="195"/>
      <c r="L33" s="195"/>
      <c r="M33" s="126"/>
      <c r="N33" s="195"/>
      <c r="O33" s="126"/>
      <c r="P33" s="126"/>
      <c r="Q33" s="126"/>
      <c r="R33" s="126"/>
      <c r="S33" s="126">
        <v>30000</v>
      </c>
      <c r="T33" s="126">
        <v>30000</v>
      </c>
      <c r="U33" s="126"/>
      <c r="V33" s="126"/>
      <c r="W33" s="126"/>
      <c r="X33" s="126"/>
    </row>
    <row r="34" ht="20.25" customHeight="1" spans="1:24">
      <c r="A34" s="22" t="s">
        <v>196</v>
      </c>
      <c r="B34" s="22" t="s">
        <v>70</v>
      </c>
      <c r="C34" s="22" t="s">
        <v>224</v>
      </c>
      <c r="D34" s="22" t="s">
        <v>225</v>
      </c>
      <c r="E34" s="22" t="s">
        <v>113</v>
      </c>
      <c r="F34" s="22" t="s">
        <v>114</v>
      </c>
      <c r="G34" s="22" t="s">
        <v>234</v>
      </c>
      <c r="H34" s="22" t="s">
        <v>235</v>
      </c>
      <c r="I34" s="126">
        <v>10000</v>
      </c>
      <c r="J34" s="126"/>
      <c r="K34" s="195"/>
      <c r="L34" s="195"/>
      <c r="M34" s="126"/>
      <c r="N34" s="195"/>
      <c r="O34" s="126"/>
      <c r="P34" s="126"/>
      <c r="Q34" s="126"/>
      <c r="R34" s="126"/>
      <c r="S34" s="126">
        <v>10000</v>
      </c>
      <c r="T34" s="126">
        <v>10000</v>
      </c>
      <c r="U34" s="126"/>
      <c r="V34" s="126"/>
      <c r="W34" s="126"/>
      <c r="X34" s="126"/>
    </row>
    <row r="35" ht="20.25" customHeight="1" spans="1:24">
      <c r="A35" s="22" t="s">
        <v>196</v>
      </c>
      <c r="B35" s="22" t="s">
        <v>70</v>
      </c>
      <c r="C35" s="22" t="s">
        <v>224</v>
      </c>
      <c r="D35" s="22" t="s">
        <v>225</v>
      </c>
      <c r="E35" s="22" t="s">
        <v>113</v>
      </c>
      <c r="F35" s="22" t="s">
        <v>114</v>
      </c>
      <c r="G35" s="22" t="s">
        <v>236</v>
      </c>
      <c r="H35" s="22" t="s">
        <v>237</v>
      </c>
      <c r="I35" s="126">
        <v>1000</v>
      </c>
      <c r="J35" s="126"/>
      <c r="K35" s="195"/>
      <c r="L35" s="195"/>
      <c r="M35" s="126"/>
      <c r="N35" s="195"/>
      <c r="O35" s="126"/>
      <c r="P35" s="126"/>
      <c r="Q35" s="126"/>
      <c r="R35" s="126"/>
      <c r="S35" s="126">
        <v>1000</v>
      </c>
      <c r="T35" s="126">
        <v>1000</v>
      </c>
      <c r="U35" s="126"/>
      <c r="V35" s="126"/>
      <c r="W35" s="126"/>
      <c r="X35" s="126"/>
    </row>
    <row r="36" ht="20.25" customHeight="1" spans="1:24">
      <c r="A36" s="22" t="s">
        <v>196</v>
      </c>
      <c r="B36" s="22" t="s">
        <v>70</v>
      </c>
      <c r="C36" s="22" t="s">
        <v>224</v>
      </c>
      <c r="D36" s="22" t="s">
        <v>225</v>
      </c>
      <c r="E36" s="22" t="s">
        <v>113</v>
      </c>
      <c r="F36" s="22" t="s">
        <v>114</v>
      </c>
      <c r="G36" s="22" t="s">
        <v>238</v>
      </c>
      <c r="H36" s="22" t="s">
        <v>239</v>
      </c>
      <c r="I36" s="126">
        <v>80000</v>
      </c>
      <c r="J36" s="126"/>
      <c r="K36" s="195"/>
      <c r="L36" s="195"/>
      <c r="M36" s="126"/>
      <c r="N36" s="195"/>
      <c r="O36" s="126"/>
      <c r="P36" s="126"/>
      <c r="Q36" s="126"/>
      <c r="R36" s="126"/>
      <c r="S36" s="126">
        <v>80000</v>
      </c>
      <c r="T36" s="126">
        <v>80000</v>
      </c>
      <c r="U36" s="126"/>
      <c r="V36" s="126"/>
      <c r="W36" s="126"/>
      <c r="X36" s="126"/>
    </row>
    <row r="37" ht="20.25" customHeight="1" spans="1:24">
      <c r="A37" s="22" t="s">
        <v>196</v>
      </c>
      <c r="B37" s="22" t="s">
        <v>70</v>
      </c>
      <c r="C37" s="22" t="s">
        <v>224</v>
      </c>
      <c r="D37" s="22" t="s">
        <v>225</v>
      </c>
      <c r="E37" s="22" t="s">
        <v>113</v>
      </c>
      <c r="F37" s="22" t="s">
        <v>114</v>
      </c>
      <c r="G37" s="22" t="s">
        <v>240</v>
      </c>
      <c r="H37" s="22" t="s">
        <v>241</v>
      </c>
      <c r="I37" s="126">
        <v>1000</v>
      </c>
      <c r="J37" s="126"/>
      <c r="K37" s="195"/>
      <c r="L37" s="195"/>
      <c r="M37" s="126"/>
      <c r="N37" s="195"/>
      <c r="O37" s="126"/>
      <c r="P37" s="126"/>
      <c r="Q37" s="126"/>
      <c r="R37" s="126"/>
      <c r="S37" s="126">
        <v>1000</v>
      </c>
      <c r="T37" s="126">
        <v>1000</v>
      </c>
      <c r="U37" s="126"/>
      <c r="V37" s="126"/>
      <c r="W37" s="126"/>
      <c r="X37" s="126"/>
    </row>
    <row r="38" ht="20.25" customHeight="1" spans="1:24">
      <c r="A38" s="22" t="s">
        <v>196</v>
      </c>
      <c r="B38" s="22" t="s">
        <v>70</v>
      </c>
      <c r="C38" s="22" t="s">
        <v>224</v>
      </c>
      <c r="D38" s="22" t="s">
        <v>225</v>
      </c>
      <c r="E38" s="22" t="s">
        <v>113</v>
      </c>
      <c r="F38" s="22" t="s">
        <v>114</v>
      </c>
      <c r="G38" s="22" t="s">
        <v>242</v>
      </c>
      <c r="H38" s="22" t="s">
        <v>243</v>
      </c>
      <c r="I38" s="126">
        <v>20000</v>
      </c>
      <c r="J38" s="126"/>
      <c r="K38" s="195"/>
      <c r="L38" s="195"/>
      <c r="M38" s="126"/>
      <c r="N38" s="195"/>
      <c r="O38" s="126"/>
      <c r="P38" s="126"/>
      <c r="Q38" s="126"/>
      <c r="R38" s="126"/>
      <c r="S38" s="126">
        <v>20000</v>
      </c>
      <c r="T38" s="126">
        <v>20000</v>
      </c>
      <c r="U38" s="126"/>
      <c r="V38" s="126"/>
      <c r="W38" s="126"/>
      <c r="X38" s="126"/>
    </row>
    <row r="39" ht="20.25" customHeight="1" spans="1:24">
      <c r="A39" s="22" t="s">
        <v>196</v>
      </c>
      <c r="B39" s="22" t="s">
        <v>70</v>
      </c>
      <c r="C39" s="22" t="s">
        <v>224</v>
      </c>
      <c r="D39" s="22" t="s">
        <v>225</v>
      </c>
      <c r="E39" s="22" t="s">
        <v>113</v>
      </c>
      <c r="F39" s="22" t="s">
        <v>114</v>
      </c>
      <c r="G39" s="22" t="s">
        <v>244</v>
      </c>
      <c r="H39" s="22" t="s">
        <v>245</v>
      </c>
      <c r="I39" s="126">
        <v>2300000</v>
      </c>
      <c r="J39" s="126"/>
      <c r="K39" s="195"/>
      <c r="L39" s="195"/>
      <c r="M39" s="126"/>
      <c r="N39" s="195"/>
      <c r="O39" s="126"/>
      <c r="P39" s="126"/>
      <c r="Q39" s="126"/>
      <c r="R39" s="126"/>
      <c r="S39" s="126">
        <v>2300000</v>
      </c>
      <c r="T39" s="126">
        <v>2300000</v>
      </c>
      <c r="U39" s="126"/>
      <c r="V39" s="126"/>
      <c r="W39" s="126"/>
      <c r="X39" s="126"/>
    </row>
    <row r="40" ht="20.25" customHeight="1" spans="1:24">
      <c r="A40" s="22" t="s">
        <v>196</v>
      </c>
      <c r="B40" s="22" t="s">
        <v>70</v>
      </c>
      <c r="C40" s="22" t="s">
        <v>224</v>
      </c>
      <c r="D40" s="22" t="s">
        <v>225</v>
      </c>
      <c r="E40" s="22" t="s">
        <v>113</v>
      </c>
      <c r="F40" s="22" t="s">
        <v>114</v>
      </c>
      <c r="G40" s="22" t="s">
        <v>246</v>
      </c>
      <c r="H40" s="22" t="s">
        <v>247</v>
      </c>
      <c r="I40" s="126">
        <v>20000</v>
      </c>
      <c r="J40" s="126"/>
      <c r="K40" s="195"/>
      <c r="L40" s="195"/>
      <c r="M40" s="126"/>
      <c r="N40" s="195"/>
      <c r="O40" s="126"/>
      <c r="P40" s="126"/>
      <c r="Q40" s="126"/>
      <c r="R40" s="126"/>
      <c r="S40" s="126">
        <v>20000</v>
      </c>
      <c r="T40" s="126">
        <v>20000</v>
      </c>
      <c r="U40" s="126"/>
      <c r="V40" s="126"/>
      <c r="W40" s="126"/>
      <c r="X40" s="126"/>
    </row>
    <row r="41" ht="20.25" customHeight="1" spans="1:24">
      <c r="A41" s="22" t="s">
        <v>196</v>
      </c>
      <c r="B41" s="22" t="s">
        <v>70</v>
      </c>
      <c r="C41" s="22" t="s">
        <v>224</v>
      </c>
      <c r="D41" s="22" t="s">
        <v>225</v>
      </c>
      <c r="E41" s="22" t="s">
        <v>113</v>
      </c>
      <c r="F41" s="22" t="s">
        <v>114</v>
      </c>
      <c r="G41" s="22" t="s">
        <v>248</v>
      </c>
      <c r="H41" s="22" t="s">
        <v>249</v>
      </c>
      <c r="I41" s="126">
        <v>87000</v>
      </c>
      <c r="J41" s="126">
        <v>87000</v>
      </c>
      <c r="K41" s="195"/>
      <c r="L41" s="195"/>
      <c r="M41" s="126">
        <v>87000</v>
      </c>
      <c r="N41" s="195"/>
      <c r="O41" s="126"/>
      <c r="P41" s="126"/>
      <c r="Q41" s="126"/>
      <c r="R41" s="126"/>
      <c r="S41" s="126"/>
      <c r="T41" s="126"/>
      <c r="U41" s="126"/>
      <c r="V41" s="126"/>
      <c r="W41" s="126"/>
      <c r="X41" s="126"/>
    </row>
    <row r="42" ht="20.25" customHeight="1" spans="1:24">
      <c r="A42" s="22" t="s">
        <v>196</v>
      </c>
      <c r="B42" s="22" t="s">
        <v>70</v>
      </c>
      <c r="C42" s="22" t="s">
        <v>224</v>
      </c>
      <c r="D42" s="22" t="s">
        <v>225</v>
      </c>
      <c r="E42" s="22" t="s">
        <v>113</v>
      </c>
      <c r="F42" s="22" t="s">
        <v>114</v>
      </c>
      <c r="G42" s="22" t="s">
        <v>250</v>
      </c>
      <c r="H42" s="22" t="s">
        <v>251</v>
      </c>
      <c r="I42" s="126">
        <v>10440</v>
      </c>
      <c r="J42" s="126">
        <v>10440</v>
      </c>
      <c r="K42" s="195"/>
      <c r="L42" s="195"/>
      <c r="M42" s="126">
        <v>10440</v>
      </c>
      <c r="N42" s="195"/>
      <c r="O42" s="126"/>
      <c r="P42" s="126"/>
      <c r="Q42" s="126"/>
      <c r="R42" s="126"/>
      <c r="S42" s="126"/>
      <c r="T42" s="126"/>
      <c r="U42" s="126"/>
      <c r="V42" s="126"/>
      <c r="W42" s="126"/>
      <c r="X42" s="126"/>
    </row>
    <row r="43" ht="20.25" customHeight="1" spans="1:24">
      <c r="A43" s="22" t="s">
        <v>196</v>
      </c>
      <c r="B43" s="22" t="s">
        <v>70</v>
      </c>
      <c r="C43" s="22" t="s">
        <v>252</v>
      </c>
      <c r="D43" s="22" t="s">
        <v>253</v>
      </c>
      <c r="E43" s="22" t="s">
        <v>101</v>
      </c>
      <c r="F43" s="22" t="s">
        <v>102</v>
      </c>
      <c r="G43" s="22" t="s">
        <v>254</v>
      </c>
      <c r="H43" s="22" t="s">
        <v>255</v>
      </c>
      <c r="I43" s="126">
        <v>86400</v>
      </c>
      <c r="J43" s="126">
        <v>86400</v>
      </c>
      <c r="K43" s="195"/>
      <c r="L43" s="195"/>
      <c r="M43" s="126">
        <v>86400</v>
      </c>
      <c r="N43" s="195"/>
      <c r="O43" s="126"/>
      <c r="P43" s="126"/>
      <c r="Q43" s="126"/>
      <c r="R43" s="126"/>
      <c r="S43" s="126"/>
      <c r="T43" s="126"/>
      <c r="U43" s="126"/>
      <c r="V43" s="126"/>
      <c r="W43" s="126"/>
      <c r="X43" s="126"/>
    </row>
    <row r="44" ht="20.25" customHeight="1" spans="1:24">
      <c r="A44" s="22" t="s">
        <v>196</v>
      </c>
      <c r="B44" s="22" t="s">
        <v>70</v>
      </c>
      <c r="C44" s="22" t="s">
        <v>256</v>
      </c>
      <c r="D44" s="22" t="s">
        <v>257</v>
      </c>
      <c r="E44" s="22" t="s">
        <v>107</v>
      </c>
      <c r="F44" s="22" t="s">
        <v>108</v>
      </c>
      <c r="G44" s="22" t="s">
        <v>254</v>
      </c>
      <c r="H44" s="22" t="s">
        <v>255</v>
      </c>
      <c r="I44" s="126">
        <v>28092</v>
      </c>
      <c r="J44" s="126">
        <v>28092</v>
      </c>
      <c r="K44" s="195"/>
      <c r="L44" s="195"/>
      <c r="M44" s="126">
        <v>28092</v>
      </c>
      <c r="N44" s="195"/>
      <c r="O44" s="126"/>
      <c r="P44" s="126"/>
      <c r="Q44" s="126"/>
      <c r="R44" s="126"/>
      <c r="S44" s="126"/>
      <c r="T44" s="126"/>
      <c r="U44" s="126"/>
      <c r="V44" s="126"/>
      <c r="W44" s="126"/>
      <c r="X44" s="126"/>
    </row>
    <row r="45" ht="20.25" customHeight="1" spans="1:24">
      <c r="A45" s="22" t="s">
        <v>196</v>
      </c>
      <c r="B45" s="22" t="s">
        <v>70</v>
      </c>
      <c r="C45" s="22" t="s">
        <v>258</v>
      </c>
      <c r="D45" s="22" t="s">
        <v>259</v>
      </c>
      <c r="E45" s="22" t="s">
        <v>113</v>
      </c>
      <c r="F45" s="22" t="s">
        <v>114</v>
      </c>
      <c r="G45" s="22" t="s">
        <v>254</v>
      </c>
      <c r="H45" s="22" t="s">
        <v>255</v>
      </c>
      <c r="I45" s="126">
        <v>151200</v>
      </c>
      <c r="J45" s="126">
        <v>151200</v>
      </c>
      <c r="K45" s="195"/>
      <c r="L45" s="195"/>
      <c r="M45" s="126">
        <v>151200</v>
      </c>
      <c r="N45" s="195"/>
      <c r="O45" s="126"/>
      <c r="P45" s="126"/>
      <c r="Q45" s="126"/>
      <c r="R45" s="126"/>
      <c r="S45" s="126"/>
      <c r="T45" s="126"/>
      <c r="U45" s="126"/>
      <c r="V45" s="126"/>
      <c r="W45" s="126"/>
      <c r="X45" s="126"/>
    </row>
    <row r="46" ht="20.25" customHeight="1" spans="1:24">
      <c r="A46" s="22" t="s">
        <v>196</v>
      </c>
      <c r="B46" s="22" t="s">
        <v>70</v>
      </c>
      <c r="C46" s="22" t="s">
        <v>260</v>
      </c>
      <c r="D46" s="22" t="s">
        <v>261</v>
      </c>
      <c r="E46" s="22" t="s">
        <v>113</v>
      </c>
      <c r="F46" s="22" t="s">
        <v>114</v>
      </c>
      <c r="G46" s="22" t="s">
        <v>262</v>
      </c>
      <c r="H46" s="22" t="s">
        <v>263</v>
      </c>
      <c r="I46" s="126">
        <v>350000</v>
      </c>
      <c r="J46" s="126"/>
      <c r="K46" s="195"/>
      <c r="L46" s="195"/>
      <c r="M46" s="126"/>
      <c r="N46" s="195"/>
      <c r="O46" s="126"/>
      <c r="P46" s="126"/>
      <c r="Q46" s="126"/>
      <c r="R46" s="126"/>
      <c r="S46" s="126">
        <v>350000</v>
      </c>
      <c r="T46" s="126">
        <v>350000</v>
      </c>
      <c r="U46" s="126"/>
      <c r="V46" s="126"/>
      <c r="W46" s="126"/>
      <c r="X46" s="126"/>
    </row>
    <row r="47" ht="17.25" customHeight="1" spans="1:24">
      <c r="A47" s="83" t="s">
        <v>169</v>
      </c>
      <c r="B47" s="84"/>
      <c r="C47" s="190"/>
      <c r="D47" s="190"/>
      <c r="E47" s="190"/>
      <c r="F47" s="190"/>
      <c r="G47" s="190"/>
      <c r="H47" s="191"/>
      <c r="I47" s="126">
        <v>8322662</v>
      </c>
      <c r="J47" s="126">
        <v>5291562</v>
      </c>
      <c r="K47" s="126"/>
      <c r="L47" s="126"/>
      <c r="M47" s="126">
        <v>5291562</v>
      </c>
      <c r="N47" s="126"/>
      <c r="O47" s="126"/>
      <c r="P47" s="126"/>
      <c r="Q47" s="126"/>
      <c r="R47" s="126"/>
      <c r="S47" s="126">
        <v>3031100</v>
      </c>
      <c r="T47" s="126">
        <v>3031100</v>
      </c>
      <c r="U47" s="126"/>
      <c r="V47" s="126"/>
      <c r="W47" s="126"/>
      <c r="X47" s="126"/>
    </row>
  </sheetData>
  <mergeCells count="31">
    <mergeCell ref="A2:X2"/>
    <mergeCell ref="A3:H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80"/>
      <c r="E1" s="56"/>
      <c r="F1" s="56"/>
      <c r="G1" s="56"/>
      <c r="H1" s="56"/>
      <c r="U1" s="180"/>
      <c r="W1" s="185" t="s">
        <v>264</v>
      </c>
    </row>
    <row r="2" ht="46.5" customHeight="1" spans="1:23">
      <c r="A2" s="58" t="str">
        <f>"2025"&amp;"年部门项目支出预算表"</f>
        <v>2025年部门项目支出预算表</v>
      </c>
      <c r="B2" s="58"/>
      <c r="C2" s="58"/>
      <c r="D2" s="58"/>
      <c r="E2" s="58"/>
      <c r="F2" s="58"/>
      <c r="G2" s="58"/>
      <c r="H2" s="58"/>
      <c r="I2" s="58"/>
      <c r="J2" s="58"/>
      <c r="K2" s="58"/>
      <c r="L2" s="58"/>
      <c r="M2" s="58"/>
      <c r="N2" s="58"/>
      <c r="O2" s="58"/>
      <c r="P2" s="58"/>
      <c r="Q2" s="58"/>
      <c r="R2" s="58"/>
      <c r="S2" s="58"/>
      <c r="T2" s="58"/>
      <c r="U2" s="58"/>
      <c r="V2" s="58"/>
      <c r="W2" s="58"/>
    </row>
    <row r="3" ht="13.5" customHeight="1" spans="1:23">
      <c r="A3" s="59" t="str">
        <f>"单位名称："&amp;"石林彝族自治县板桥卫生院"</f>
        <v>单位名称：石林彝族自治县板桥卫生院</v>
      </c>
      <c r="B3" s="60"/>
      <c r="C3" s="60"/>
      <c r="D3" s="60"/>
      <c r="E3" s="60"/>
      <c r="F3" s="60"/>
      <c r="G3" s="60"/>
      <c r="H3" s="60"/>
      <c r="I3" s="61"/>
      <c r="J3" s="61"/>
      <c r="K3" s="61"/>
      <c r="L3" s="61"/>
      <c r="M3" s="61"/>
      <c r="N3" s="61"/>
      <c r="O3" s="61"/>
      <c r="P3" s="61"/>
      <c r="Q3" s="61"/>
      <c r="U3" s="180"/>
      <c r="W3" s="164" t="s">
        <v>1</v>
      </c>
    </row>
    <row r="4" ht="21.75" customHeight="1" spans="1:23">
      <c r="A4" s="63" t="s">
        <v>265</v>
      </c>
      <c r="B4" s="64" t="s">
        <v>180</v>
      </c>
      <c r="C4" s="63" t="s">
        <v>181</v>
      </c>
      <c r="D4" s="63" t="s">
        <v>266</v>
      </c>
      <c r="E4" s="64" t="s">
        <v>182</v>
      </c>
      <c r="F4" s="64" t="s">
        <v>183</v>
      </c>
      <c r="G4" s="64" t="s">
        <v>267</v>
      </c>
      <c r="H4" s="64" t="s">
        <v>268</v>
      </c>
      <c r="I4" s="78" t="s">
        <v>55</v>
      </c>
      <c r="J4" s="13" t="s">
        <v>269</v>
      </c>
      <c r="K4" s="14"/>
      <c r="L4" s="14"/>
      <c r="M4" s="50"/>
      <c r="N4" s="13" t="s">
        <v>188</v>
      </c>
      <c r="O4" s="14"/>
      <c r="P4" s="50"/>
      <c r="Q4" s="64" t="s">
        <v>61</v>
      </c>
      <c r="R4" s="13" t="s">
        <v>62</v>
      </c>
      <c r="S4" s="14"/>
      <c r="T4" s="14"/>
      <c r="U4" s="14"/>
      <c r="V4" s="14"/>
      <c r="W4" s="50"/>
    </row>
    <row r="5" ht="21.75" customHeight="1" spans="1:23">
      <c r="A5" s="65"/>
      <c r="B5" s="79"/>
      <c r="C5" s="65"/>
      <c r="D5" s="65"/>
      <c r="E5" s="66"/>
      <c r="F5" s="66"/>
      <c r="G5" s="66"/>
      <c r="H5" s="66"/>
      <c r="I5" s="79"/>
      <c r="J5" s="181" t="s">
        <v>58</v>
      </c>
      <c r="K5" s="182"/>
      <c r="L5" s="64" t="s">
        <v>59</v>
      </c>
      <c r="M5" s="64" t="s">
        <v>60</v>
      </c>
      <c r="N5" s="64" t="s">
        <v>58</v>
      </c>
      <c r="O5" s="64" t="s">
        <v>59</v>
      </c>
      <c r="P5" s="64" t="s">
        <v>60</v>
      </c>
      <c r="Q5" s="66"/>
      <c r="R5" s="64" t="s">
        <v>57</v>
      </c>
      <c r="S5" s="64" t="s">
        <v>64</v>
      </c>
      <c r="T5" s="64" t="s">
        <v>194</v>
      </c>
      <c r="U5" s="64" t="s">
        <v>66</v>
      </c>
      <c r="V5" s="64" t="s">
        <v>67</v>
      </c>
      <c r="W5" s="64" t="s">
        <v>68</v>
      </c>
    </row>
    <row r="6" ht="21" customHeight="1" spans="1:23">
      <c r="A6" s="79"/>
      <c r="B6" s="79"/>
      <c r="C6" s="79"/>
      <c r="D6" s="79"/>
      <c r="E6" s="79"/>
      <c r="F6" s="79"/>
      <c r="G6" s="79"/>
      <c r="H6" s="79"/>
      <c r="I6" s="79"/>
      <c r="J6" s="183" t="s">
        <v>57</v>
      </c>
      <c r="K6" s="184"/>
      <c r="L6" s="79"/>
      <c r="M6" s="79"/>
      <c r="N6" s="79"/>
      <c r="O6" s="79"/>
      <c r="P6" s="79"/>
      <c r="Q6" s="79"/>
      <c r="R6" s="79"/>
      <c r="S6" s="79"/>
      <c r="T6" s="79"/>
      <c r="U6" s="79"/>
      <c r="V6" s="79"/>
      <c r="W6" s="79"/>
    </row>
    <row r="7" ht="39.75" customHeight="1" spans="1:23">
      <c r="A7" s="68"/>
      <c r="B7" s="70"/>
      <c r="C7" s="68"/>
      <c r="D7" s="68"/>
      <c r="E7" s="69"/>
      <c r="F7" s="69"/>
      <c r="G7" s="69"/>
      <c r="H7" s="69"/>
      <c r="I7" s="70"/>
      <c r="J7" s="19" t="s">
        <v>57</v>
      </c>
      <c r="K7" s="19" t="s">
        <v>270</v>
      </c>
      <c r="L7" s="69"/>
      <c r="M7" s="69"/>
      <c r="N7" s="69"/>
      <c r="O7" s="69"/>
      <c r="P7" s="69"/>
      <c r="Q7" s="69"/>
      <c r="R7" s="69"/>
      <c r="S7" s="69"/>
      <c r="T7" s="69"/>
      <c r="U7" s="70"/>
      <c r="V7" s="69"/>
      <c r="W7" s="69"/>
    </row>
    <row r="8" ht="15" customHeight="1" spans="1:23">
      <c r="A8" s="71">
        <v>1</v>
      </c>
      <c r="B8" s="71">
        <v>2</v>
      </c>
      <c r="C8" s="71">
        <v>3</v>
      </c>
      <c r="D8" s="71">
        <v>4</v>
      </c>
      <c r="E8" s="71">
        <v>5</v>
      </c>
      <c r="F8" s="71">
        <v>6</v>
      </c>
      <c r="G8" s="71">
        <v>7</v>
      </c>
      <c r="H8" s="71">
        <v>8</v>
      </c>
      <c r="I8" s="71">
        <v>9</v>
      </c>
      <c r="J8" s="71">
        <v>10</v>
      </c>
      <c r="K8" s="71">
        <v>11</v>
      </c>
      <c r="L8" s="86">
        <v>12</v>
      </c>
      <c r="M8" s="86">
        <v>13</v>
      </c>
      <c r="N8" s="86">
        <v>14</v>
      </c>
      <c r="O8" s="86">
        <v>15</v>
      </c>
      <c r="P8" s="86">
        <v>16</v>
      </c>
      <c r="Q8" s="86">
        <v>17</v>
      </c>
      <c r="R8" s="86">
        <v>18</v>
      </c>
      <c r="S8" s="86">
        <v>19</v>
      </c>
      <c r="T8" s="86">
        <v>20</v>
      </c>
      <c r="U8" s="71">
        <v>21</v>
      </c>
      <c r="V8" s="86">
        <v>22</v>
      </c>
      <c r="W8" s="71">
        <v>23</v>
      </c>
    </row>
    <row r="9" ht="21.75" customHeight="1" spans="1:23">
      <c r="A9" s="116" t="s">
        <v>271</v>
      </c>
      <c r="B9" s="116" t="s">
        <v>272</v>
      </c>
      <c r="C9" s="116" t="s">
        <v>273</v>
      </c>
      <c r="D9" s="116" t="s">
        <v>70</v>
      </c>
      <c r="E9" s="116" t="s">
        <v>113</v>
      </c>
      <c r="F9" s="116" t="s">
        <v>114</v>
      </c>
      <c r="G9" s="116" t="s">
        <v>274</v>
      </c>
      <c r="H9" s="116" t="s">
        <v>275</v>
      </c>
      <c r="I9" s="126">
        <v>15000</v>
      </c>
      <c r="J9" s="126"/>
      <c r="K9" s="126"/>
      <c r="L9" s="126"/>
      <c r="M9" s="126"/>
      <c r="N9" s="126"/>
      <c r="O9" s="126"/>
      <c r="P9" s="126"/>
      <c r="Q9" s="126"/>
      <c r="R9" s="126">
        <v>15000</v>
      </c>
      <c r="S9" s="126">
        <v>15000</v>
      </c>
      <c r="T9" s="126"/>
      <c r="U9" s="126"/>
      <c r="V9" s="126"/>
      <c r="W9" s="126"/>
    </row>
    <row r="10" ht="21.75" customHeight="1" spans="1:23">
      <c r="A10" s="116" t="s">
        <v>276</v>
      </c>
      <c r="B10" s="116" t="s">
        <v>277</v>
      </c>
      <c r="C10" s="116" t="s">
        <v>278</v>
      </c>
      <c r="D10" s="116" t="s">
        <v>70</v>
      </c>
      <c r="E10" s="116" t="s">
        <v>113</v>
      </c>
      <c r="F10" s="116" t="s">
        <v>114</v>
      </c>
      <c r="G10" s="116" t="s">
        <v>279</v>
      </c>
      <c r="H10" s="116" t="s">
        <v>280</v>
      </c>
      <c r="I10" s="126">
        <v>20000</v>
      </c>
      <c r="J10" s="126"/>
      <c r="K10" s="126"/>
      <c r="L10" s="126"/>
      <c r="M10" s="126"/>
      <c r="N10" s="126"/>
      <c r="O10" s="126"/>
      <c r="P10" s="126"/>
      <c r="Q10" s="126"/>
      <c r="R10" s="126">
        <v>20000</v>
      </c>
      <c r="S10" s="126">
        <v>20000</v>
      </c>
      <c r="T10" s="126"/>
      <c r="U10" s="126"/>
      <c r="V10" s="126"/>
      <c r="W10" s="126"/>
    </row>
    <row r="11" ht="21.75" customHeight="1" spans="1:23">
      <c r="A11" s="116" t="s">
        <v>276</v>
      </c>
      <c r="B11" s="116" t="s">
        <v>281</v>
      </c>
      <c r="C11" s="116" t="s">
        <v>282</v>
      </c>
      <c r="D11" s="116" t="s">
        <v>70</v>
      </c>
      <c r="E11" s="116" t="s">
        <v>113</v>
      </c>
      <c r="F11" s="116" t="s">
        <v>114</v>
      </c>
      <c r="G11" s="116" t="s">
        <v>283</v>
      </c>
      <c r="H11" s="116" t="s">
        <v>284</v>
      </c>
      <c r="I11" s="126">
        <v>30000</v>
      </c>
      <c r="J11" s="126"/>
      <c r="K11" s="126"/>
      <c r="L11" s="126"/>
      <c r="M11" s="126"/>
      <c r="N11" s="126"/>
      <c r="O11" s="126"/>
      <c r="P11" s="126"/>
      <c r="Q11" s="126"/>
      <c r="R11" s="126">
        <v>30000</v>
      </c>
      <c r="S11" s="126">
        <v>30000</v>
      </c>
      <c r="T11" s="126"/>
      <c r="U11" s="126"/>
      <c r="V11" s="126"/>
      <c r="W11" s="126"/>
    </row>
    <row r="12" ht="21.75" customHeight="1" spans="1:23">
      <c r="A12" s="116" t="s">
        <v>276</v>
      </c>
      <c r="B12" s="116" t="s">
        <v>285</v>
      </c>
      <c r="C12" s="116" t="s">
        <v>286</v>
      </c>
      <c r="D12" s="116" t="s">
        <v>70</v>
      </c>
      <c r="E12" s="116" t="s">
        <v>115</v>
      </c>
      <c r="F12" s="116" t="s">
        <v>116</v>
      </c>
      <c r="G12" s="116" t="s">
        <v>254</v>
      </c>
      <c r="H12" s="116" t="s">
        <v>255</v>
      </c>
      <c r="I12" s="126">
        <v>424</v>
      </c>
      <c r="J12" s="126">
        <v>424</v>
      </c>
      <c r="K12" s="126">
        <v>424</v>
      </c>
      <c r="L12" s="126"/>
      <c r="M12" s="126"/>
      <c r="N12" s="126"/>
      <c r="O12" s="126"/>
      <c r="P12" s="126"/>
      <c r="Q12" s="126"/>
      <c r="R12" s="126"/>
      <c r="S12" s="126"/>
      <c r="T12" s="126"/>
      <c r="U12" s="126"/>
      <c r="V12" s="126"/>
      <c r="W12" s="126"/>
    </row>
    <row r="13" ht="18.75" customHeight="1" spans="1:23">
      <c r="A13" s="83" t="s">
        <v>169</v>
      </c>
      <c r="B13" s="84"/>
      <c r="C13" s="84"/>
      <c r="D13" s="84"/>
      <c r="E13" s="84"/>
      <c r="F13" s="84"/>
      <c r="G13" s="84"/>
      <c r="H13" s="85"/>
      <c r="I13" s="126">
        <v>65424</v>
      </c>
      <c r="J13" s="126">
        <v>424</v>
      </c>
      <c r="K13" s="126">
        <v>424</v>
      </c>
      <c r="L13" s="126"/>
      <c r="M13" s="126"/>
      <c r="N13" s="126"/>
      <c r="O13" s="126"/>
      <c r="P13" s="126"/>
      <c r="Q13" s="126"/>
      <c r="R13" s="126">
        <v>65000</v>
      </c>
      <c r="S13" s="126">
        <v>65000</v>
      </c>
      <c r="T13" s="126"/>
      <c r="U13" s="126"/>
      <c r="V13" s="126"/>
      <c r="W13" s="126"/>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workbookViewId="0">
      <selection activeCell="A1" sqref="A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57" t="s">
        <v>287</v>
      </c>
    </row>
    <row r="2" ht="39.75" customHeight="1" spans="1:10">
      <c r="A2" s="113" t="str">
        <f>"2025"&amp;"年部门项目支出绩效目标表"</f>
        <v>2025年部门项目支出绩效目标表</v>
      </c>
      <c r="B2" s="58"/>
      <c r="C2" s="58"/>
      <c r="D2" s="58"/>
      <c r="E2" s="58"/>
      <c r="F2" s="114"/>
      <c r="G2" s="58"/>
      <c r="H2" s="114"/>
      <c r="I2" s="114"/>
      <c r="J2" s="58"/>
    </row>
    <row r="3" ht="17.25" customHeight="1" spans="1:1">
      <c r="A3" s="59" t="str">
        <f>"单位名称："&amp;"石林彝族自治县板桥卫生院"</f>
        <v>单位名称：石林彝族自治县板桥卫生院</v>
      </c>
    </row>
    <row r="4" ht="44.25" customHeight="1" spans="1:10">
      <c r="A4" s="19" t="s">
        <v>181</v>
      </c>
      <c r="B4" s="19" t="s">
        <v>288</v>
      </c>
      <c r="C4" s="19" t="s">
        <v>289</v>
      </c>
      <c r="D4" s="19" t="s">
        <v>290</v>
      </c>
      <c r="E4" s="19" t="s">
        <v>291</v>
      </c>
      <c r="F4" s="115" t="s">
        <v>292</v>
      </c>
      <c r="G4" s="19" t="s">
        <v>293</v>
      </c>
      <c r="H4" s="115" t="s">
        <v>294</v>
      </c>
      <c r="I4" s="115" t="s">
        <v>295</v>
      </c>
      <c r="J4" s="19" t="s">
        <v>296</v>
      </c>
    </row>
    <row r="5" ht="18.75" customHeight="1" spans="1:10">
      <c r="A5" s="178">
        <v>1</v>
      </c>
      <c r="B5" s="178">
        <v>2</v>
      </c>
      <c r="C5" s="178">
        <v>3</v>
      </c>
      <c r="D5" s="178">
        <v>4</v>
      </c>
      <c r="E5" s="178">
        <v>5</v>
      </c>
      <c r="F5" s="86">
        <v>6</v>
      </c>
      <c r="G5" s="178">
        <v>7</v>
      </c>
      <c r="H5" s="86">
        <v>8</v>
      </c>
      <c r="I5" s="86">
        <v>9</v>
      </c>
      <c r="J5" s="178">
        <v>10</v>
      </c>
    </row>
    <row r="6" ht="42" customHeight="1" spans="1:10">
      <c r="A6" s="80" t="s">
        <v>70</v>
      </c>
      <c r="B6" s="116"/>
      <c r="C6" s="116"/>
      <c r="D6" s="116"/>
      <c r="E6" s="104"/>
      <c r="F6" s="117"/>
      <c r="G6" s="104"/>
      <c r="H6" s="117"/>
      <c r="I6" s="117"/>
      <c r="J6" s="104"/>
    </row>
    <row r="7" ht="42" customHeight="1" spans="1:10">
      <c r="A7" s="179" t="s">
        <v>273</v>
      </c>
      <c r="B7" s="72" t="s">
        <v>297</v>
      </c>
      <c r="C7" s="72" t="s">
        <v>298</v>
      </c>
      <c r="D7" s="72" t="s">
        <v>299</v>
      </c>
      <c r="E7" s="80" t="s">
        <v>300</v>
      </c>
      <c r="F7" s="72" t="s">
        <v>301</v>
      </c>
      <c r="G7" s="80" t="s">
        <v>83</v>
      </c>
      <c r="H7" s="72" t="s">
        <v>302</v>
      </c>
      <c r="I7" s="72" t="s">
        <v>303</v>
      </c>
      <c r="J7" s="80" t="s">
        <v>300</v>
      </c>
    </row>
    <row r="8" ht="42" customHeight="1" spans="1:10">
      <c r="A8" s="179" t="s">
        <v>273</v>
      </c>
      <c r="B8" s="72" t="s">
        <v>297</v>
      </c>
      <c r="C8" s="72" t="s">
        <v>298</v>
      </c>
      <c r="D8" s="72" t="s">
        <v>304</v>
      </c>
      <c r="E8" s="80" t="s">
        <v>305</v>
      </c>
      <c r="F8" s="72" t="s">
        <v>306</v>
      </c>
      <c r="G8" s="80" t="s">
        <v>307</v>
      </c>
      <c r="H8" s="72" t="s">
        <v>308</v>
      </c>
      <c r="I8" s="72" t="s">
        <v>309</v>
      </c>
      <c r="J8" s="80" t="s">
        <v>305</v>
      </c>
    </row>
    <row r="9" ht="42" customHeight="1" spans="1:10">
      <c r="A9" s="179" t="s">
        <v>273</v>
      </c>
      <c r="B9" s="72" t="s">
        <v>297</v>
      </c>
      <c r="C9" s="72" t="s">
        <v>298</v>
      </c>
      <c r="D9" s="72" t="s">
        <v>310</v>
      </c>
      <c r="E9" s="80" t="s">
        <v>311</v>
      </c>
      <c r="F9" s="72" t="s">
        <v>301</v>
      </c>
      <c r="G9" s="80" t="s">
        <v>312</v>
      </c>
      <c r="H9" s="72" t="s">
        <v>313</v>
      </c>
      <c r="I9" s="72" t="s">
        <v>309</v>
      </c>
      <c r="J9" s="80" t="s">
        <v>311</v>
      </c>
    </row>
    <row r="10" ht="42" customHeight="1" spans="1:10">
      <c r="A10" s="179" t="s">
        <v>273</v>
      </c>
      <c r="B10" s="72" t="s">
        <v>297</v>
      </c>
      <c r="C10" s="72" t="s">
        <v>314</v>
      </c>
      <c r="D10" s="72" t="s">
        <v>315</v>
      </c>
      <c r="E10" s="80" t="s">
        <v>316</v>
      </c>
      <c r="F10" s="72" t="s">
        <v>306</v>
      </c>
      <c r="G10" s="80" t="s">
        <v>317</v>
      </c>
      <c r="H10" s="72" t="s">
        <v>318</v>
      </c>
      <c r="I10" s="72" t="s">
        <v>303</v>
      </c>
      <c r="J10" s="80" t="s">
        <v>316</v>
      </c>
    </row>
    <row r="11" ht="42" customHeight="1" spans="1:10">
      <c r="A11" s="179" t="s">
        <v>273</v>
      </c>
      <c r="B11" s="72" t="s">
        <v>297</v>
      </c>
      <c r="C11" s="72" t="s">
        <v>314</v>
      </c>
      <c r="D11" s="72" t="s">
        <v>319</v>
      </c>
      <c r="E11" s="80" t="s">
        <v>320</v>
      </c>
      <c r="F11" s="72" t="s">
        <v>301</v>
      </c>
      <c r="G11" s="80" t="s">
        <v>321</v>
      </c>
      <c r="H11" s="72" t="s">
        <v>313</v>
      </c>
      <c r="I11" s="72" t="s">
        <v>309</v>
      </c>
      <c r="J11" s="80" t="s">
        <v>320</v>
      </c>
    </row>
    <row r="12" ht="42" customHeight="1" spans="1:10">
      <c r="A12" s="179" t="s">
        <v>273</v>
      </c>
      <c r="B12" s="72" t="s">
        <v>297</v>
      </c>
      <c r="C12" s="72" t="s">
        <v>322</v>
      </c>
      <c r="D12" s="72" t="s">
        <v>323</v>
      </c>
      <c r="E12" s="80" t="s">
        <v>324</v>
      </c>
      <c r="F12" s="72" t="s">
        <v>306</v>
      </c>
      <c r="G12" s="80" t="s">
        <v>325</v>
      </c>
      <c r="H12" s="72" t="s">
        <v>308</v>
      </c>
      <c r="I12" s="72" t="s">
        <v>309</v>
      </c>
      <c r="J12" s="80" t="s">
        <v>324</v>
      </c>
    </row>
    <row r="13" ht="42" customHeight="1" spans="1:10">
      <c r="A13" s="179" t="s">
        <v>282</v>
      </c>
      <c r="B13" s="72" t="s">
        <v>326</v>
      </c>
      <c r="C13" s="72" t="s">
        <v>298</v>
      </c>
      <c r="D13" s="72" t="s">
        <v>299</v>
      </c>
      <c r="E13" s="80" t="s">
        <v>327</v>
      </c>
      <c r="F13" s="72" t="s">
        <v>306</v>
      </c>
      <c r="G13" s="80" t="s">
        <v>325</v>
      </c>
      <c r="H13" s="72" t="s">
        <v>308</v>
      </c>
      <c r="I13" s="72" t="s">
        <v>309</v>
      </c>
      <c r="J13" s="80" t="s">
        <v>327</v>
      </c>
    </row>
    <row r="14" ht="42" customHeight="1" spans="1:10">
      <c r="A14" s="179" t="s">
        <v>282</v>
      </c>
      <c r="B14" s="72" t="s">
        <v>326</v>
      </c>
      <c r="C14" s="72" t="s">
        <v>298</v>
      </c>
      <c r="D14" s="72" t="s">
        <v>304</v>
      </c>
      <c r="E14" s="80" t="s">
        <v>328</v>
      </c>
      <c r="F14" s="72" t="s">
        <v>306</v>
      </c>
      <c r="G14" s="80" t="s">
        <v>325</v>
      </c>
      <c r="H14" s="72" t="s">
        <v>308</v>
      </c>
      <c r="I14" s="72" t="s">
        <v>309</v>
      </c>
      <c r="J14" s="80" t="s">
        <v>328</v>
      </c>
    </row>
    <row r="15" ht="42" customHeight="1" spans="1:10">
      <c r="A15" s="179" t="s">
        <v>282</v>
      </c>
      <c r="B15" s="72" t="s">
        <v>326</v>
      </c>
      <c r="C15" s="72" t="s">
        <v>298</v>
      </c>
      <c r="D15" s="72" t="s">
        <v>310</v>
      </c>
      <c r="E15" s="80" t="s">
        <v>329</v>
      </c>
      <c r="F15" s="72" t="s">
        <v>301</v>
      </c>
      <c r="G15" s="80" t="s">
        <v>330</v>
      </c>
      <c r="H15" s="72" t="s">
        <v>313</v>
      </c>
      <c r="I15" s="72" t="s">
        <v>303</v>
      </c>
      <c r="J15" s="80" t="s">
        <v>329</v>
      </c>
    </row>
    <row r="16" ht="42" customHeight="1" spans="1:10">
      <c r="A16" s="179" t="s">
        <v>282</v>
      </c>
      <c r="B16" s="72" t="s">
        <v>326</v>
      </c>
      <c r="C16" s="72" t="s">
        <v>314</v>
      </c>
      <c r="D16" s="72" t="s">
        <v>319</v>
      </c>
      <c r="E16" s="80" t="s">
        <v>331</v>
      </c>
      <c r="F16" s="72" t="s">
        <v>301</v>
      </c>
      <c r="G16" s="80" t="s">
        <v>332</v>
      </c>
      <c r="H16" s="72" t="s">
        <v>313</v>
      </c>
      <c r="I16" s="72" t="s">
        <v>309</v>
      </c>
      <c r="J16" s="80" t="s">
        <v>331</v>
      </c>
    </row>
    <row r="17" ht="42" customHeight="1" spans="1:10">
      <c r="A17" s="179" t="s">
        <v>282</v>
      </c>
      <c r="B17" s="72" t="s">
        <v>326</v>
      </c>
      <c r="C17" s="72" t="s">
        <v>322</v>
      </c>
      <c r="D17" s="72" t="s">
        <v>323</v>
      </c>
      <c r="E17" s="80" t="s">
        <v>324</v>
      </c>
      <c r="F17" s="72" t="s">
        <v>306</v>
      </c>
      <c r="G17" s="80" t="s">
        <v>325</v>
      </c>
      <c r="H17" s="72" t="s">
        <v>308</v>
      </c>
      <c r="I17" s="72" t="s">
        <v>309</v>
      </c>
      <c r="J17" s="80" t="s">
        <v>324</v>
      </c>
    </row>
    <row r="18" ht="42" customHeight="1" spans="1:10">
      <c r="A18" s="179" t="s">
        <v>286</v>
      </c>
      <c r="B18" s="72" t="s">
        <v>333</v>
      </c>
      <c r="C18" s="72" t="s">
        <v>298</v>
      </c>
      <c r="D18" s="72" t="s">
        <v>299</v>
      </c>
      <c r="E18" s="80" t="s">
        <v>334</v>
      </c>
      <c r="F18" s="72" t="s">
        <v>301</v>
      </c>
      <c r="G18" s="80" t="s">
        <v>335</v>
      </c>
      <c r="H18" s="72" t="s">
        <v>336</v>
      </c>
      <c r="I18" s="72" t="s">
        <v>309</v>
      </c>
      <c r="J18" s="80" t="s">
        <v>334</v>
      </c>
    </row>
    <row r="19" ht="42" customHeight="1" spans="1:10">
      <c r="A19" s="179" t="s">
        <v>286</v>
      </c>
      <c r="B19" s="72" t="s">
        <v>333</v>
      </c>
      <c r="C19" s="72" t="s">
        <v>298</v>
      </c>
      <c r="D19" s="72" t="s">
        <v>299</v>
      </c>
      <c r="E19" s="80" t="s">
        <v>337</v>
      </c>
      <c r="F19" s="72" t="s">
        <v>306</v>
      </c>
      <c r="G19" s="80" t="s">
        <v>325</v>
      </c>
      <c r="H19" s="72" t="s">
        <v>308</v>
      </c>
      <c r="I19" s="72" t="s">
        <v>309</v>
      </c>
      <c r="J19" s="80" t="s">
        <v>337</v>
      </c>
    </row>
    <row r="20" ht="42" customHeight="1" spans="1:10">
      <c r="A20" s="179" t="s">
        <v>286</v>
      </c>
      <c r="B20" s="72" t="s">
        <v>333</v>
      </c>
      <c r="C20" s="72" t="s">
        <v>298</v>
      </c>
      <c r="D20" s="72" t="s">
        <v>304</v>
      </c>
      <c r="E20" s="80" t="s">
        <v>338</v>
      </c>
      <c r="F20" s="72" t="s">
        <v>306</v>
      </c>
      <c r="G20" s="80" t="s">
        <v>307</v>
      </c>
      <c r="H20" s="72" t="s">
        <v>308</v>
      </c>
      <c r="I20" s="72" t="s">
        <v>309</v>
      </c>
      <c r="J20" s="80" t="s">
        <v>338</v>
      </c>
    </row>
    <row r="21" ht="42" customHeight="1" spans="1:10">
      <c r="A21" s="179" t="s">
        <v>286</v>
      </c>
      <c r="B21" s="72" t="s">
        <v>333</v>
      </c>
      <c r="C21" s="72" t="s">
        <v>298</v>
      </c>
      <c r="D21" s="72" t="s">
        <v>310</v>
      </c>
      <c r="E21" s="80" t="s">
        <v>339</v>
      </c>
      <c r="F21" s="72" t="s">
        <v>306</v>
      </c>
      <c r="G21" s="80" t="s">
        <v>340</v>
      </c>
      <c r="H21" s="72" t="s">
        <v>308</v>
      </c>
      <c r="I21" s="72" t="s">
        <v>309</v>
      </c>
      <c r="J21" s="80" t="s">
        <v>339</v>
      </c>
    </row>
    <row r="22" ht="42" customHeight="1" spans="1:10">
      <c r="A22" s="179" t="s">
        <v>286</v>
      </c>
      <c r="B22" s="72" t="s">
        <v>333</v>
      </c>
      <c r="C22" s="72" t="s">
        <v>314</v>
      </c>
      <c r="D22" s="72" t="s">
        <v>341</v>
      </c>
      <c r="E22" s="80" t="s">
        <v>342</v>
      </c>
      <c r="F22" s="72" t="s">
        <v>306</v>
      </c>
      <c r="G22" s="80" t="s">
        <v>343</v>
      </c>
      <c r="H22" s="72" t="s">
        <v>308</v>
      </c>
      <c r="I22" s="72" t="s">
        <v>309</v>
      </c>
      <c r="J22" s="80" t="s">
        <v>342</v>
      </c>
    </row>
    <row r="23" ht="42" customHeight="1" spans="1:10">
      <c r="A23" s="179" t="s">
        <v>286</v>
      </c>
      <c r="B23" s="72" t="s">
        <v>333</v>
      </c>
      <c r="C23" s="72" t="s">
        <v>322</v>
      </c>
      <c r="D23" s="72" t="s">
        <v>323</v>
      </c>
      <c r="E23" s="80" t="s">
        <v>344</v>
      </c>
      <c r="F23" s="72" t="s">
        <v>306</v>
      </c>
      <c r="G23" s="80" t="s">
        <v>343</v>
      </c>
      <c r="H23" s="72" t="s">
        <v>308</v>
      </c>
      <c r="I23" s="72" t="s">
        <v>309</v>
      </c>
      <c r="J23" s="80" t="s">
        <v>344</v>
      </c>
    </row>
    <row r="24" ht="42" customHeight="1" spans="1:10">
      <c r="A24" s="179" t="s">
        <v>278</v>
      </c>
      <c r="B24" s="72" t="s">
        <v>326</v>
      </c>
      <c r="C24" s="72" t="s">
        <v>298</v>
      </c>
      <c r="D24" s="72" t="s">
        <v>299</v>
      </c>
      <c r="E24" s="80" t="s">
        <v>327</v>
      </c>
      <c r="F24" s="72" t="s">
        <v>306</v>
      </c>
      <c r="G24" s="80" t="s">
        <v>325</v>
      </c>
      <c r="H24" s="72" t="s">
        <v>308</v>
      </c>
      <c r="I24" s="72" t="s">
        <v>309</v>
      </c>
      <c r="J24" s="80" t="s">
        <v>327</v>
      </c>
    </row>
    <row r="25" ht="42" customHeight="1" spans="1:10">
      <c r="A25" s="179" t="s">
        <v>278</v>
      </c>
      <c r="B25" s="72" t="s">
        <v>326</v>
      </c>
      <c r="C25" s="72" t="s">
        <v>298</v>
      </c>
      <c r="D25" s="72" t="s">
        <v>304</v>
      </c>
      <c r="E25" s="80" t="s">
        <v>328</v>
      </c>
      <c r="F25" s="72" t="s">
        <v>306</v>
      </c>
      <c r="G25" s="80" t="s">
        <v>307</v>
      </c>
      <c r="H25" s="72" t="s">
        <v>308</v>
      </c>
      <c r="I25" s="72" t="s">
        <v>309</v>
      </c>
      <c r="J25" s="80" t="s">
        <v>328</v>
      </c>
    </row>
    <row r="26" ht="42" customHeight="1" spans="1:10">
      <c r="A26" s="179" t="s">
        <v>278</v>
      </c>
      <c r="B26" s="72" t="s">
        <v>326</v>
      </c>
      <c r="C26" s="72" t="s">
        <v>298</v>
      </c>
      <c r="D26" s="72" t="s">
        <v>310</v>
      </c>
      <c r="E26" s="80" t="s">
        <v>329</v>
      </c>
      <c r="F26" s="72" t="s">
        <v>301</v>
      </c>
      <c r="G26" s="80" t="s">
        <v>330</v>
      </c>
      <c r="H26" s="72" t="s">
        <v>313</v>
      </c>
      <c r="I26" s="72" t="s">
        <v>309</v>
      </c>
      <c r="J26" s="80" t="s">
        <v>329</v>
      </c>
    </row>
    <row r="27" ht="42" customHeight="1" spans="1:10">
      <c r="A27" s="179" t="s">
        <v>278</v>
      </c>
      <c r="B27" s="72" t="s">
        <v>326</v>
      </c>
      <c r="C27" s="72" t="s">
        <v>314</v>
      </c>
      <c r="D27" s="72" t="s">
        <v>319</v>
      </c>
      <c r="E27" s="80" t="s">
        <v>331</v>
      </c>
      <c r="F27" s="72" t="s">
        <v>301</v>
      </c>
      <c r="G27" s="80" t="s">
        <v>332</v>
      </c>
      <c r="H27" s="72" t="s">
        <v>313</v>
      </c>
      <c r="I27" s="72" t="s">
        <v>309</v>
      </c>
      <c r="J27" s="80" t="s">
        <v>331</v>
      </c>
    </row>
    <row r="28" ht="42" customHeight="1" spans="1:10">
      <c r="A28" s="179" t="s">
        <v>278</v>
      </c>
      <c r="B28" s="72" t="s">
        <v>326</v>
      </c>
      <c r="C28" s="72" t="s">
        <v>322</v>
      </c>
      <c r="D28" s="72" t="s">
        <v>323</v>
      </c>
      <c r="E28" s="80" t="s">
        <v>345</v>
      </c>
      <c r="F28" s="72" t="s">
        <v>306</v>
      </c>
      <c r="G28" s="80" t="s">
        <v>325</v>
      </c>
      <c r="H28" s="72" t="s">
        <v>308</v>
      </c>
      <c r="I28" s="72" t="s">
        <v>309</v>
      </c>
      <c r="J28" s="80" t="s">
        <v>345</v>
      </c>
    </row>
  </sheetData>
  <mergeCells count="10">
    <mergeCell ref="A2:J2"/>
    <mergeCell ref="A3:H3"/>
    <mergeCell ref="A7:A12"/>
    <mergeCell ref="A13:A17"/>
    <mergeCell ref="A18:A23"/>
    <mergeCell ref="A24:A28"/>
    <mergeCell ref="B7:B12"/>
    <mergeCell ref="B13:B17"/>
    <mergeCell ref="B18:B23"/>
    <mergeCell ref="B24:B2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2025-03-12T08:37:00Z</dcterms:created>
  <dcterms:modified xsi:type="dcterms:W3CDTF">2025-03-17T07:04:07Z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392B9EE8C44F4A419BB0694E9846C55F_12</vt:lpwstr>
  </property>
  <property fmtid="{D5CDD505-2E9C-101B-9397-08002B2CF9AE}" pid="3" name="KSOProductBuildVer">
    <vt:lpwstr>2052-12.1.0.20305</vt:lpwstr>
  </property>
</Properties>
</file>