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7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44525"/>
</workbook>
</file>

<file path=xl/sharedStrings.xml><?xml version="1.0" encoding="utf-8"?>
<sst xmlns="http://schemas.openxmlformats.org/spreadsheetml/2006/main" count="1376" uniqueCount="536">
  <si>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</si>
  <si>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</si>
  <si>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</si>
  <si>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</si>
  <si>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</si>
  <si>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</si>
  <si>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</si>
  <si>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</si>
  <si>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</si>
  <si>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</si>
  <si>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</si>
  <si>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</si>
  <si>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</si>
  <si>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</si>
  <si>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</si>
  <si>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</si>
  <si>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</si>
  <si>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</si>
  <si>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</si>
  <si>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</si>
  <si>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</si>
  <si>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</si>
  <si>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</si>
  <si>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</si>
  <si>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</si>
  <si>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</si>
  <si>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</si>
  <si>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</si>
  <si>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</si>
  <si>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</si>
  <si>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</si>
  <si>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</si>
  <si>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</si>
  <si>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</si>
  <si>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</si>
  <si>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</si>
  <si>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</si>
  <si>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</si>
  <si>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</si>
  <si>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</si>
  <si>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</si>
  <si>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</si>
  <si>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</si>
  <si>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</si>
  <si>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</si>
  <si>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</si>
  <si>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</si>
  <si>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</si>
  <si>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</si>
  <si>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</si>
  <si>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</si>
  <si>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</si>
  <si>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</si>
  <si>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</si>
  <si>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</si>
  <si>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</si>
  <si>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</si>
  <si>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</si>
  <si>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</si>
  <si>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</si>
  <si>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</si>
  <si>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</si>
  <si>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</si>
  <si>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</si>
  <si>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</si>
  <si>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</si>
  <si>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</si>
  <si>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</si>
  <si>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</si>
  <si>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131013</t>
  </si>
  <si>
    <t>石林彝族自治县大可乡卫生院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</si>
  <si>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</si>
  <si>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</si>
  <si>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</si>
  <si>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</si>
  <si>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</si>
  <si>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</si>
  <si>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</si>
  <si>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</si>
  <si>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</si>
  <si>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</si>
  <si>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</si>
  <si>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</si>
  <si>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</si>
  <si>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</si>
  <si>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</si>
  <si>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</si>
  <si>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</si>
  <si>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</si>
  <si>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</si>
  <si>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</si>
  <si>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</si>
  <si>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</si>
  <si>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</si>
  <si>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</si>
  <si>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</si>
  <si>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</si>
  <si>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</si>
  <si>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</si>
  <si>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</si>
  <si>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</si>
  <si>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</si>
  <si>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</si>
  <si>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</si>
  <si>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</si>
  <si>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</si>
  <si>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</si>
  <si>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</si>
  <si>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</si>
  <si>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</si>
  <si>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</si>
  <si>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</si>
  <si>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</si>
  <si>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</si>
  <si>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</si>
  <si>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</si>
  <si>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</si>
  <si>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</si>
  <si>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</si>
  <si>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</si>
  <si>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</si>
  <si>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</si>
  <si>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</si>
  <si>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</si>
  <si>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</si>
  <si>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</si>
  <si>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</si>
  <si>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</si>
  <si>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</si>
  <si>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</si>
  <si>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</si>
  <si>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</si>
  <si>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</si>
  <si>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</si>
  <si>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</si>
  <si>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</si>
  <si>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</si>
  <si>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</si>
  <si>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</si>
  <si>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</si>
  <si>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</si>
  <si>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</si>
  <si>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</si>
  <si>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</si>
  <si>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</si>
  <si>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</si>
  <si>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</si>
  <si>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</si>
  <si>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</si>
  <si>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</si>
  <si>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</si>
  <si>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</si>
  <si>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</si>
  <si>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</si>
  <si>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</si>
  <si>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</si>
  <si>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</si>
  <si>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</si>
  <si>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</si>
  <si>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</si>
  <si>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</si>
  <si>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</si>
  <si>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</si>
  <si>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</si>
  <si>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</si>
  <si>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</si>
  <si>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</si>
  <si>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</si>
  <si>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</si>
  <si>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</si>
  <si>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</si>
  <si>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</si>
  <si>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</si>
  <si>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</si>
  <si>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</si>
  <si>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</si>
  <si>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</si>
  <si>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</si>
  <si>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</si>
  <si>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</si>
  <si>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</si>
  <si>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</si>
  <si>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</si>
  <si>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</si>
  <si>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</si>
  <si>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</si>
  <si>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</si>
  <si>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</si>
  <si>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</si>
  <si>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</si>
  <si>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</si>
  <si>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</si>
  <si>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</si>
  <si>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</si>
  <si>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</si>
  <si>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</si>
  <si>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</si>
  <si>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</si>
  <si>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石林彝族自治县卫生健康局</t>
  </si>
  <si>
    <t>530126210000000000890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</si>
  <si>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</si>
  <si>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</si>
  <si>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</si>
  <si>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</si>
  <si>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</si>
  <si>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</si>
  <si>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</si>
  <si>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</si>
  <si>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</si>
  <si>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530126210000000000891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</si>
  <si>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</si>
  <si>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</si>
  <si>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</si>
  <si>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</si>
  <si>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</si>
  <si>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</si>
  <si>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</si>
  <si>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</si>
  <si>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</si>
  <si>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</si>
  <si>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</si>
  <si>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530126210000000000892</t>
  </si>
  <si>
    <t>30113</t>
  </si>
  <si>
    <t>530126210000000000895</t>
  </si>
  <si>
    <t>30217</t>
  </si>
  <si>
    <t>530126210000000000896</t>
  </si>
  <si>
    <t>工会经费</t>
  </si>
  <si>
    <t>30228</t>
  </si>
  <si>
    <t>530126210000000000897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</si>
  <si>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</si>
  <si>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</si>
  <si>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</si>
  <si>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</si>
  <si>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</si>
  <si>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</si>
  <si>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</si>
  <si>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</si>
  <si>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</si>
  <si>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</si>
  <si>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</si>
  <si>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</si>
  <si>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</si>
  <si>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</si>
  <si>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</si>
  <si>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</si>
  <si>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</si>
  <si>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</si>
  <si>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</si>
  <si>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30229</t>
  </si>
  <si>
    <t>福利费</t>
  </si>
  <si>
    <t>30299</t>
  </si>
  <si>
    <t>其他商品和服务支出</t>
  </si>
  <si>
    <t>530126231100001589578</t>
  </si>
  <si>
    <t>离退休人员支出</t>
  </si>
  <si>
    <t>30305</t>
  </si>
  <si>
    <t>生活补助</t>
  </si>
  <si>
    <t>530126231100001589579</t>
  </si>
  <si>
    <t>遗属生活补助</t>
  </si>
  <si>
    <t>530126231100001589634</t>
  </si>
  <si>
    <t>其他财政补助人员补助</t>
  </si>
  <si>
    <t>530126251100003646199</t>
  </si>
  <si>
    <t>编外人员工资支出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</si>
  <si>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</si>
  <si>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</si>
  <si>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</si>
  <si>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</si>
  <si>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</si>
  <si>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</si>
  <si>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</si>
  <si>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</si>
  <si>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</si>
  <si>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公车购置及运维费</t>
  </si>
  <si>
    <t>530126251100003622401</t>
  </si>
  <si>
    <t>2025年救护车运行维护费（政府采购）资金</t>
  </si>
  <si>
    <t>530126251100003622438</t>
  </si>
  <si>
    <t>2025年救护车采购（政府采购）资金</t>
  </si>
  <si>
    <t>31013</t>
  </si>
  <si>
    <t>公务用车购置</t>
  </si>
  <si>
    <t>事业发展类</t>
  </si>
  <si>
    <t>530126251100003622354</t>
  </si>
  <si>
    <t>2025年办公设备采购（政府采购）资金</t>
  </si>
  <si>
    <t>31002</t>
  </si>
  <si>
    <t>办公设备购置</t>
  </si>
  <si>
    <t>530126251100003622492</t>
  </si>
  <si>
    <t>2025年医疗设备采购（自行采购）资金</t>
  </si>
  <si>
    <t>31003</t>
  </si>
  <si>
    <t>专用设备购置</t>
  </si>
  <si>
    <t>530126251100004085221</t>
  </si>
  <si>
    <t>2025年脱贫人口低收入人群家庭医生签约服务省级补助资金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</si>
  <si>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</si>
  <si>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</si>
  <si>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</si>
  <si>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</si>
  <si>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</si>
  <si>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</si>
  <si>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</si>
  <si>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</si>
  <si>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</si>
  <si>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</si>
  <si>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为提升我院的医疗就医水平，保障群众生命的安全，为患者提供更好的救治条件，在紧急情况下最大限度的减少患者的痛苦和伤害。</t>
  </si>
  <si>
    <t>产出指标</t>
  </si>
  <si>
    <t>数量指标</t>
  </si>
  <si>
    <t>新购救护车数量</t>
  </si>
  <si>
    <t>=</t>
  </si>
  <si>
    <t>1.00</t>
  </si>
  <si>
    <t>辆</t>
  </si>
  <si>
    <t>定量指标</t>
  </si>
  <si>
    <t>时效指标</t>
  </si>
  <si>
    <t>项目完成时间</t>
  </si>
  <si>
    <t>2025</t>
  </si>
  <si>
    <t>年</t>
  </si>
  <si>
    <t>成本指标</t>
  </si>
  <si>
    <t>经济成本指标</t>
  </si>
  <si>
    <t>&lt;=</t>
  </si>
  <si>
    <t>30</t>
  </si>
  <si>
    <t>万元</t>
  </si>
  <si>
    <t>资金投入</t>
  </si>
  <si>
    <t>效益指标</t>
  </si>
  <si>
    <t>社会效益</t>
  </si>
  <si>
    <t>使用率</t>
  </si>
  <si>
    <t>&gt;=</t>
  </si>
  <si>
    <t>80</t>
  </si>
  <si>
    <t>%</t>
  </si>
  <si>
    <t>满意度指标</t>
  </si>
  <si>
    <t>服务对象满意度</t>
  </si>
  <si>
    <t>提高医疗服务水平，提升患者治疗效果和满意度，优化医疗流程，缩短患者等待时间，提高医疗效率。引进先进设备，提高医疗技术水平，扩大卫生院技术优势。</t>
  </si>
  <si>
    <t>采购数量</t>
  </si>
  <si>
    <t>台</t>
  </si>
  <si>
    <t>质量指标</t>
  </si>
  <si>
    <t>设备验收合格率</t>
  </si>
  <si>
    <t>100</t>
  </si>
  <si>
    <t>使用效率</t>
  </si>
  <si>
    <t>群众满意度</t>
  </si>
  <si>
    <t>购置计划完成率</t>
  </si>
  <si>
    <t>反映部门购置计划执行情况购置计划执行情况。
购置计划完成率=（实际购置交付装备数量/计划购置交付装备数量）*100%。</t>
  </si>
  <si>
    <t>购置设备数量</t>
  </si>
  <si>
    <t>台（套）</t>
  </si>
  <si>
    <t>反映购置数量完成情况。</t>
  </si>
  <si>
    <t>验收通过率</t>
  </si>
  <si>
    <t>反映设备购置的产品质量情况。
验收通过率=（通过验收的购置数量/购置总数量）*100%。</t>
  </si>
  <si>
    <t>设备部署及时率</t>
  </si>
  <si>
    <t>反映新购设备按时部署情况。
设备部署及时率=（及时部署设备数量/新购设备总数）*100%。</t>
  </si>
  <si>
    <t>经济效益</t>
  </si>
  <si>
    <t>20</t>
  </si>
  <si>
    <t>使用人员满意度</t>
  </si>
  <si>
    <t>85</t>
  </si>
  <si>
    <t>反映服务对象对购置设备的整体满意情况。
使用人员满意度=（对购置设备满意的人数/问卷调查人数）*100%。</t>
  </si>
  <si>
    <t xml:space="preserve">持续做好脱贫人口家庭医生签约服务，聚焦农村常住脱贫人口和农村低收入人口（农村低保对象、农村特困人员、农村易返贫致贫人口、突发严重困难户）中的65岁以上老年人、0-6岁儿童、孕产妇、残疾人4类重点人群和慢病（高血压、糖尿病、肺结核、严重精神障碍）患者签约，提供公共卫生、慢病管理、健康咨询和中医干预等综合服务，做到“签约一人，做实一人”。签约家庭医生的农村低收入人口高血压、糖尿病、肺结核、严重精神障碍的规范管理率达到90%以上，原则上不对签约数量作要求，不盲求签约率，有条件的县区结合实际扩大签约服务重点人群或慢病管理范围。
</t>
  </si>
  <si>
    <t>脱贫人口和重点签约对象受益人数（人）</t>
  </si>
  <si>
    <t>241</t>
  </si>
  <si>
    <t>人</t>
  </si>
  <si>
    <t>已签约高血压、糖尿病患者规范管理率</t>
  </si>
  <si>
    <t>90</t>
  </si>
  <si>
    <t>服务团队考核兑付及时率</t>
  </si>
  <si>
    <t>空服务团队考核兑付及时率</t>
  </si>
  <si>
    <t>已脱贫人口和农村低收入人群家庭医生签约服务制度知晓率</t>
  </si>
  <si>
    <t>签约对象满意度</t>
  </si>
  <si>
    <t>救护车验收合格率</t>
  </si>
  <si>
    <t>合格</t>
  </si>
  <si>
    <t>定性指标</t>
  </si>
  <si>
    <t>满意度</t>
  </si>
  <si>
    <t>预算06表</t>
  </si>
  <si>
    <t>政府性基金预算支出预算表</t>
  </si>
  <si>
    <t>单位名称：昆明市发展和改革委员会</t>
  </si>
  <si>
    <t>政府性基金预算支出</t>
  </si>
  <si>
    <t>备注：本单位2025年无政府性基金预算支出。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</si>
  <si>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</si>
  <si>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</si>
  <si>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</si>
  <si>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</si>
  <si>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</si>
  <si>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</si>
  <si>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</si>
  <si>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</si>
  <si>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</si>
  <si>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</si>
  <si>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</si>
  <si>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采购办公电脑</t>
  </si>
  <si>
    <t>办公设备</t>
  </si>
  <si>
    <t>元</t>
  </si>
  <si>
    <t>救护车燃油费</t>
  </si>
  <si>
    <t>车辆加油、添加燃料服务</t>
  </si>
  <si>
    <t>救护车维修保养费</t>
  </si>
  <si>
    <t>车辆维修和保养服务</t>
  </si>
  <si>
    <t>救护车辆保险</t>
  </si>
  <si>
    <t>机动车保险服务</t>
  </si>
  <si>
    <t>采购救护车</t>
  </si>
  <si>
    <t>医疗车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</si>
  <si>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</si>
  <si>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</si>
  <si>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</si>
  <si>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</si>
  <si>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</si>
  <si>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</si>
  <si>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</si>
  <si>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</si>
  <si>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</si>
  <si>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</si>
  <si>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</si>
  <si>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</si>
  <si>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</si>
  <si>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</si>
  <si>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</si>
  <si>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</si>
  <si>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</si>
  <si>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</si>
  <si>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</si>
  <si>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</si>
  <si>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</si>
  <si>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</si>
  <si>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</si>
  <si>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</si>
  <si>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</si>
  <si>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</si>
  <si>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</si>
  <si>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</si>
  <si>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</si>
  <si>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</si>
  <si>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</si>
  <si>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</si>
  <si>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备注：本单位2025年无对下转移支付预算。</t>
  </si>
  <si>
    <t>预算09-2表</t>
  </si>
  <si>
    <t>备注：本单位2025年无对下转移性支付绩效目标。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</si>
  <si>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</si>
  <si>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</si>
  <si>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</si>
  <si>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</si>
  <si>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</si>
  <si>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</si>
  <si>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</si>
  <si>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</si>
  <si>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备注：本单位2025年无新增资产配置。</t>
  </si>
  <si>
    <t>预算11表</t>
  </si>
  <si>
    <t>上级补助</t>
  </si>
  <si>
    <t>预算12表</t>
  </si>
  <si>
    <t>项目级次</t>
  </si>
  <si>
    <t>313 事业发展类</t>
  </si>
  <si>
    <t>本级</t>
  </si>
  <si>
    <t/>
  </si>
  <si>
    <t>备注：我单位2025年无部门项目中期规划预算。</t>
  </si>
  <si>
    <t>预算13表</t>
  </si>
  <si>
    <t>单位名称：石林彝族自治县大可乡卫生院</t>
  </si>
  <si>
    <t>部门编码</t>
  </si>
  <si>
    <t>部门名称</t>
  </si>
  <si>
    <t>内容</t>
  </si>
  <si>
    <t>说明</t>
  </si>
  <si>
    <t>部门总体目标</t>
  </si>
  <si>
    <t>部门职责</t>
  </si>
  <si>
    <t>1.以公共卫生服务为主，综合提供健康教育、预防保健和基本医疗等服务；加强农村疾病预防控制，做好传染病、地方病防治和疫情等农村突发性公共卫生事件报告工作，重点控制严重危害农民身体健康的传染病、地方病、职业病和寄生虫病等重大疾病；认真执行儿童计划免疫；积极开展慢性非传染性疾病的防治工作；做好农村孕产妇和儿童保健工作，提高住院分娩率，改善儿童营养状况；积极做好新型农村合作医疗的服务、计划生育技术指导、康复等工作；开展爱国卫生运动，普及疾病预防和卫生保健知识，指导群众改善居住、饮食、饮水和环境卫生条件，引导和帮助农民建立良好的卫生习惯。
2.在上级业务主管部门和辖区党委、政府的领导下，负责辖区内（包括流动人口）育龄群众计划生育生殖保健、计划生育政策、优生优育、避孕节育的科普宣传指导、教育培训、服务咨询等工作；开展“三查”等计划生育优质服务，施行避孕节育手术；组织开展上环、取环、人流、引产、放取皮埋等各项计划生育手术并做好术后的咨询、随访及节育手术并发症、后遗症的诊断治疗及管理工作；深入基层进行计划生育生殖健康检查，为广大育龄妇女落实节育避孕措施，提供优质服务和生殖保健咨询服务，指导做好孕前管理工作；开展优生优育、遗传与优生的孕前筛查工作，并协助有关方面对病残儿进行鉴定；指导育龄群众落实有效的避孕措施，做好避孕药具的管理和发放，提供避孕药具并开展避孕药具使用的咨询服务和副反应的治疗；参加计划生育新技术推广、科研课题的研究。配合国家计生委实施推广新技术、新方法及与计划生育有关的生殖保健技术服务。
3.负责辖区内村级卫生计生组织和人员的业务培训、指导、考核和管理工作。
4.完成县委、县政府和主管部门交办的其他工作。</t>
  </si>
  <si>
    <t>根据三定方案归纳</t>
  </si>
  <si>
    <t>全面增强医疗卫生服务能力。促进优质医疗资源均衡布局，做好卒中中心、胸痛中心、创伤中心、危重孕产妇救治中心、危重新生儿救治中心日常监管，打通胸痛救治起跑第一公里路。加强基层卫生人才队伍建设，落实全科医生使用激励机制，实施基层卫生人才服务能力提升工程，加大全科、影像、康复等急需紧缺专业人才的引进和培养，推进卫生健康人才继续教育工作，提高卫生人才队伍技术水平。不断推进我乡卫生院提质达标工作，促进乡卫生院医疗服务水平提升。积极拓展乡村振兴工作内涵。继续实施国家基本公共卫生服务项目，加强乡村两级工作指导督导，对基层医疗卫生机构按季度进行基本公共卫生服务项目考核，并根据考核成绩及时兑现项目经费，提高资金支付使用率。加强脱贫人口因病返贫致贫的监测和健康管理，继续实施基本医保、大病保险、医疗救助、医疗费用兜底保障机制“四重保障”措施；督促医疗机构认真落实“先诊疗、后付费”和“一站式”结算服务。加强家庭医生签约团队管理，提高签约团队综合素质，依托家庭医生团队有针对性的做好基本公共卫生服务，使居民尤其是有特需服务的居民足不出户就能得到指导或治疗。切实加强卫生应急体系建设。继续做好卫生应急体系建设，确保各类突发公共卫生事件得到及时处理，积极开展演练、培训工作，着力强化卫生应急能力建设，提升卫生应急处置能力。着力补齐公共卫生服务短板，重点提升现场检验检测、流行病学调查和现场应急处置能力，加强院前急救体系和卫生应急专业队伍建设，建立健全重大疫情救治体系，全面提升防控和救治能力。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</si>
  <si>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</si>
  <si>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</si>
  <si>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</si>
  <si>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</si>
  <si>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</si>
  <si>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</si>
  <si>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预算申报金额（元）</t>
  </si>
  <si>
    <t>总额</t>
  </si>
  <si>
    <t>财政拨款</t>
  </si>
  <si>
    <t>其他资金</t>
  </si>
  <si>
    <t>机构运行</t>
  </si>
  <si>
    <t>保障部门正常运转，履行好部门职能职责。完成卫生健康事业各项工作任务；贯彻落实党委、县政府的决策部署。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</si>
  <si>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</si>
  <si>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</si>
  <si>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</si>
  <si>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</si>
  <si>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</si>
  <si>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管辖区就诊率</t>
  </si>
  <si>
    <t>①就诊率≥90%，得指标分值；②80%≤就诊率＜90%，得分=指标分值*80%；③70%≤就诊率＜80%，得分=指标分值*60%；④60%≤就诊率＜70%，得分=指标分值*30</t>
  </si>
  <si>
    <t>就诊情况</t>
  </si>
  <si>
    <t>指标设定依据：项目实施相关文件
数据来源：各医疗机构就诊人员信息统计表</t>
  </si>
  <si>
    <t>脱贫人口慢病患者签约率</t>
  </si>
  <si>
    <t>95</t>
  </si>
  <si>
    <t>①脱贫人口慢病患者签约率达95%及以上，得指标分值；②85%≤签约率≤95%，得分=指标分值*80%；③75%≤签约率≤85%，得分=指标分值*60%；④签约率≤65，不得分。</t>
  </si>
  <si>
    <t>指标设定依据：昆卫财务发〔2021〕3号
数据来源：家庭医生签约随访服务记录</t>
  </si>
  <si>
    <t>保障乡村医生养老保险补助人数</t>
  </si>
  <si>
    <t>保障乡村医生养老保险补助人数达到13人，得指标分值，否则按照实际完成比例计分。</t>
  </si>
  <si>
    <t>保障乡村医生养老保险补助</t>
  </si>
  <si>
    <t>指标设定依据：项目实施相关文件
数据来源：各乡镇乡村医生人员名单</t>
  </si>
  <si>
    <t>孕前优生健康检查率</t>
  </si>
  <si>
    <t>①孕前优生健康检查率达80%及以上，得指标分值；②70%≤检查率≤80%，得分=指标分值*80%；③60%≤检查率≤70%，得分=指标分值*60%；④50%≤检查率≤60%，得分=指标分值*30%；⑤</t>
  </si>
  <si>
    <t>开展孕产妇孕期保健情况</t>
  </si>
  <si>
    <t>指标设定依据：项目实施相关文件
数据来源：孕产妇孕期保健情况表</t>
  </si>
  <si>
    <t>儿童中医药健康管理率</t>
  </si>
  <si>
    <t>77</t>
  </si>
  <si>
    <t>①儿童中医药健康管理率达77%及以上，得指标分值；②60%≤健康管理率≤77%，得分=指标分值*80%；③50%≤健康管理率≤60%，得分=指标分值*60%；④健康管理率＜50%，不得分。</t>
  </si>
  <si>
    <t>指标设定依据：项目实施相关文件
数据来源：儿童中医药健康管理档案</t>
  </si>
  <si>
    <t>及时发现严重精神障碍患者3级及以上危险度评分人员</t>
  </si>
  <si>
    <t>141</t>
  </si>
  <si>
    <t>及时发现严重精神障碍患者3级及以上危险度评分人员，按照实际完成情况比例计分。</t>
  </si>
  <si>
    <t>指标设定依据：昆卫〔2019〕81号
数据来源：严重精神障碍患者3级及以上危险度评分人员数据表</t>
  </si>
  <si>
    <t>医疗服务能力得到提升</t>
  </si>
  <si>
    <t>①医疗服务能力水平≥95%，得指标分值；②80%≤医疗服务能力水平＜95%，得分=指标分值*80%；③70%≤医疗服务能力水平＜80%，得分=指标分值*60%；④6</t>
  </si>
  <si>
    <t>医疗服务能力水平</t>
  </si>
  <si>
    <t>指标设定依据：项目实施相关文件
数据来源：就医患者康复情况表</t>
  </si>
  <si>
    <t>符合申报条件享受计划生育家庭奖优免补政策人群</t>
  </si>
  <si>
    <t>①补助率100%，得指标分值；②80%≤补助率＜100%，得分=指标分值*80%；③70%≤补助率＜80%，得分=指标分值*60%；④60%≤补助率＜70%，得分=指标分值*30%；⑤补助率＜60%时</t>
  </si>
  <si>
    <t>符合申报条件享受计划生育家庭奖优免补政策人群补助情况</t>
  </si>
  <si>
    <t>指标设定依据：项目实施相关文件
数据来源：享受计划生育家庭奖优免补政策</t>
  </si>
  <si>
    <t>居民规范化电子健康档案覆盖率</t>
  </si>
  <si>
    <t>62</t>
  </si>
  <si>
    <t>①居民规范化电子健康档案覆盖率≥62%，得指标分值；②55%≤电子健康档案覆盖率≤62%，得分=指标分值*80%；③50%≤电子健康档案覆盖率≤55%，得分=指标分值*60%；④45%≤电子健康档案覆</t>
  </si>
  <si>
    <t>指标设定依据：昆卫〔2023〕12号
数据来源：居民规范化电子健康档案记录表</t>
  </si>
  <si>
    <t>适龄儿童国家免疫规划疫苗接种率</t>
  </si>
  <si>
    <t>①适龄儿童免疫规划疫苗接种率≥90%，得指标分值；②80%≤适龄儿童免疫规划疫苗接种率＜90%，得分=指标分值*80%；③70%≤适龄儿童免疫规划疫苗接种率＜80%，得分=指标分值*60%；④60%≤</t>
  </si>
  <si>
    <t>指标设定依据：昆卫〔2023〕12号
数据来源：适龄儿童免疫规划疫苗接情况表</t>
  </si>
  <si>
    <t>项目实施时间</t>
  </si>
  <si>
    <t>2025年1月-12月</t>
  </si>
  <si>
    <t>年/月</t>
  </si>
  <si>
    <t>无特殊情况下，2025年1月-12月完成各个项目，得指标分值，未在规定时间范围内实施完成项目不得分。</t>
  </si>
  <si>
    <t>2025年1月-12月完成各个项目实施</t>
  </si>
  <si>
    <t>指标设定依据：项目实施相关文件</t>
  </si>
  <si>
    <t>2025年提高卫生应急核心能力，确保突发公共卫生事件响应及时率、处置率</t>
  </si>
  <si>
    <t>98</t>
  </si>
  <si>
    <t>①突发公共卫生事件响应及时率、处置率≥98%，得指标分值；②80%≤突发公共卫生事件响应及时率、处置率＜98%，得分=指标分值*80%；③70%≤突发公共卫生事件响应及时率、处置率＜80%，得分=指标</t>
  </si>
  <si>
    <t>指标设定依据：项目实施相关文件
数据来源：突发公共卫生事件处置情况表</t>
  </si>
  <si>
    <t>各项补助资金发放及时率</t>
  </si>
  <si>
    <t>①各项补助资金发放及时率100%，得指标分值；②80%≤各项补助资金发放及时率＜100%，得分=指标分值*80%；③70%≤各项补助资金发放及时率＜80%，得分=指标分值*60%；④60%≤各项补助资</t>
  </si>
  <si>
    <t>各项补助资金发放及时情况</t>
  </si>
  <si>
    <t>指标设定依据：项目实施相关文件
数据来源：各项补助资金发放情况统计表</t>
  </si>
  <si>
    <t>目标人群政策知晓率</t>
  </si>
  <si>
    <t>①目标人群政策知晓率≥90%，得指标分值；②80%≤目标人群政策知晓率＜90%，得分=指标分值*80%；③70%≤目标人群政策知晓率＜80%，得分=指标分值*60%；④60%≤目标人群政策知晓率＜70</t>
  </si>
  <si>
    <t>目标人群政策知晓情况</t>
  </si>
  <si>
    <t>指标设定依据：项目实施相关文件
数据来源：政策知晓情况调查表</t>
  </si>
  <si>
    <t>用传统媒体和新媒体刊播艾滋病、性病、丙肝防治、无偿献血公益广告及相关宣传内容</t>
  </si>
  <si>
    <t>用传统媒体和新媒体刊播艾滋病、性病、丙肝防治、无偿献血公益广告及相关宣传内容达到1次/月，得指标分值，低于1次/月，不得分。</t>
  </si>
  <si>
    <t>指标设定依据：项目实施相关文件
数据来源：各地宣传栏宣传情况</t>
  </si>
  <si>
    <t>居民健康保健意识和健康知识知晓率</t>
  </si>
  <si>
    <t>①居民健康保健意识和健康知识知晓率≥95%，得指标分值；②80%≤居民健康保健意识和健康知识知晓率＜95%，得分=指标分值*80%；③70%≤居民健康保健意识和健康知识知晓率＜80%，得分=指标分值*</t>
  </si>
  <si>
    <t>开展居民健康保健意识和健康知识问卷调查</t>
  </si>
  <si>
    <t>指标设定依据：昆卫〔2023〕12号
数据来源：居民健康保健意识和健康知识问</t>
  </si>
  <si>
    <t>各医疗机构患者满意度</t>
  </si>
  <si>
    <t>①各医疗机构患者满意度≥90%，得指标分值；②80%≤各医疗机构患者满意度＜90%，得分=指标分值*80%；③70%≤各医疗机构患者满意度＜80%，得分=指标分值*60%；④60%≤各医疗机构患者满意</t>
  </si>
  <si>
    <t>开展各医疗机构患者服务满意度问卷调查</t>
  </si>
  <si>
    <t>指标设定依据：项目实施相关文件
数据来源：各医疗机构患者服务满意度问卷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</si>
</sst>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yyyy/mm/dd"/>
    <numFmt numFmtId="179" formatCode="#,##0;\-#,##0;;@"/>
    <numFmt numFmtId="180" formatCode="hh:mm:ss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1" fillId="0" borderId="1">
      <alignment horizontal="right" vertical="center"/>
    </xf>
    <xf numFmtId="0" fontId="19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21" fillId="0" borderId="1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8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4" fillId="13" borderId="1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0" fontId="21" fillId="0" borderId="1">
      <alignment horizontal="right" vertical="center"/>
    </xf>
    <xf numFmtId="0" fontId="19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21" fillId="0" borderId="1">
      <alignment horizontal="right" vertical="center"/>
    </xf>
    <xf numFmtId="49" fontId="21" fillId="0" borderId="1">
      <alignment horizontal="left" vertical="center" wrapText="1"/>
    </xf>
    <xf numFmtId="176" fontId="21" fillId="0" borderId="1">
      <alignment horizontal="right" vertical="center"/>
    </xf>
    <xf numFmtId="180" fontId="21" fillId="0" borderId="1">
      <alignment horizontal="right" vertical="center"/>
    </xf>
    <xf numFmtId="179" fontId="21" fillId="0" borderId="1">
      <alignment horizontal="right" vertical="center"/>
    </xf>
  </cellStyleXfs>
  <cellXfs count="229"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Border="1" applyAlignment="1">
      <alignment horizontal="left" vertical="center" wrapText="1"/>
    </xf>
    <xf numFmtId="49" fontId="7" fillId="0" borderId="1" xfId="53" applyNumberFormat="1" applyFont="1" applyBorder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7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7" fillId="0" borderId="1" xfId="56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6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topLeftCell="A2" workbookViewId="0">
      <selection activeCell="B10" sqref="B1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83"/>
      <c r="B1" s="83"/>
      <c r="C1" s="83"/>
      <c r="D1" s="98" t="s">
        <v>0</v>
      </c>
    </row>
    <row r="2" ht="41.25" customHeight="1" spans="1:1">
      <c r="A2" s="78" t="str">
        <f>"2025"&amp;"年部门财务收支预算总表"</f>
        <v>2025年部门财务收支预算总表</v>
      </c>
    </row>
    <row r="3" ht="17.25" customHeight="1" spans="1:4">
      <c r="A3" s="81" t="str">
        <f>"单位名称："&amp;"石林彝族自治县大可乡卫生院"</f>
        <v>单位名称：石林彝族自治县大可乡卫生院</v>
      </c>
      <c r="B3" s="194"/>
      <c r="D3" s="173" t="s">
        <v>1</v>
      </c>
    </row>
    <row r="4" ht="23.25" customHeight="1" spans="1:4">
      <c r="A4" s="195" t="s">
        <v>2</v>
      </c>
      <c r="B4" s="196"/>
      <c r="C4" s="195" t="s">
        <v>3</v>
      </c>
      <c r="D4" s="196"/>
    </row>
    <row r="5" ht="24" customHeight="1" spans="1:4">
      <c r="A5" s="195" t="s">
        <v>4</v>
      </c>
      <c r="B5" s="195" t="s">
        <v>5</v>
      </c>
      <c r="C5" s="195" t="s">
        <v>6</v>
      </c>
      <c r="D5" s="195" t="s">
        <v>5</v>
      </c>
    </row>
    <row r="6" ht="17.25" customHeight="1" spans="1:4">
      <c r="A6" s="197" t="s">
        <v>7</v>
      </c>
      <c r="B6" s="113">
        <v>2686188</v>
      </c>
      <c r="C6" s="197" t="s">
        <v>8</v>
      </c>
      <c r="D6" s="113"/>
    </row>
    <row r="7" ht="17.25" customHeight="1" spans="1:4">
      <c r="A7" s="197" t="s">
        <v>9</v>
      </c>
      <c r="B7" s="113"/>
      <c r="C7" s="197" t="s">
        <v>10</v>
      </c>
      <c r="D7" s="113"/>
    </row>
    <row r="8" ht="17.25" customHeight="1" spans="1:4">
      <c r="A8" s="197" t="s">
        <v>11</v>
      </c>
      <c r="B8" s="113"/>
      <c r="C8" s="228" t="s">
        <v>12</v>
      </c>
      <c r="D8" s="113"/>
    </row>
    <row r="9" ht="17.25" customHeight="1" spans="1:4">
      <c r="A9" s="197" t="s">
        <v>13</v>
      </c>
      <c r="B9" s="113"/>
      <c r="C9" s="228" t="s">
        <v>14</v>
      </c>
      <c r="D9" s="113"/>
    </row>
    <row r="10" ht="17.25" customHeight="1" spans="1:4">
      <c r="A10" s="197" t="s">
        <v>15</v>
      </c>
      <c r="B10" s="113">
        <v>2200000</v>
      </c>
      <c r="C10" s="228" t="s">
        <v>16</v>
      </c>
      <c r="D10" s="113"/>
    </row>
    <row r="11" ht="17.25" customHeight="1" spans="1:4">
      <c r="A11" s="197" t="s">
        <v>17</v>
      </c>
      <c r="B11" s="113">
        <v>2200000</v>
      </c>
      <c r="C11" s="228" t="s">
        <v>18</v>
      </c>
      <c r="D11" s="113"/>
    </row>
    <row r="12" ht="17.25" customHeight="1" spans="1:4">
      <c r="A12" s="197" t="s">
        <v>19</v>
      </c>
      <c r="B12" s="113"/>
      <c r="C12" s="69" t="s">
        <v>20</v>
      </c>
      <c r="D12" s="113"/>
    </row>
    <row r="13" ht="17.25" customHeight="1" spans="1:4">
      <c r="A13" s="197" t="s">
        <v>21</v>
      </c>
      <c r="B13" s="113"/>
      <c r="C13" s="69" t="s">
        <v>22</v>
      </c>
      <c r="D13" s="113">
        <v>445090</v>
      </c>
    </row>
    <row r="14" ht="17.25" customHeight="1" spans="1:4">
      <c r="A14" s="197" t="s">
        <v>23</v>
      </c>
      <c r="B14" s="113"/>
      <c r="C14" s="69" t="s">
        <v>24</v>
      </c>
      <c r="D14" s="113">
        <v>4218456</v>
      </c>
    </row>
    <row r="15" ht="17.25" customHeight="1" spans="1:4">
      <c r="A15" s="197" t="s">
        <v>25</v>
      </c>
      <c r="B15" s="113"/>
      <c r="C15" s="69" t="s">
        <v>26</v>
      </c>
      <c r="D15" s="113"/>
    </row>
    <row r="16" ht="17.25" customHeight="1" spans="1:4">
      <c r="A16" s="178"/>
      <c r="B16" s="113"/>
      <c r="C16" s="69" t="s">
        <v>27</v>
      </c>
      <c r="D16" s="113"/>
    </row>
    <row r="17" ht="17.25" customHeight="1" spans="1:4">
      <c r="A17" s="198"/>
      <c r="B17" s="113"/>
      <c r="C17" s="69" t="s">
        <v>28</v>
      </c>
      <c r="D17" s="113"/>
    </row>
    <row r="18" ht="17.25" customHeight="1" spans="1:4">
      <c r="A18" s="198"/>
      <c r="B18" s="113"/>
      <c r="C18" s="69" t="s">
        <v>29</v>
      </c>
      <c r="D18" s="113"/>
    </row>
    <row r="19" ht="17.25" customHeight="1" spans="1:4">
      <c r="A19" s="198"/>
      <c r="B19" s="113"/>
      <c r="C19" s="69" t="s">
        <v>30</v>
      </c>
      <c r="D19" s="113"/>
    </row>
    <row r="20" ht="17.25" customHeight="1" spans="1:4">
      <c r="A20" s="198"/>
      <c r="B20" s="113"/>
      <c r="C20" s="69" t="s">
        <v>31</v>
      </c>
      <c r="D20" s="113"/>
    </row>
    <row r="21" ht="17.25" customHeight="1" spans="1:4">
      <c r="A21" s="198"/>
      <c r="B21" s="113"/>
      <c r="C21" s="69" t="s">
        <v>32</v>
      </c>
      <c r="D21" s="113"/>
    </row>
    <row r="22" ht="17.25" customHeight="1" spans="1:4">
      <c r="A22" s="198"/>
      <c r="B22" s="113"/>
      <c r="C22" s="69" t="s">
        <v>33</v>
      </c>
      <c r="D22" s="113"/>
    </row>
    <row r="23" ht="17.25" customHeight="1" spans="1:4">
      <c r="A23" s="198"/>
      <c r="B23" s="113"/>
      <c r="C23" s="69" t="s">
        <v>34</v>
      </c>
      <c r="D23" s="113"/>
    </row>
    <row r="24" ht="17.25" customHeight="1" spans="1:4">
      <c r="A24" s="198"/>
      <c r="B24" s="113"/>
      <c r="C24" s="69" t="s">
        <v>35</v>
      </c>
      <c r="D24" s="113">
        <v>222642</v>
      </c>
    </row>
    <row r="25" ht="17.25" customHeight="1" spans="1:4">
      <c r="A25" s="198"/>
      <c r="B25" s="113"/>
      <c r="C25" s="69" t="s">
        <v>36</v>
      </c>
      <c r="D25" s="113"/>
    </row>
    <row r="26" ht="17.25" customHeight="1" spans="1:4">
      <c r="A26" s="198"/>
      <c r="B26" s="113"/>
      <c r="C26" s="178" t="s">
        <v>37</v>
      </c>
      <c r="D26" s="113"/>
    </row>
    <row r="27" ht="17.25" customHeight="1" spans="1:4">
      <c r="A27" s="198"/>
      <c r="B27" s="113"/>
      <c r="C27" s="69" t="s">
        <v>38</v>
      </c>
      <c r="D27" s="113"/>
    </row>
    <row r="28" ht="16.5" customHeight="1" spans="1:4">
      <c r="A28" s="198"/>
      <c r="B28" s="113"/>
      <c r="C28" s="69" t="s">
        <v>39</v>
      </c>
      <c r="D28" s="113"/>
    </row>
    <row r="29" ht="16.5" customHeight="1" spans="1:4">
      <c r="A29" s="198"/>
      <c r="B29" s="113"/>
      <c r="C29" s="178" t="s">
        <v>40</v>
      </c>
      <c r="D29" s="113"/>
    </row>
    <row r="30" ht="17.25" customHeight="1" spans="1:4">
      <c r="A30" s="198"/>
      <c r="B30" s="113"/>
      <c r="C30" s="178" t="s">
        <v>41</v>
      </c>
      <c r="D30" s="113"/>
    </row>
    <row r="31" ht="17.25" customHeight="1" spans="1:4">
      <c r="A31" s="198"/>
      <c r="B31" s="113"/>
      <c r="C31" s="69" t="s">
        <v>42</v>
      </c>
      <c r="D31" s="113"/>
    </row>
    <row r="32" ht="16.5" customHeight="1" spans="1:4">
      <c r="A32" s="198" t="s">
        <v>43</v>
      </c>
      <c r="B32" s="113">
        <v>4886188</v>
      </c>
      <c r="C32" s="198" t="s">
        <v>44</v>
      </c>
      <c r="D32" s="113">
        <v>4886188</v>
      </c>
    </row>
    <row r="33" ht="16.5" customHeight="1" spans="1:4">
      <c r="A33" s="178" t="s">
        <v>45</v>
      </c>
      <c r="B33" s="113"/>
      <c r="C33" s="178" t="s">
        <v>46</v>
      </c>
      <c r="D33" s="113"/>
    </row>
    <row r="34" ht="16.5" customHeight="1" spans="1:4">
      <c r="A34" s="69" t="s">
        <v>47</v>
      </c>
      <c r="B34" s="113"/>
      <c r="C34" s="69" t="s">
        <v>47</v>
      </c>
      <c r="D34" s="113"/>
    </row>
    <row r="35" ht="16.5" customHeight="1" spans="1:4">
      <c r="A35" s="69" t="s">
        <v>48</v>
      </c>
      <c r="B35" s="113"/>
      <c r="C35" s="69" t="s">
        <v>49</v>
      </c>
      <c r="D35" s="113"/>
    </row>
    <row r="36" ht="16.5" customHeight="1" spans="1:4">
      <c r="A36" s="199" t="s">
        <v>50</v>
      </c>
      <c r="B36" s="113">
        <v>4886188</v>
      </c>
      <c r="C36" s="199" t="s">
        <v>51</v>
      </c>
      <c r="D36" s="113">
        <v>4886188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9" sqref="C19"/>
    </sheetView>
  </sheetViews>
  <sheetFormatPr defaultColWidth="9.14166666666667" defaultRowHeight="14.25" customHeight="1" outlineLevelCol="5"/>
  <cols>
    <col min="1" max="1" width="45.625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52">
        <v>1</v>
      </c>
      <c r="B1" s="153">
        <v>0</v>
      </c>
      <c r="C1" s="152">
        <v>1</v>
      </c>
      <c r="D1" s="154"/>
      <c r="E1" s="154"/>
      <c r="F1" s="151" t="s">
        <v>361</v>
      </c>
    </row>
    <row r="2" ht="42" customHeight="1" spans="1:6">
      <c r="A2" s="155" t="str">
        <f>"2025"&amp;"年部门政府性基金预算支出预算表"</f>
        <v>2025年部门政府性基金预算支出预算表</v>
      </c>
      <c r="B2" s="155" t="s">
        <v>362</v>
      </c>
      <c r="C2" s="156"/>
      <c r="D2" s="157"/>
      <c r="E2" s="157"/>
      <c r="F2" s="157"/>
    </row>
    <row r="3" ht="13.5" customHeight="1" spans="1:6">
      <c r="A3" s="45" t="str">
        <f>"单位名称："&amp;"石林彝族自治县大可乡卫生院"</f>
        <v>单位名称：石林彝族自治县大可乡卫生院</v>
      </c>
      <c r="B3" s="45" t="s">
        <v>363</v>
      </c>
      <c r="C3" s="152"/>
      <c r="D3" s="154"/>
      <c r="E3" s="154"/>
      <c r="F3" s="151" t="s">
        <v>1</v>
      </c>
    </row>
    <row r="4" ht="19.5" customHeight="1" spans="1:6">
      <c r="A4" s="158" t="s">
        <v>181</v>
      </c>
      <c r="B4" s="159" t="s">
        <v>72</v>
      </c>
      <c r="C4" s="158" t="s">
        <v>73</v>
      </c>
      <c r="D4" s="51" t="s">
        <v>364</v>
      </c>
      <c r="E4" s="52"/>
      <c r="F4" s="53"/>
    </row>
    <row r="5" ht="18.75" customHeight="1" spans="1:6">
      <c r="A5" s="160"/>
      <c r="B5" s="161"/>
      <c r="C5" s="160"/>
      <c r="D5" s="56" t="s">
        <v>55</v>
      </c>
      <c r="E5" s="51" t="s">
        <v>75</v>
      </c>
      <c r="F5" s="56" t="s">
        <v>76</v>
      </c>
    </row>
    <row r="6" ht="18.75" customHeight="1" spans="1:6">
      <c r="A6" s="102">
        <v>1</v>
      </c>
      <c r="B6" s="162" t="s">
        <v>83</v>
      </c>
      <c r="C6" s="102">
        <v>3</v>
      </c>
      <c r="D6" s="163">
        <v>4</v>
      </c>
      <c r="E6" s="163">
        <v>5</v>
      </c>
      <c r="F6" s="163">
        <v>6</v>
      </c>
    </row>
    <row r="7" ht="21" customHeight="1" spans="1:6">
      <c r="A7" s="33"/>
      <c r="B7" s="33"/>
      <c r="C7" s="33"/>
      <c r="D7" s="113"/>
      <c r="E7" s="113"/>
      <c r="F7" s="113"/>
    </row>
    <row r="8" ht="21" customHeight="1" spans="1:6">
      <c r="A8" s="33"/>
      <c r="B8" s="33"/>
      <c r="C8" s="33"/>
      <c r="D8" s="113"/>
      <c r="E8" s="113"/>
      <c r="F8" s="113"/>
    </row>
    <row r="9" ht="18.75" customHeight="1" spans="1:6">
      <c r="A9" s="164" t="s">
        <v>171</v>
      </c>
      <c r="B9" s="164" t="s">
        <v>171</v>
      </c>
      <c r="C9" s="165" t="s">
        <v>171</v>
      </c>
      <c r="D9" s="113"/>
      <c r="E9" s="113"/>
      <c r="F9" s="113"/>
    </row>
    <row r="10" customHeight="1" spans="1:1">
      <c r="A10" t="s">
        <v>365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selection activeCell="C17" sqref="C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17"/>
      <c r="C1" s="117"/>
      <c r="R1" s="43"/>
      <c r="S1" s="43" t="s">
        <v>366</v>
      </c>
    </row>
    <row r="2" ht="41.25" customHeight="1" spans="1:19">
      <c r="A2" s="106" t="str">
        <f>"2025"&amp;"年部门政府采购预算表"</f>
        <v>2025年部门政府采购预算表</v>
      </c>
      <c r="B2" s="100"/>
      <c r="C2" s="100"/>
      <c r="D2" s="44"/>
      <c r="E2" s="44"/>
      <c r="F2" s="44"/>
      <c r="G2" s="44"/>
      <c r="H2" s="44"/>
      <c r="I2" s="44"/>
      <c r="J2" s="44"/>
      <c r="K2" s="44"/>
      <c r="L2" s="44"/>
      <c r="M2" s="100"/>
      <c r="N2" s="44"/>
      <c r="O2" s="44"/>
      <c r="P2" s="100"/>
      <c r="Q2" s="44"/>
      <c r="R2" s="100"/>
      <c r="S2" s="100"/>
    </row>
    <row r="3" ht="18.75" customHeight="1" spans="1:19">
      <c r="A3" s="144" t="str">
        <f>"单位名称："&amp;"石林彝族自治县大可乡卫生院"</f>
        <v>单位名称：石林彝族自治县大可乡卫生院</v>
      </c>
      <c r="B3" s="119"/>
      <c r="C3" s="119"/>
      <c r="D3" s="47"/>
      <c r="E3" s="47"/>
      <c r="F3" s="47"/>
      <c r="G3" s="47"/>
      <c r="H3" s="47"/>
      <c r="I3" s="47"/>
      <c r="J3" s="47"/>
      <c r="K3" s="47"/>
      <c r="L3" s="47"/>
      <c r="R3" s="48"/>
      <c r="S3" s="151" t="s">
        <v>1</v>
      </c>
    </row>
    <row r="4" ht="15.75" customHeight="1" spans="1:19">
      <c r="A4" s="50" t="s">
        <v>180</v>
      </c>
      <c r="B4" s="120" t="s">
        <v>181</v>
      </c>
      <c r="C4" s="120" t="s">
        <v>367</v>
      </c>
      <c r="D4" s="121" t="s">
        <v>368</v>
      </c>
      <c r="E4" s="121" t="s">
        <v>369</v>
      </c>
      <c r="F4" s="121" t="s">
        <v>370</v>
      </c>
      <c r="G4" s="121" t="s">
        <v>371</v>
      </c>
      <c r="H4" s="121" t="s">
        <v>372</v>
      </c>
      <c r="I4" s="134" t="s">
        <v>188</v>
      </c>
      <c r="J4" s="134"/>
      <c r="K4" s="134"/>
      <c r="L4" s="134"/>
      <c r="M4" s="135"/>
      <c r="N4" s="134"/>
      <c r="O4" s="134"/>
      <c r="P4" s="114"/>
      <c r="Q4" s="134"/>
      <c r="R4" s="135"/>
      <c r="S4" s="115"/>
    </row>
    <row r="5" ht="17.25" customHeight="1" spans="1:19">
      <c r="A5" s="55"/>
      <c r="B5" s="122"/>
      <c r="C5" s="122"/>
      <c r="D5" s="123"/>
      <c r="E5" s="123"/>
      <c r="F5" s="123"/>
      <c r="G5" s="123"/>
      <c r="H5" s="123"/>
      <c r="I5" s="123" t="s">
        <v>55</v>
      </c>
      <c r="J5" s="123" t="s">
        <v>58</v>
      </c>
      <c r="K5" s="123" t="s">
        <v>373</v>
      </c>
      <c r="L5" s="123" t="s">
        <v>374</v>
      </c>
      <c r="M5" s="136" t="s">
        <v>375</v>
      </c>
      <c r="N5" s="137" t="s">
        <v>376</v>
      </c>
      <c r="O5" s="137"/>
      <c r="P5" s="142"/>
      <c r="Q5" s="137"/>
      <c r="R5" s="143"/>
      <c r="S5" s="124"/>
    </row>
    <row r="6" ht="54" customHeight="1" spans="1:19">
      <c r="A6" s="58"/>
      <c r="B6" s="124"/>
      <c r="C6" s="124"/>
      <c r="D6" s="125"/>
      <c r="E6" s="125"/>
      <c r="F6" s="125"/>
      <c r="G6" s="125"/>
      <c r="H6" s="125"/>
      <c r="I6" s="125"/>
      <c r="J6" s="125" t="s">
        <v>57</v>
      </c>
      <c r="K6" s="125"/>
      <c r="L6" s="125"/>
      <c r="M6" s="138"/>
      <c r="N6" s="125" t="s">
        <v>57</v>
      </c>
      <c r="O6" s="125" t="s">
        <v>64</v>
      </c>
      <c r="P6" s="124" t="s">
        <v>65</v>
      </c>
      <c r="Q6" s="125" t="s">
        <v>66</v>
      </c>
      <c r="R6" s="138" t="s">
        <v>67</v>
      </c>
      <c r="S6" s="124" t="s">
        <v>68</v>
      </c>
    </row>
    <row r="7" ht="18" customHeight="1" spans="1:19">
      <c r="A7" s="145">
        <v>1</v>
      </c>
      <c r="B7" s="145" t="s">
        <v>83</v>
      </c>
      <c r="C7" s="146">
        <v>3</v>
      </c>
      <c r="D7" s="146">
        <v>4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  <c r="S7" s="145">
        <v>19</v>
      </c>
    </row>
    <row r="8" ht="21" customHeight="1" spans="1:19">
      <c r="A8" s="126" t="s">
        <v>198</v>
      </c>
      <c r="B8" s="127" t="s">
        <v>70</v>
      </c>
      <c r="C8" s="127" t="s">
        <v>280</v>
      </c>
      <c r="D8" s="128" t="s">
        <v>377</v>
      </c>
      <c r="E8" s="128" t="s">
        <v>378</v>
      </c>
      <c r="F8" s="128" t="s">
        <v>379</v>
      </c>
      <c r="G8" s="147">
        <v>2</v>
      </c>
      <c r="H8" s="113">
        <v>10000</v>
      </c>
      <c r="I8" s="113">
        <v>10000</v>
      </c>
      <c r="J8" s="113"/>
      <c r="K8" s="113"/>
      <c r="L8" s="113"/>
      <c r="M8" s="113"/>
      <c r="N8" s="113">
        <v>10000</v>
      </c>
      <c r="O8" s="113">
        <v>10000</v>
      </c>
      <c r="P8" s="113"/>
      <c r="Q8" s="113"/>
      <c r="R8" s="113"/>
      <c r="S8" s="113"/>
    </row>
    <row r="9" ht="21" customHeight="1" spans="1:19">
      <c r="A9" s="126" t="s">
        <v>198</v>
      </c>
      <c r="B9" s="127" t="s">
        <v>70</v>
      </c>
      <c r="C9" s="127" t="s">
        <v>273</v>
      </c>
      <c r="D9" s="128" t="s">
        <v>380</v>
      </c>
      <c r="E9" s="128" t="s">
        <v>381</v>
      </c>
      <c r="F9" s="128" t="s">
        <v>379</v>
      </c>
      <c r="G9" s="147">
        <v>1</v>
      </c>
      <c r="H9" s="113"/>
      <c r="I9" s="113">
        <v>10000</v>
      </c>
      <c r="J9" s="113"/>
      <c r="K9" s="113"/>
      <c r="L9" s="113"/>
      <c r="M9" s="113"/>
      <c r="N9" s="113">
        <v>10000</v>
      </c>
      <c r="O9" s="113">
        <v>10000</v>
      </c>
      <c r="P9" s="113"/>
      <c r="Q9" s="113"/>
      <c r="R9" s="113"/>
      <c r="S9" s="113"/>
    </row>
    <row r="10" ht="21" customHeight="1" spans="1:19">
      <c r="A10" s="126" t="s">
        <v>198</v>
      </c>
      <c r="B10" s="127" t="s">
        <v>70</v>
      </c>
      <c r="C10" s="127" t="s">
        <v>273</v>
      </c>
      <c r="D10" s="128" t="s">
        <v>382</v>
      </c>
      <c r="E10" s="128" t="s">
        <v>383</v>
      </c>
      <c r="F10" s="128" t="s">
        <v>379</v>
      </c>
      <c r="G10" s="147">
        <v>1</v>
      </c>
      <c r="H10" s="113">
        <v>3000</v>
      </c>
      <c r="I10" s="113">
        <v>3000</v>
      </c>
      <c r="J10" s="113"/>
      <c r="K10" s="113"/>
      <c r="L10" s="113"/>
      <c r="M10" s="113"/>
      <c r="N10" s="113">
        <v>3000</v>
      </c>
      <c r="O10" s="113">
        <v>3000</v>
      </c>
      <c r="P10" s="113"/>
      <c r="Q10" s="113"/>
      <c r="R10" s="113"/>
      <c r="S10" s="113"/>
    </row>
    <row r="11" ht="21" customHeight="1" spans="1:19">
      <c r="A11" s="126" t="s">
        <v>198</v>
      </c>
      <c r="B11" s="127" t="s">
        <v>70</v>
      </c>
      <c r="C11" s="127" t="s">
        <v>273</v>
      </c>
      <c r="D11" s="128" t="s">
        <v>384</v>
      </c>
      <c r="E11" s="128" t="s">
        <v>385</v>
      </c>
      <c r="F11" s="128" t="s">
        <v>379</v>
      </c>
      <c r="G11" s="147">
        <v>1</v>
      </c>
      <c r="H11" s="113">
        <v>7000</v>
      </c>
      <c r="I11" s="113">
        <v>7000</v>
      </c>
      <c r="J11" s="113"/>
      <c r="K11" s="113"/>
      <c r="L11" s="113"/>
      <c r="M11" s="113"/>
      <c r="N11" s="113">
        <v>7000</v>
      </c>
      <c r="O11" s="113">
        <v>7000</v>
      </c>
      <c r="P11" s="113"/>
      <c r="Q11" s="113"/>
      <c r="R11" s="113"/>
      <c r="S11" s="113"/>
    </row>
    <row r="12" ht="21" customHeight="1" spans="1:19">
      <c r="A12" s="126" t="s">
        <v>198</v>
      </c>
      <c r="B12" s="127" t="s">
        <v>70</v>
      </c>
      <c r="C12" s="127" t="s">
        <v>275</v>
      </c>
      <c r="D12" s="128" t="s">
        <v>386</v>
      </c>
      <c r="E12" s="128" t="s">
        <v>387</v>
      </c>
      <c r="F12" s="128" t="s">
        <v>379</v>
      </c>
      <c r="G12" s="147">
        <v>1</v>
      </c>
      <c r="H12" s="113">
        <v>300000</v>
      </c>
      <c r="I12" s="113">
        <v>300000</v>
      </c>
      <c r="J12" s="113"/>
      <c r="K12" s="113"/>
      <c r="L12" s="113"/>
      <c r="M12" s="113"/>
      <c r="N12" s="113">
        <v>300000</v>
      </c>
      <c r="O12" s="113">
        <v>300000</v>
      </c>
      <c r="P12" s="113"/>
      <c r="Q12" s="113"/>
      <c r="R12" s="113"/>
      <c r="S12" s="113"/>
    </row>
    <row r="13" ht="21" customHeight="1" spans="1:19">
      <c r="A13" s="129" t="s">
        <v>171</v>
      </c>
      <c r="B13" s="130"/>
      <c r="C13" s="130"/>
      <c r="D13" s="131"/>
      <c r="E13" s="131"/>
      <c r="F13" s="131"/>
      <c r="G13" s="148"/>
      <c r="H13" s="113">
        <v>320000</v>
      </c>
      <c r="I13" s="113">
        <v>330000</v>
      </c>
      <c r="J13" s="113"/>
      <c r="K13" s="113"/>
      <c r="L13" s="113"/>
      <c r="M13" s="113"/>
      <c r="N13" s="113">
        <v>330000</v>
      </c>
      <c r="O13" s="113">
        <v>330000</v>
      </c>
      <c r="P13" s="113"/>
      <c r="Q13" s="113"/>
      <c r="R13" s="113"/>
      <c r="S13" s="113"/>
    </row>
    <row r="14" ht="21" customHeight="1" spans="1:19">
      <c r="A14" s="144" t="s">
        <v>388</v>
      </c>
      <c r="B14" s="45"/>
      <c r="C14" s="45"/>
      <c r="D14" s="144"/>
      <c r="E14" s="144"/>
      <c r="F14" s="144"/>
      <c r="G14" s="149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</row>
  </sheetData>
  <mergeCells count="19">
    <mergeCell ref="A2:S2"/>
    <mergeCell ref="A3:H3"/>
    <mergeCell ref="I4:S4"/>
    <mergeCell ref="N5:S5"/>
    <mergeCell ref="A13:G13"/>
    <mergeCell ref="A14:S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24" sqref="B2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10"/>
      <c r="B1" s="117"/>
      <c r="C1" s="117"/>
      <c r="D1" s="117"/>
      <c r="E1" s="117"/>
      <c r="F1" s="117"/>
      <c r="G1" s="117"/>
      <c r="H1" s="110"/>
      <c r="I1" s="110"/>
      <c r="J1" s="110"/>
      <c r="K1" s="110"/>
      <c r="L1" s="110"/>
      <c r="M1" s="110"/>
      <c r="N1" s="132"/>
      <c r="O1" s="110"/>
      <c r="P1" s="110"/>
      <c r="Q1" s="117"/>
      <c r="R1" s="110"/>
      <c r="S1" s="140"/>
      <c r="T1" s="140" t="s">
        <v>389</v>
      </c>
    </row>
    <row r="2" ht="41.25" customHeight="1" spans="1:20">
      <c r="A2" s="106" t="str">
        <f>"2025"&amp;"年部门政府购买服务预算表"</f>
        <v>2025年部门政府购买服务预算表</v>
      </c>
      <c r="B2" s="100"/>
      <c r="C2" s="100"/>
      <c r="D2" s="100"/>
      <c r="E2" s="100"/>
      <c r="F2" s="100"/>
      <c r="G2" s="100"/>
      <c r="H2" s="118"/>
      <c r="I2" s="118"/>
      <c r="J2" s="118"/>
      <c r="K2" s="118"/>
      <c r="L2" s="118"/>
      <c r="M2" s="118"/>
      <c r="N2" s="133"/>
      <c r="O2" s="118"/>
      <c r="P2" s="118"/>
      <c r="Q2" s="100"/>
      <c r="R2" s="118"/>
      <c r="S2" s="133"/>
      <c r="T2" s="100"/>
    </row>
    <row r="3" ht="22.5" customHeight="1" spans="1:20">
      <c r="A3" s="107" t="str">
        <f>"单位名称："&amp;"石林彝族自治县大可乡卫生院"</f>
        <v>单位名称：石林彝族自治县大可乡卫生院</v>
      </c>
      <c r="B3" s="119"/>
      <c r="C3" s="119"/>
      <c r="D3" s="119"/>
      <c r="E3" s="119"/>
      <c r="F3" s="119"/>
      <c r="G3" s="119"/>
      <c r="H3" s="108"/>
      <c r="I3" s="108"/>
      <c r="J3" s="108"/>
      <c r="K3" s="108"/>
      <c r="L3" s="108"/>
      <c r="M3" s="108"/>
      <c r="N3" s="132"/>
      <c r="O3" s="110"/>
      <c r="P3" s="110"/>
      <c r="Q3" s="117"/>
      <c r="R3" s="110"/>
      <c r="S3" s="141"/>
      <c r="T3" s="140" t="s">
        <v>1</v>
      </c>
    </row>
    <row r="4" ht="24" customHeight="1" spans="1:20">
      <c r="A4" s="50" t="s">
        <v>180</v>
      </c>
      <c r="B4" s="120" t="s">
        <v>181</v>
      </c>
      <c r="C4" s="120" t="s">
        <v>367</v>
      </c>
      <c r="D4" s="120" t="s">
        <v>390</v>
      </c>
      <c r="E4" s="120" t="s">
        <v>391</v>
      </c>
      <c r="F4" s="120" t="s">
        <v>392</v>
      </c>
      <c r="G4" s="120" t="s">
        <v>393</v>
      </c>
      <c r="H4" s="121" t="s">
        <v>394</v>
      </c>
      <c r="I4" s="121" t="s">
        <v>395</v>
      </c>
      <c r="J4" s="134" t="s">
        <v>188</v>
      </c>
      <c r="K4" s="134"/>
      <c r="L4" s="134"/>
      <c r="M4" s="134"/>
      <c r="N4" s="135"/>
      <c r="O4" s="134"/>
      <c r="P4" s="134"/>
      <c r="Q4" s="114"/>
      <c r="R4" s="134"/>
      <c r="S4" s="135"/>
      <c r="T4" s="115"/>
    </row>
    <row r="5" ht="24" customHeight="1" spans="1:20">
      <c r="A5" s="55"/>
      <c r="B5" s="122"/>
      <c r="C5" s="122"/>
      <c r="D5" s="122"/>
      <c r="E5" s="122"/>
      <c r="F5" s="122"/>
      <c r="G5" s="122"/>
      <c r="H5" s="123"/>
      <c r="I5" s="123"/>
      <c r="J5" s="123" t="s">
        <v>55</v>
      </c>
      <c r="K5" s="123" t="s">
        <v>58</v>
      </c>
      <c r="L5" s="123" t="s">
        <v>373</v>
      </c>
      <c r="M5" s="123" t="s">
        <v>374</v>
      </c>
      <c r="N5" s="136" t="s">
        <v>375</v>
      </c>
      <c r="O5" s="137" t="s">
        <v>376</v>
      </c>
      <c r="P5" s="137"/>
      <c r="Q5" s="142"/>
      <c r="R5" s="137"/>
      <c r="S5" s="143"/>
      <c r="T5" s="124"/>
    </row>
    <row r="6" ht="54" customHeight="1" spans="1:20">
      <c r="A6" s="58"/>
      <c r="B6" s="124"/>
      <c r="C6" s="124"/>
      <c r="D6" s="124"/>
      <c r="E6" s="124"/>
      <c r="F6" s="124"/>
      <c r="G6" s="124"/>
      <c r="H6" s="125"/>
      <c r="I6" s="125"/>
      <c r="J6" s="125"/>
      <c r="K6" s="125" t="s">
        <v>57</v>
      </c>
      <c r="L6" s="125"/>
      <c r="M6" s="125"/>
      <c r="N6" s="138"/>
      <c r="O6" s="125" t="s">
        <v>57</v>
      </c>
      <c r="P6" s="125" t="s">
        <v>64</v>
      </c>
      <c r="Q6" s="124" t="s">
        <v>65</v>
      </c>
      <c r="R6" s="125" t="s">
        <v>66</v>
      </c>
      <c r="S6" s="138" t="s">
        <v>67</v>
      </c>
      <c r="T6" s="124" t="s">
        <v>68</v>
      </c>
    </row>
    <row r="7" ht="17.25" customHeight="1" spans="1:20">
      <c r="A7" s="59">
        <v>1</v>
      </c>
      <c r="B7" s="124">
        <v>2</v>
      </c>
      <c r="C7" s="59">
        <v>3</v>
      </c>
      <c r="D7" s="59">
        <v>4</v>
      </c>
      <c r="E7" s="124">
        <v>5</v>
      </c>
      <c r="F7" s="59">
        <v>6</v>
      </c>
      <c r="G7" s="59">
        <v>7</v>
      </c>
      <c r="H7" s="124">
        <v>8</v>
      </c>
      <c r="I7" s="59">
        <v>9</v>
      </c>
      <c r="J7" s="59">
        <v>10</v>
      </c>
      <c r="K7" s="124">
        <v>11</v>
      </c>
      <c r="L7" s="59">
        <v>12</v>
      </c>
      <c r="M7" s="59">
        <v>13</v>
      </c>
      <c r="N7" s="124">
        <v>14</v>
      </c>
      <c r="O7" s="59">
        <v>15</v>
      </c>
      <c r="P7" s="59">
        <v>16</v>
      </c>
      <c r="Q7" s="124">
        <v>17</v>
      </c>
      <c r="R7" s="59">
        <v>18</v>
      </c>
      <c r="S7" s="59">
        <v>19</v>
      </c>
      <c r="T7" s="59">
        <v>20</v>
      </c>
    </row>
    <row r="8" ht="21" customHeight="1" spans="1:20">
      <c r="A8" s="126"/>
      <c r="B8" s="127"/>
      <c r="C8" s="127"/>
      <c r="D8" s="127"/>
      <c r="E8" s="127"/>
      <c r="F8" s="127"/>
      <c r="G8" s="127"/>
      <c r="H8" s="128"/>
      <c r="I8" s="128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</row>
    <row r="9" ht="21" customHeight="1" spans="1:20">
      <c r="A9" s="129" t="s">
        <v>171</v>
      </c>
      <c r="B9" s="130"/>
      <c r="C9" s="130"/>
      <c r="D9" s="130"/>
      <c r="E9" s="130"/>
      <c r="F9" s="130"/>
      <c r="G9" s="130"/>
      <c r="H9" s="131"/>
      <c r="I9" s="139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customHeight="1" spans="1:1">
      <c r="A10" t="s">
        <v>396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C17" sqref="C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105"/>
      <c r="W1" s="43"/>
      <c r="X1" s="43" t="s">
        <v>397</v>
      </c>
    </row>
    <row r="2" ht="41.25" customHeight="1" spans="1:24">
      <c r="A2" s="106" t="str">
        <f>"2025"&amp;"年对下转移支付预算表"</f>
        <v>2025年对下转移支付预算表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100"/>
      <c r="X2" s="100"/>
    </row>
    <row r="3" ht="18" customHeight="1" spans="1:24">
      <c r="A3" s="107" t="str">
        <f>"单位名称："&amp;"石林彝族自治县大可乡卫生院"</f>
        <v>单位名称：石林彝族自治县大可乡卫生院</v>
      </c>
      <c r="B3" s="108"/>
      <c r="C3" s="108"/>
      <c r="D3" s="109"/>
      <c r="E3" s="110"/>
      <c r="F3" s="110"/>
      <c r="G3" s="110"/>
      <c r="H3" s="110"/>
      <c r="I3" s="110"/>
      <c r="W3" s="48"/>
      <c r="X3" s="48" t="s">
        <v>1</v>
      </c>
    </row>
    <row r="4" ht="19.5" customHeight="1" spans="1:24">
      <c r="A4" s="66" t="s">
        <v>398</v>
      </c>
      <c r="B4" s="51" t="s">
        <v>188</v>
      </c>
      <c r="C4" s="52"/>
      <c r="D4" s="52"/>
      <c r="E4" s="51" t="s">
        <v>399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114"/>
      <c r="X4" s="115"/>
    </row>
    <row r="5" ht="40.5" customHeight="1" spans="1:24">
      <c r="A5" s="59"/>
      <c r="B5" s="67" t="s">
        <v>55</v>
      </c>
      <c r="C5" s="50" t="s">
        <v>58</v>
      </c>
      <c r="D5" s="111" t="s">
        <v>373</v>
      </c>
      <c r="E5" s="85" t="s">
        <v>400</v>
      </c>
      <c r="F5" s="85" t="s">
        <v>401</v>
      </c>
      <c r="G5" s="85" t="s">
        <v>402</v>
      </c>
      <c r="H5" s="85" t="s">
        <v>403</v>
      </c>
      <c r="I5" s="85" t="s">
        <v>404</v>
      </c>
      <c r="J5" s="85" t="s">
        <v>405</v>
      </c>
      <c r="K5" s="85" t="s">
        <v>406</v>
      </c>
      <c r="L5" s="85" t="s">
        <v>407</v>
      </c>
      <c r="M5" s="85" t="s">
        <v>408</v>
      </c>
      <c r="N5" s="85" t="s">
        <v>409</v>
      </c>
      <c r="O5" s="85" t="s">
        <v>410</v>
      </c>
      <c r="P5" s="85" t="s">
        <v>411</v>
      </c>
      <c r="Q5" s="85" t="s">
        <v>412</v>
      </c>
      <c r="R5" s="85" t="s">
        <v>413</v>
      </c>
      <c r="S5" s="85" t="s">
        <v>414</v>
      </c>
      <c r="T5" s="85" t="s">
        <v>415</v>
      </c>
      <c r="U5" s="85" t="s">
        <v>416</v>
      </c>
      <c r="V5" s="85" t="s">
        <v>417</v>
      </c>
      <c r="W5" s="85" t="s">
        <v>418</v>
      </c>
      <c r="X5" s="116" t="s">
        <v>419</v>
      </c>
    </row>
    <row r="6" ht="19.5" customHeight="1" spans="1:24">
      <c r="A6" s="60">
        <v>1</v>
      </c>
      <c r="B6" s="60">
        <v>2</v>
      </c>
      <c r="C6" s="60">
        <v>3</v>
      </c>
      <c r="D6" s="112">
        <v>4</v>
      </c>
      <c r="E6" s="73">
        <v>5</v>
      </c>
      <c r="F6" s="60">
        <v>6</v>
      </c>
      <c r="G6" s="60">
        <v>7</v>
      </c>
      <c r="H6" s="112">
        <v>8</v>
      </c>
      <c r="I6" s="60">
        <v>9</v>
      </c>
      <c r="J6" s="60">
        <v>10</v>
      </c>
      <c r="K6" s="60">
        <v>11</v>
      </c>
      <c r="L6" s="112">
        <v>12</v>
      </c>
      <c r="M6" s="60">
        <v>13</v>
      </c>
      <c r="N6" s="60">
        <v>14</v>
      </c>
      <c r="O6" s="60">
        <v>15</v>
      </c>
      <c r="P6" s="112">
        <v>16</v>
      </c>
      <c r="Q6" s="60">
        <v>17</v>
      </c>
      <c r="R6" s="60">
        <v>18</v>
      </c>
      <c r="S6" s="60">
        <v>19</v>
      </c>
      <c r="T6" s="112">
        <v>20</v>
      </c>
      <c r="U6" s="112">
        <v>21</v>
      </c>
      <c r="V6" s="112">
        <v>22</v>
      </c>
      <c r="W6" s="73">
        <v>23</v>
      </c>
      <c r="X6" s="73">
        <v>24</v>
      </c>
    </row>
    <row r="7" ht="19.5" customHeight="1" spans="1:24">
      <c r="A7" s="41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</row>
    <row r="8" ht="19.5" customHeight="1" spans="1:24">
      <c r="A8" s="10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</row>
    <row r="9" customHeight="1" spans="1:1">
      <c r="A9" t="s">
        <v>420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7" sqref="A17"/>
    </sheetView>
  </sheetViews>
  <sheetFormatPr defaultColWidth="9.14166666666667" defaultRowHeight="12" customHeight="1" outlineLevelRow="7"/>
  <cols>
    <col min="1" max="1" width="41.875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3" t="s">
        <v>421</v>
      </c>
    </row>
    <row r="2" ht="41.25" customHeight="1" spans="1:10">
      <c r="A2" s="99" t="str">
        <f>"2025"&amp;"年对下转移支付绩效目标表"</f>
        <v>2025年对下转移支付绩效目标表</v>
      </c>
      <c r="B2" s="44"/>
      <c r="C2" s="44"/>
      <c r="D2" s="44"/>
      <c r="E2" s="44"/>
      <c r="F2" s="100"/>
      <c r="G2" s="44"/>
      <c r="H2" s="100"/>
      <c r="I2" s="100"/>
      <c r="J2" s="44"/>
    </row>
    <row r="3" ht="17.25" customHeight="1" spans="1:1">
      <c r="A3" s="45" t="str">
        <f>"单位名称："&amp;"石林彝族自治县大可乡卫生院"</f>
        <v>单位名称：石林彝族自治县大可乡卫生院</v>
      </c>
    </row>
    <row r="4" ht="44.25" customHeight="1" spans="1:10">
      <c r="A4" s="101" t="s">
        <v>398</v>
      </c>
      <c r="B4" s="101" t="s">
        <v>290</v>
      </c>
      <c r="C4" s="101" t="s">
        <v>291</v>
      </c>
      <c r="D4" s="101" t="s">
        <v>292</v>
      </c>
      <c r="E4" s="101" t="s">
        <v>293</v>
      </c>
      <c r="F4" s="102" t="s">
        <v>294</v>
      </c>
      <c r="G4" s="101" t="s">
        <v>295</v>
      </c>
      <c r="H4" s="102" t="s">
        <v>296</v>
      </c>
      <c r="I4" s="102" t="s">
        <v>297</v>
      </c>
      <c r="J4" s="101" t="s">
        <v>298</v>
      </c>
    </row>
    <row r="5" ht="14.25" customHeight="1" spans="1:10">
      <c r="A5" s="101">
        <v>1</v>
      </c>
      <c r="B5" s="101">
        <v>2</v>
      </c>
      <c r="C5" s="101">
        <v>3</v>
      </c>
      <c r="D5" s="101">
        <v>4</v>
      </c>
      <c r="E5" s="101">
        <v>5</v>
      </c>
      <c r="F5" s="102">
        <v>6</v>
      </c>
      <c r="G5" s="101">
        <v>7</v>
      </c>
      <c r="H5" s="102">
        <v>8</v>
      </c>
      <c r="I5" s="102">
        <v>9</v>
      </c>
      <c r="J5" s="101">
        <v>10</v>
      </c>
    </row>
    <row r="6" ht="42" customHeight="1" spans="1:10">
      <c r="A6" s="41"/>
      <c r="B6" s="103"/>
      <c r="C6" s="103"/>
      <c r="D6" s="103"/>
      <c r="E6" s="34"/>
      <c r="F6" s="104"/>
      <c r="G6" s="34"/>
      <c r="H6" s="104"/>
      <c r="I6" s="104"/>
      <c r="J6" s="34"/>
    </row>
    <row r="7" ht="42" customHeight="1" spans="1:10">
      <c r="A7" s="41"/>
      <c r="B7" s="33"/>
      <c r="C7" s="33"/>
      <c r="D7" s="33"/>
      <c r="E7" s="41"/>
      <c r="F7" s="33"/>
      <c r="G7" s="41"/>
      <c r="H7" s="33"/>
      <c r="I7" s="33"/>
      <c r="J7" s="41"/>
    </row>
    <row r="8" ht="21" customHeight="1" spans="1:1">
      <c r="A8" t="s">
        <v>422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5" t="s">
        <v>423</v>
      </c>
      <c r="B1" s="76"/>
      <c r="C1" s="76"/>
      <c r="D1" s="77"/>
      <c r="E1" s="77"/>
      <c r="F1" s="77"/>
      <c r="G1" s="76"/>
      <c r="H1" s="76"/>
      <c r="I1" s="77"/>
    </row>
    <row r="2" ht="41.25" customHeight="1" spans="1:9">
      <c r="A2" s="78" t="str">
        <f>"2025"&amp;"年新增资产配置预算表"</f>
        <v>2025年新增资产配置预算表</v>
      </c>
      <c r="B2" s="79"/>
      <c r="C2" s="79"/>
      <c r="D2" s="80"/>
      <c r="E2" s="80"/>
      <c r="F2" s="80"/>
      <c r="G2" s="79"/>
      <c r="H2" s="79"/>
      <c r="I2" s="80"/>
    </row>
    <row r="3" customHeight="1" spans="1:9">
      <c r="A3" s="81" t="str">
        <f>"单位名称："&amp;"石林彝族自治县大可乡卫生院"</f>
        <v>单位名称：石林彝族自治县大可乡卫生院</v>
      </c>
      <c r="B3" s="82"/>
      <c r="C3" s="82"/>
      <c r="D3" s="83"/>
      <c r="F3" s="80"/>
      <c r="G3" s="79"/>
      <c r="H3" s="79"/>
      <c r="I3" s="98" t="s">
        <v>1</v>
      </c>
    </row>
    <row r="4" ht="28.5" customHeight="1" spans="1:9">
      <c r="A4" s="84" t="s">
        <v>180</v>
      </c>
      <c r="B4" s="85" t="s">
        <v>181</v>
      </c>
      <c r="C4" s="86" t="s">
        <v>424</v>
      </c>
      <c r="D4" s="84" t="s">
        <v>425</v>
      </c>
      <c r="E4" s="84" t="s">
        <v>426</v>
      </c>
      <c r="F4" s="84" t="s">
        <v>427</v>
      </c>
      <c r="G4" s="85" t="s">
        <v>428</v>
      </c>
      <c r="H4" s="73"/>
      <c r="I4" s="84"/>
    </row>
    <row r="5" ht="21" customHeight="1" spans="1:9">
      <c r="A5" s="86"/>
      <c r="B5" s="87"/>
      <c r="C5" s="87"/>
      <c r="D5" s="88"/>
      <c r="E5" s="87"/>
      <c r="F5" s="87"/>
      <c r="G5" s="85" t="s">
        <v>371</v>
      </c>
      <c r="H5" s="85" t="s">
        <v>429</v>
      </c>
      <c r="I5" s="85" t="s">
        <v>430</v>
      </c>
    </row>
    <row r="6" ht="17.25" customHeight="1" spans="1:9">
      <c r="A6" s="89" t="s">
        <v>82</v>
      </c>
      <c r="B6" s="32" t="s">
        <v>83</v>
      </c>
      <c r="C6" s="89" t="s">
        <v>84</v>
      </c>
      <c r="D6" s="34" t="s">
        <v>85</v>
      </c>
      <c r="E6" s="89" t="s">
        <v>86</v>
      </c>
      <c r="F6" s="32" t="s">
        <v>87</v>
      </c>
      <c r="G6" s="90" t="s">
        <v>88</v>
      </c>
      <c r="H6" s="34" t="s">
        <v>89</v>
      </c>
      <c r="I6" s="34">
        <v>9</v>
      </c>
    </row>
    <row r="7" ht="19.5" customHeight="1" spans="1:9">
      <c r="A7" s="91"/>
      <c r="B7" s="69"/>
      <c r="C7" s="69"/>
      <c r="D7" s="41"/>
      <c r="E7" s="33"/>
      <c r="F7" s="90"/>
      <c r="G7" s="92"/>
      <c r="H7" s="93"/>
      <c r="I7" s="93"/>
    </row>
    <row r="8" ht="19.5" customHeight="1" spans="1:9">
      <c r="A8" s="94" t="s">
        <v>55</v>
      </c>
      <c r="B8" s="95"/>
      <c r="C8" s="95"/>
      <c r="D8" s="96"/>
      <c r="E8" s="97"/>
      <c r="F8" s="97"/>
      <c r="G8" s="92"/>
      <c r="H8" s="93"/>
      <c r="I8" s="93"/>
    </row>
    <row r="9" customHeight="1" spans="1:1">
      <c r="A9" t="s">
        <v>431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B18" sqref="B18"/>
    </sheetView>
  </sheetViews>
  <sheetFormatPr defaultColWidth="9.14166666666667" defaultRowHeight="14.25" customHeight="1"/>
  <cols>
    <col min="1" max="1" width="19.2833333333333" customWidth="1"/>
    <col min="2" max="2" width="41" customWidth="1"/>
    <col min="3" max="3" width="23.85" customWidth="1"/>
    <col min="4" max="4" width="11.1416666666667" customWidth="1"/>
    <col min="5" max="5" width="25.125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2"/>
      <c r="E1" s="42"/>
      <c r="F1" s="42"/>
      <c r="G1" s="42"/>
      <c r="K1" s="43" t="s">
        <v>432</v>
      </c>
    </row>
    <row r="2" ht="41.25" customHeight="1" spans="1:11">
      <c r="A2" s="44" t="str">
        <f>"2025"&amp;"年上级转移支付补助项目支出预算表"</f>
        <v>2025年上级转移支付补助项目支出预算表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3.5" customHeight="1" spans="1:11">
      <c r="A3" s="45" t="str">
        <f>"单位名称："&amp;"石林彝族自治县大可乡卫生院"</f>
        <v>单位名称：石林彝族自治县大可乡卫生院</v>
      </c>
      <c r="B3" s="46"/>
      <c r="C3" s="46"/>
      <c r="D3" s="46"/>
      <c r="E3" s="46"/>
      <c r="F3" s="46"/>
      <c r="G3" s="46"/>
      <c r="H3" s="47"/>
      <c r="I3" s="47"/>
      <c r="J3" s="47"/>
      <c r="K3" s="48" t="s">
        <v>1</v>
      </c>
    </row>
    <row r="4" ht="21.75" customHeight="1" spans="1:11">
      <c r="A4" s="49" t="s">
        <v>265</v>
      </c>
      <c r="B4" s="49" t="s">
        <v>183</v>
      </c>
      <c r="C4" s="49" t="s">
        <v>266</v>
      </c>
      <c r="D4" s="50" t="s">
        <v>184</v>
      </c>
      <c r="E4" s="50" t="s">
        <v>185</v>
      </c>
      <c r="F4" s="50" t="s">
        <v>267</v>
      </c>
      <c r="G4" s="50" t="s">
        <v>268</v>
      </c>
      <c r="H4" s="66" t="s">
        <v>55</v>
      </c>
      <c r="I4" s="51" t="s">
        <v>433</v>
      </c>
      <c r="J4" s="52"/>
      <c r="K4" s="53"/>
    </row>
    <row r="5" ht="21.75" customHeight="1" spans="1:11">
      <c r="A5" s="54"/>
      <c r="B5" s="54"/>
      <c r="C5" s="54"/>
      <c r="D5" s="55"/>
      <c r="E5" s="55"/>
      <c r="F5" s="55"/>
      <c r="G5" s="55"/>
      <c r="H5" s="67"/>
      <c r="I5" s="50" t="s">
        <v>58</v>
      </c>
      <c r="J5" s="50" t="s">
        <v>59</v>
      </c>
      <c r="K5" s="50" t="s">
        <v>60</v>
      </c>
    </row>
    <row r="6" ht="40.5" customHeight="1" spans="1:11">
      <c r="A6" s="57"/>
      <c r="B6" s="57"/>
      <c r="C6" s="57"/>
      <c r="D6" s="58"/>
      <c r="E6" s="58"/>
      <c r="F6" s="58"/>
      <c r="G6" s="58"/>
      <c r="H6" s="59"/>
      <c r="I6" s="58" t="s">
        <v>57</v>
      </c>
      <c r="J6" s="58"/>
      <c r="K6" s="58"/>
    </row>
    <row r="7" ht="15" customHeight="1" spans="1:11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73">
        <v>10</v>
      </c>
      <c r="K7" s="73">
        <v>11</v>
      </c>
    </row>
    <row r="8" ht="18.75" customHeight="1" spans="1:11">
      <c r="A8" s="41"/>
      <c r="B8" s="33" t="s">
        <v>288</v>
      </c>
      <c r="C8" s="41"/>
      <c r="D8" s="41"/>
      <c r="E8" s="41"/>
      <c r="F8" s="41"/>
      <c r="G8" s="41"/>
      <c r="H8" s="68">
        <v>394</v>
      </c>
      <c r="I8" s="74">
        <v>394</v>
      </c>
      <c r="J8" s="74"/>
      <c r="K8" s="68"/>
    </row>
    <row r="9" ht="18.75" customHeight="1" spans="1:11">
      <c r="A9" s="69" t="s">
        <v>278</v>
      </c>
      <c r="B9" s="33" t="s">
        <v>288</v>
      </c>
      <c r="C9" s="33" t="s">
        <v>70</v>
      </c>
      <c r="D9" s="33" t="s">
        <v>117</v>
      </c>
      <c r="E9" s="33" t="s">
        <v>118</v>
      </c>
      <c r="F9" s="33" t="s">
        <v>254</v>
      </c>
      <c r="G9" s="33" t="s">
        <v>255</v>
      </c>
      <c r="H9" s="62">
        <v>394</v>
      </c>
      <c r="I9" s="62">
        <v>394</v>
      </c>
      <c r="J9" s="62"/>
      <c r="K9" s="68"/>
    </row>
    <row r="10" ht="18.75" customHeight="1" spans="1:11">
      <c r="A10" s="70" t="s">
        <v>171</v>
      </c>
      <c r="B10" s="71"/>
      <c r="C10" s="71"/>
      <c r="D10" s="71"/>
      <c r="E10" s="71"/>
      <c r="F10" s="71"/>
      <c r="G10" s="72"/>
      <c r="H10" s="62">
        <v>394</v>
      </c>
      <c r="I10" s="62">
        <v>394</v>
      </c>
      <c r="J10" s="62"/>
      <c r="K10" s="68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C26" sqref="C26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42" customWidth="1"/>
    <col min="4" max="4" width="28" customWidth="1"/>
    <col min="5" max="7" width="23.85" customWidth="1"/>
  </cols>
  <sheetData>
    <row r="1" ht="13.5" customHeight="1" spans="4:7">
      <c r="D1" s="42"/>
      <c r="G1" s="43" t="s">
        <v>434</v>
      </c>
    </row>
    <row r="2" ht="41.25" customHeight="1" spans="1:7">
      <c r="A2" s="44" t="str">
        <f>"2025"&amp;"年部门项目中期规划预算表"</f>
        <v>2025年部门项目中期规划预算表</v>
      </c>
      <c r="B2" s="44"/>
      <c r="C2" s="44"/>
      <c r="D2" s="44"/>
      <c r="E2" s="44"/>
      <c r="F2" s="44"/>
      <c r="G2" s="44"/>
    </row>
    <row r="3" ht="13.5" customHeight="1" spans="1:7">
      <c r="A3" s="45" t="str">
        <f>"单位名称："&amp;"石林彝族自治县大可乡卫生院"</f>
        <v>单位名称：石林彝族自治县大可乡卫生院</v>
      </c>
      <c r="B3" s="46"/>
      <c r="C3" s="46"/>
      <c r="D3" s="46"/>
      <c r="E3" s="47"/>
      <c r="F3" s="47"/>
      <c r="G3" s="48" t="s">
        <v>1</v>
      </c>
    </row>
    <row r="4" ht="21.75" customHeight="1" spans="1:7">
      <c r="A4" s="49" t="s">
        <v>266</v>
      </c>
      <c r="B4" s="49" t="s">
        <v>265</v>
      </c>
      <c r="C4" s="49" t="s">
        <v>183</v>
      </c>
      <c r="D4" s="50" t="s">
        <v>435</v>
      </c>
      <c r="E4" s="51" t="s">
        <v>58</v>
      </c>
      <c r="F4" s="52"/>
      <c r="G4" s="53"/>
    </row>
    <row r="5" ht="21.75" customHeight="1" spans="1:7">
      <c r="A5" s="54"/>
      <c r="B5" s="54"/>
      <c r="C5" s="54"/>
      <c r="D5" s="55"/>
      <c r="E5" s="56" t="str">
        <f>"2025"&amp;"年"</f>
        <v>2025年</v>
      </c>
      <c r="F5" s="50" t="str">
        <f>("2025"+1)&amp;"年"</f>
        <v>2026年</v>
      </c>
      <c r="G5" s="50" t="str">
        <f>("2025"+2)&amp;"年"</f>
        <v>2027年</v>
      </c>
    </row>
    <row r="6" ht="40.5" customHeight="1" spans="1:7">
      <c r="A6" s="57"/>
      <c r="B6" s="57"/>
      <c r="C6" s="57"/>
      <c r="D6" s="58"/>
      <c r="E6" s="59"/>
      <c r="F6" s="58" t="s">
        <v>57</v>
      </c>
      <c r="G6" s="58"/>
    </row>
    <row r="7" ht="15" customHeight="1" spans="1:7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</row>
    <row r="8" ht="17.25" customHeight="1" spans="1:7">
      <c r="A8" s="33" t="s">
        <v>70</v>
      </c>
      <c r="B8" s="61"/>
      <c r="C8" s="61"/>
      <c r="D8" s="33"/>
      <c r="E8" s="62">
        <v>394</v>
      </c>
      <c r="F8" s="62"/>
      <c r="G8" s="62"/>
    </row>
    <row r="9" ht="18.75" customHeight="1" spans="1:7">
      <c r="A9" s="33"/>
      <c r="B9" s="33" t="s">
        <v>436</v>
      </c>
      <c r="C9" s="33" t="s">
        <v>288</v>
      </c>
      <c r="D9" s="33" t="s">
        <v>437</v>
      </c>
      <c r="E9" s="62">
        <v>394</v>
      </c>
      <c r="F9" s="62"/>
      <c r="G9" s="62"/>
    </row>
    <row r="10" ht="18.75" customHeight="1" spans="1:7">
      <c r="A10" s="63" t="s">
        <v>55</v>
      </c>
      <c r="B10" s="64" t="s">
        <v>438</v>
      </c>
      <c r="C10" s="64"/>
      <c r="D10" s="65"/>
      <c r="E10" s="62">
        <v>394</v>
      </c>
      <c r="F10" s="62"/>
      <c r="G10" s="62"/>
    </row>
    <row r="11" customHeight="1" spans="1:1">
      <c r="A11" t="s">
        <v>439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2"/>
  <sheetViews>
    <sheetView showZeros="0" workbookViewId="0">
      <selection activeCell="B5" sqref="B5:E5"/>
    </sheetView>
  </sheetViews>
  <sheetFormatPr defaultColWidth="8.575" defaultRowHeight="14.25" customHeight="1"/>
  <cols>
    <col min="1" max="1" width="18.1416666666667" style="1" customWidth="1"/>
    <col min="2" max="2" width="23.425" style="1" customWidth="1"/>
    <col min="3" max="3" width="21.85" style="1" customWidth="1"/>
    <col min="4" max="4" width="15.575" style="1" customWidth="1"/>
    <col min="5" max="5" width="31.575" style="1" customWidth="1"/>
    <col min="6" max="6" width="15.425" style="1" customWidth="1"/>
    <col min="7" max="7" width="16.425" style="1" customWidth="1"/>
    <col min="8" max="8" width="55" style="1" customWidth="1"/>
    <col min="9" max="9" width="30.575" style="1" customWidth="1"/>
    <col min="10" max="10" width="31.25" style="1" customWidth="1"/>
    <col min="11" max="16384" width="8.575" style="1"/>
  </cols>
  <sheetData>
    <row r="1" s="1" customFormat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/>
      <c r="B2" s="3"/>
      <c r="C2" s="3"/>
      <c r="D2" s="3"/>
      <c r="E2" s="3"/>
      <c r="F2" s="3"/>
      <c r="G2" s="3"/>
      <c r="H2" s="3"/>
      <c r="I2" s="3"/>
      <c r="J2" s="35" t="s">
        <v>440</v>
      </c>
    </row>
    <row r="3" s="1" customFormat="1" ht="41.25" customHeight="1" spans="1:10">
      <c r="A3" s="3" t="str">
        <f>"2025"&amp;"年部门整体支出绩效目标表"</f>
        <v>2025年部门整体支出绩效目标表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7.25" customHeight="1" spans="1:10">
      <c r="A4" s="4" t="s">
        <v>441</v>
      </c>
      <c r="B4" s="4"/>
      <c r="C4" s="5"/>
      <c r="D4" s="6"/>
      <c r="E4" s="6"/>
      <c r="F4" s="6"/>
      <c r="G4" s="6"/>
      <c r="H4" s="6"/>
      <c r="I4" s="6"/>
      <c r="J4" s="229" t="s">
        <v>1</v>
      </c>
    </row>
    <row r="5" s="1" customFormat="1" ht="30" customHeight="1" spans="1:10">
      <c r="A5" s="7" t="s">
        <v>442</v>
      </c>
      <c r="B5" s="8">
        <v>131013</v>
      </c>
      <c r="C5" s="9"/>
      <c r="D5" s="9"/>
      <c r="E5" s="10"/>
      <c r="F5" s="11" t="s">
        <v>443</v>
      </c>
      <c r="G5" s="10"/>
      <c r="H5" s="12" t="s">
        <v>70</v>
      </c>
      <c r="I5" s="9"/>
      <c r="J5" s="10"/>
    </row>
    <row r="6" s="1" customFormat="1" ht="32.25" customHeight="1" spans="1:10">
      <c r="A6" s="13" t="s">
        <v>444</v>
      </c>
      <c r="B6" s="14"/>
      <c r="C6" s="14"/>
      <c r="D6" s="14"/>
      <c r="E6" s="14"/>
      <c r="F6" s="14"/>
      <c r="G6" s="14"/>
      <c r="H6" s="14"/>
      <c r="I6" s="36"/>
      <c r="J6" s="37" t="s">
        <v>445</v>
      </c>
    </row>
    <row r="7" s="1" customFormat="1" ht="133" customHeight="1" spans="1:10">
      <c r="A7" s="15" t="s">
        <v>446</v>
      </c>
      <c r="B7" s="16" t="s">
        <v>447</v>
      </c>
      <c r="C7" s="17" t="s">
        <v>448</v>
      </c>
      <c r="D7" s="17"/>
      <c r="E7" s="17"/>
      <c r="F7" s="17"/>
      <c r="G7" s="17"/>
      <c r="H7" s="17"/>
      <c r="I7" s="17"/>
      <c r="J7" s="38" t="s">
        <v>449</v>
      </c>
    </row>
    <row r="8" s="1" customFormat="1" ht="102" customHeight="1" spans="1:10">
      <c r="A8" s="15"/>
      <c r="B8" s="16" t="str">
        <f>"总体绩效目标（"&amp;"2025"&amp;"-"&amp;("2025"+2)&amp;"年期间）"</f>
        <v>总体绩效目标（2025-2027年期间）</v>
      </c>
      <c r="C8" s="17" t="s">
        <v>450</v>
      </c>
      <c r="D8" s="17"/>
      <c r="E8" s="17"/>
      <c r="F8" s="17"/>
      <c r="G8" s="17"/>
      <c r="H8" s="17"/>
      <c r="I8" s="17"/>
      <c r="J8" s="38" t="s">
        <v>451</v>
      </c>
    </row>
    <row r="9" s="1" customFormat="1" ht="123" customHeight="1" spans="1:10">
      <c r="A9" s="16" t="s">
        <v>452</v>
      </c>
      <c r="B9" s="18" t="str">
        <f>"预算年度（"&amp;"2025"&amp;"年）绩效目标"</f>
        <v>预算年度（2025年）绩效目标</v>
      </c>
      <c r="C9" s="17" t="s">
        <v>450</v>
      </c>
      <c r="D9" s="17"/>
      <c r="E9" s="17"/>
      <c r="F9" s="17"/>
      <c r="G9" s="17"/>
      <c r="H9" s="17"/>
      <c r="I9" s="17"/>
      <c r="J9" s="39" t="s">
        <v>453</v>
      </c>
    </row>
    <row r="10" s="1" customFormat="1" ht="32.25" customHeight="1" spans="1:10">
      <c r="A10" s="19" t="s">
        <v>454</v>
      </c>
      <c r="B10" s="19"/>
      <c r="C10" s="19"/>
      <c r="D10" s="19"/>
      <c r="E10" s="19"/>
      <c r="F10" s="19"/>
      <c r="G10" s="19"/>
      <c r="H10" s="19"/>
      <c r="I10" s="19"/>
      <c r="J10" s="19"/>
    </row>
    <row r="11" s="1" customFormat="1" ht="32.25" customHeight="1" spans="1:10">
      <c r="A11" s="16" t="s">
        <v>455</v>
      </c>
      <c r="B11" s="16"/>
      <c r="C11" s="15" t="s">
        <v>456</v>
      </c>
      <c r="D11" s="15"/>
      <c r="E11" s="15"/>
      <c r="F11" s="15"/>
      <c r="G11" s="15"/>
      <c r="H11" s="15" t="s">
        <v>457</v>
      </c>
      <c r="I11" s="15"/>
      <c r="J11" s="15"/>
    </row>
    <row r="12" s="1" customFormat="1" ht="32.25" customHeight="1" spans="1:10">
      <c r="A12" s="16"/>
      <c r="B12" s="16"/>
      <c r="C12" s="15"/>
      <c r="D12" s="15"/>
      <c r="E12" s="15"/>
      <c r="F12" s="15"/>
      <c r="G12" s="15"/>
      <c r="H12" s="16" t="s">
        <v>458</v>
      </c>
      <c r="I12" s="16" t="s">
        <v>459</v>
      </c>
      <c r="J12" s="16" t="s">
        <v>460</v>
      </c>
    </row>
    <row r="13" s="1" customFormat="1" ht="24" customHeight="1" spans="1:10">
      <c r="A13" s="20" t="s">
        <v>55</v>
      </c>
      <c r="B13" s="21"/>
      <c r="C13" s="21"/>
      <c r="D13" s="21"/>
      <c r="E13" s="21"/>
      <c r="F13" s="21"/>
      <c r="G13" s="22"/>
      <c r="H13" s="23">
        <f t="shared" ref="H13:J13" si="0">SUM(H14)</f>
        <v>4886188</v>
      </c>
      <c r="I13" s="23">
        <f t="shared" si="0"/>
        <v>2686188</v>
      </c>
      <c r="J13" s="23">
        <f t="shared" si="0"/>
        <v>2200000</v>
      </c>
    </row>
    <row r="14" s="1" customFormat="1" ht="34.5" customHeight="1" spans="1:10">
      <c r="A14" s="24" t="s">
        <v>461</v>
      </c>
      <c r="B14" s="25"/>
      <c r="C14" s="24" t="s">
        <v>462</v>
      </c>
      <c r="D14" s="25"/>
      <c r="E14" s="25"/>
      <c r="F14" s="25"/>
      <c r="G14" s="25"/>
      <c r="H14" s="26">
        <f>I14+J14</f>
        <v>4886188</v>
      </c>
      <c r="I14" s="26">
        <v>2686188</v>
      </c>
      <c r="J14" s="26">
        <v>2200000</v>
      </c>
    </row>
    <row r="15" s="1" customFormat="1" ht="32.25" customHeight="1" spans="1:10">
      <c r="A15" s="19" t="s">
        <v>463</v>
      </c>
      <c r="B15" s="19"/>
      <c r="C15" s="19"/>
      <c r="D15" s="19"/>
      <c r="E15" s="19"/>
      <c r="F15" s="19"/>
      <c r="G15" s="19"/>
      <c r="H15" s="19"/>
      <c r="I15" s="19"/>
      <c r="J15" s="19"/>
    </row>
    <row r="16" s="1" customFormat="1" ht="32.25" customHeight="1" spans="1:10">
      <c r="A16" s="27" t="s">
        <v>464</v>
      </c>
      <c r="B16" s="27"/>
      <c r="C16" s="27"/>
      <c r="D16" s="27"/>
      <c r="E16" s="27"/>
      <c r="F16" s="27"/>
      <c r="G16" s="27"/>
      <c r="H16" s="28" t="s">
        <v>465</v>
      </c>
      <c r="I16" s="40" t="s">
        <v>298</v>
      </c>
      <c r="J16" s="28" t="s">
        <v>466</v>
      </c>
    </row>
    <row r="17" s="1" customFormat="1" ht="36" customHeight="1" spans="1:10">
      <c r="A17" s="29" t="s">
        <v>291</v>
      </c>
      <c r="B17" s="29" t="s">
        <v>467</v>
      </c>
      <c r="C17" s="30" t="s">
        <v>293</v>
      </c>
      <c r="D17" s="30" t="s">
        <v>294</v>
      </c>
      <c r="E17" s="30" t="s">
        <v>295</v>
      </c>
      <c r="F17" s="30" t="s">
        <v>296</v>
      </c>
      <c r="G17" s="30" t="s">
        <v>297</v>
      </c>
      <c r="H17" s="31"/>
      <c r="I17" s="31"/>
      <c r="J17" s="31"/>
    </row>
    <row r="18" s="1" customFormat="1" ht="36" customHeight="1" spans="1:10">
      <c r="A18" s="32" t="s">
        <v>300</v>
      </c>
      <c r="B18" s="32"/>
      <c r="C18" s="33"/>
      <c r="D18" s="32"/>
      <c r="E18" s="32"/>
      <c r="F18" s="32"/>
      <c r="G18" s="32"/>
      <c r="H18" s="34"/>
      <c r="I18" s="41"/>
      <c r="J18" s="34"/>
    </row>
    <row r="19" s="1" customFormat="1" ht="36" customHeight="1" spans="1:10">
      <c r="A19" s="32"/>
      <c r="B19" s="32" t="s">
        <v>301</v>
      </c>
      <c r="C19" s="33"/>
      <c r="D19" s="32"/>
      <c r="E19" s="32"/>
      <c r="F19" s="32"/>
      <c r="G19" s="32"/>
      <c r="H19" s="34"/>
      <c r="I19" s="41"/>
      <c r="J19" s="34"/>
    </row>
    <row r="20" s="1" customFormat="1" ht="40" customHeight="1" spans="1:10">
      <c r="A20" s="32"/>
      <c r="B20" s="32"/>
      <c r="C20" s="33" t="s">
        <v>468</v>
      </c>
      <c r="D20" s="32" t="s">
        <v>320</v>
      </c>
      <c r="E20" s="32" t="s">
        <v>352</v>
      </c>
      <c r="F20" s="32" t="s">
        <v>322</v>
      </c>
      <c r="G20" s="32" t="s">
        <v>306</v>
      </c>
      <c r="H20" s="34" t="s">
        <v>469</v>
      </c>
      <c r="I20" s="41" t="s">
        <v>470</v>
      </c>
      <c r="J20" s="34" t="s">
        <v>471</v>
      </c>
    </row>
    <row r="21" s="1" customFormat="1" ht="40" customHeight="1" spans="1:10">
      <c r="A21" s="32"/>
      <c r="B21" s="32"/>
      <c r="C21" s="33" t="s">
        <v>472</v>
      </c>
      <c r="D21" s="32" t="s">
        <v>320</v>
      </c>
      <c r="E21" s="32" t="s">
        <v>473</v>
      </c>
      <c r="F21" s="32" t="s">
        <v>322</v>
      </c>
      <c r="G21" s="32" t="s">
        <v>306</v>
      </c>
      <c r="H21" s="34" t="s">
        <v>474</v>
      </c>
      <c r="I21" s="41" t="s">
        <v>472</v>
      </c>
      <c r="J21" s="34" t="s">
        <v>475</v>
      </c>
    </row>
    <row r="22" s="1" customFormat="1" ht="40" customHeight="1" spans="1:10">
      <c r="A22" s="32"/>
      <c r="B22" s="32"/>
      <c r="C22" s="33" t="s">
        <v>476</v>
      </c>
      <c r="D22" s="32" t="s">
        <v>320</v>
      </c>
      <c r="E22" s="32">
        <v>13</v>
      </c>
      <c r="F22" s="32" t="s">
        <v>350</v>
      </c>
      <c r="G22" s="32" t="s">
        <v>306</v>
      </c>
      <c r="H22" s="34" t="s">
        <v>477</v>
      </c>
      <c r="I22" s="41" t="s">
        <v>478</v>
      </c>
      <c r="J22" s="34" t="s">
        <v>479</v>
      </c>
    </row>
    <row r="23" s="1" customFormat="1" ht="40" customHeight="1" spans="1:10">
      <c r="A23" s="32"/>
      <c r="B23" s="32"/>
      <c r="C23" s="33" t="s">
        <v>480</v>
      </c>
      <c r="D23" s="32" t="s">
        <v>320</v>
      </c>
      <c r="E23" s="32" t="s">
        <v>321</v>
      </c>
      <c r="F23" s="32" t="s">
        <v>322</v>
      </c>
      <c r="G23" s="32" t="s">
        <v>306</v>
      </c>
      <c r="H23" s="34" t="s">
        <v>481</v>
      </c>
      <c r="I23" s="41" t="s">
        <v>482</v>
      </c>
      <c r="J23" s="34" t="s">
        <v>483</v>
      </c>
    </row>
    <row r="24" s="1" customFormat="1" ht="40" customHeight="1" spans="1:10">
      <c r="A24" s="32"/>
      <c r="B24" s="32"/>
      <c r="C24" s="33" t="s">
        <v>484</v>
      </c>
      <c r="D24" s="32" t="s">
        <v>320</v>
      </c>
      <c r="E24" s="32" t="s">
        <v>485</v>
      </c>
      <c r="F24" s="32" t="s">
        <v>322</v>
      </c>
      <c r="G24" s="32" t="s">
        <v>306</v>
      </c>
      <c r="H24" s="34" t="s">
        <v>486</v>
      </c>
      <c r="I24" s="41" t="s">
        <v>484</v>
      </c>
      <c r="J24" s="34" t="s">
        <v>487</v>
      </c>
    </row>
    <row r="25" s="1" customFormat="1" ht="40" customHeight="1" spans="1:10">
      <c r="A25" s="32"/>
      <c r="B25" s="32"/>
      <c r="C25" s="33" t="s">
        <v>488</v>
      </c>
      <c r="D25" s="32" t="s">
        <v>320</v>
      </c>
      <c r="E25" s="32" t="s">
        <v>489</v>
      </c>
      <c r="F25" s="32" t="s">
        <v>350</v>
      </c>
      <c r="G25" s="32" t="s">
        <v>306</v>
      </c>
      <c r="H25" s="34" t="s">
        <v>490</v>
      </c>
      <c r="I25" s="41" t="s">
        <v>488</v>
      </c>
      <c r="J25" s="34" t="s">
        <v>491</v>
      </c>
    </row>
    <row r="26" s="1" customFormat="1" ht="36" customHeight="1" spans="1:10">
      <c r="A26" s="32"/>
      <c r="B26" s="32" t="s">
        <v>328</v>
      </c>
      <c r="C26" s="33"/>
      <c r="D26" s="32"/>
      <c r="E26" s="32"/>
      <c r="F26" s="32"/>
      <c r="G26" s="32"/>
      <c r="H26" s="34"/>
      <c r="I26" s="41"/>
      <c r="J26" s="34"/>
    </row>
    <row r="27" s="1" customFormat="1" ht="40" customHeight="1" spans="1:10">
      <c r="A27" s="32"/>
      <c r="B27" s="32"/>
      <c r="C27" s="33" t="s">
        <v>492</v>
      </c>
      <c r="D27" s="32" t="s">
        <v>320</v>
      </c>
      <c r="E27" s="32" t="s">
        <v>473</v>
      </c>
      <c r="F27" s="32" t="s">
        <v>322</v>
      </c>
      <c r="G27" s="32" t="s">
        <v>306</v>
      </c>
      <c r="H27" s="34" t="s">
        <v>493</v>
      </c>
      <c r="I27" s="41" t="s">
        <v>494</v>
      </c>
      <c r="J27" s="34" t="s">
        <v>495</v>
      </c>
    </row>
    <row r="28" s="1" customFormat="1" ht="40" customHeight="1" spans="1:10">
      <c r="A28" s="32"/>
      <c r="B28" s="32"/>
      <c r="C28" s="33" t="s">
        <v>496</v>
      </c>
      <c r="D28" s="32" t="s">
        <v>303</v>
      </c>
      <c r="E28" s="32" t="s">
        <v>330</v>
      </c>
      <c r="F28" s="32" t="s">
        <v>322</v>
      </c>
      <c r="G28" s="32" t="s">
        <v>306</v>
      </c>
      <c r="H28" s="34" t="s">
        <v>497</v>
      </c>
      <c r="I28" s="41" t="s">
        <v>498</v>
      </c>
      <c r="J28" s="34" t="s">
        <v>499</v>
      </c>
    </row>
    <row r="29" s="1" customFormat="1" ht="40" customHeight="1" spans="1:10">
      <c r="A29" s="32"/>
      <c r="B29" s="32"/>
      <c r="C29" s="33" t="s">
        <v>500</v>
      </c>
      <c r="D29" s="32" t="s">
        <v>320</v>
      </c>
      <c r="E29" s="32" t="s">
        <v>501</v>
      </c>
      <c r="F29" s="32" t="s">
        <v>322</v>
      </c>
      <c r="G29" s="32" t="s">
        <v>306</v>
      </c>
      <c r="H29" s="34" t="s">
        <v>502</v>
      </c>
      <c r="I29" s="41" t="s">
        <v>500</v>
      </c>
      <c r="J29" s="34" t="s">
        <v>503</v>
      </c>
    </row>
    <row r="30" s="1" customFormat="1" ht="40" customHeight="1" spans="1:10">
      <c r="A30" s="32"/>
      <c r="B30" s="32"/>
      <c r="C30" s="33" t="s">
        <v>504</v>
      </c>
      <c r="D30" s="32" t="s">
        <v>320</v>
      </c>
      <c r="E30" s="32" t="s">
        <v>352</v>
      </c>
      <c r="F30" s="32" t="s">
        <v>322</v>
      </c>
      <c r="G30" s="32" t="s">
        <v>306</v>
      </c>
      <c r="H30" s="34" t="s">
        <v>505</v>
      </c>
      <c r="I30" s="41" t="s">
        <v>504</v>
      </c>
      <c r="J30" s="34" t="s">
        <v>506</v>
      </c>
    </row>
    <row r="31" s="1" customFormat="1" ht="36" customHeight="1" spans="1:10">
      <c r="A31" s="32"/>
      <c r="B31" s="32" t="s">
        <v>307</v>
      </c>
      <c r="C31" s="33"/>
      <c r="D31" s="32"/>
      <c r="E31" s="32"/>
      <c r="F31" s="32"/>
      <c r="G31" s="32"/>
      <c r="H31" s="34"/>
      <c r="I31" s="41"/>
      <c r="J31" s="34"/>
    </row>
    <row r="32" s="1" customFormat="1" ht="40" customHeight="1" spans="1:10">
      <c r="A32" s="32"/>
      <c r="B32" s="32"/>
      <c r="C32" s="33" t="s">
        <v>507</v>
      </c>
      <c r="D32" s="32" t="s">
        <v>303</v>
      </c>
      <c r="E32" s="32" t="s">
        <v>508</v>
      </c>
      <c r="F32" s="32" t="s">
        <v>509</v>
      </c>
      <c r="G32" s="32" t="s">
        <v>359</v>
      </c>
      <c r="H32" s="34" t="s">
        <v>510</v>
      </c>
      <c r="I32" s="41" t="s">
        <v>511</v>
      </c>
      <c r="J32" s="34" t="s">
        <v>512</v>
      </c>
    </row>
    <row r="33" s="1" customFormat="1" ht="40" customHeight="1" spans="1:10">
      <c r="A33" s="32"/>
      <c r="B33" s="32"/>
      <c r="C33" s="33" t="s">
        <v>513</v>
      </c>
      <c r="D33" s="32" t="s">
        <v>320</v>
      </c>
      <c r="E33" s="32" t="s">
        <v>514</v>
      </c>
      <c r="F33" s="32" t="s">
        <v>322</v>
      </c>
      <c r="G33" s="32" t="s">
        <v>306</v>
      </c>
      <c r="H33" s="34" t="s">
        <v>515</v>
      </c>
      <c r="I33" s="41" t="s">
        <v>513</v>
      </c>
      <c r="J33" s="34" t="s">
        <v>516</v>
      </c>
    </row>
    <row r="34" s="1" customFormat="1" ht="40" customHeight="1" spans="1:10">
      <c r="A34" s="32"/>
      <c r="B34" s="32"/>
      <c r="C34" s="33" t="s">
        <v>517</v>
      </c>
      <c r="D34" s="32" t="s">
        <v>303</v>
      </c>
      <c r="E34" s="32" t="s">
        <v>330</v>
      </c>
      <c r="F34" s="32" t="s">
        <v>322</v>
      </c>
      <c r="G34" s="32" t="s">
        <v>306</v>
      </c>
      <c r="H34" s="34" t="s">
        <v>518</v>
      </c>
      <c r="I34" s="41" t="s">
        <v>519</v>
      </c>
      <c r="J34" s="34" t="s">
        <v>520</v>
      </c>
    </row>
    <row r="35" s="1" customFormat="1" ht="36" customHeight="1" spans="1:10">
      <c r="A35" s="32" t="s">
        <v>317</v>
      </c>
      <c r="B35" s="32"/>
      <c r="C35" s="33"/>
      <c r="D35" s="32"/>
      <c r="E35" s="32"/>
      <c r="F35" s="32"/>
      <c r="G35" s="32"/>
      <c r="H35" s="34"/>
      <c r="I35" s="41"/>
      <c r="J35" s="34"/>
    </row>
    <row r="36" s="1" customFormat="1" ht="36" customHeight="1" spans="1:10">
      <c r="A36" s="32"/>
      <c r="B36" s="32" t="s">
        <v>318</v>
      </c>
      <c r="C36" s="33"/>
      <c r="D36" s="32"/>
      <c r="E36" s="32"/>
      <c r="F36" s="32"/>
      <c r="G36" s="32"/>
      <c r="H36" s="34"/>
      <c r="I36" s="41"/>
      <c r="J36" s="34"/>
    </row>
    <row r="37" s="1" customFormat="1" ht="40" customHeight="1" spans="1:10">
      <c r="A37" s="32"/>
      <c r="B37" s="32"/>
      <c r="C37" s="33" t="s">
        <v>521</v>
      </c>
      <c r="D37" s="32" t="s">
        <v>320</v>
      </c>
      <c r="E37" s="32" t="s">
        <v>352</v>
      </c>
      <c r="F37" s="32" t="s">
        <v>322</v>
      </c>
      <c r="G37" s="32" t="s">
        <v>306</v>
      </c>
      <c r="H37" s="34" t="s">
        <v>522</v>
      </c>
      <c r="I37" s="41" t="s">
        <v>523</v>
      </c>
      <c r="J37" s="34" t="s">
        <v>524</v>
      </c>
    </row>
    <row r="38" s="1" customFormat="1" ht="40" customHeight="1" spans="1:10">
      <c r="A38" s="32"/>
      <c r="B38" s="32"/>
      <c r="C38" s="33" t="s">
        <v>525</v>
      </c>
      <c r="D38" s="32" t="s">
        <v>320</v>
      </c>
      <c r="E38" s="32" t="s">
        <v>473</v>
      </c>
      <c r="F38" s="32" t="s">
        <v>322</v>
      </c>
      <c r="G38" s="32" t="s">
        <v>306</v>
      </c>
      <c r="H38" s="34" t="s">
        <v>526</v>
      </c>
      <c r="I38" s="41" t="s">
        <v>525</v>
      </c>
      <c r="J38" s="34" t="s">
        <v>527</v>
      </c>
    </row>
    <row r="39" s="1" customFormat="1" ht="40" customHeight="1" spans="1:10">
      <c r="A39" s="32"/>
      <c r="B39" s="32"/>
      <c r="C39" s="33" t="s">
        <v>528</v>
      </c>
      <c r="D39" s="32" t="s">
        <v>320</v>
      </c>
      <c r="E39" s="32" t="s">
        <v>473</v>
      </c>
      <c r="F39" s="32" t="s">
        <v>322</v>
      </c>
      <c r="G39" s="32" t="s">
        <v>306</v>
      </c>
      <c r="H39" s="34" t="s">
        <v>529</v>
      </c>
      <c r="I39" s="41" t="s">
        <v>530</v>
      </c>
      <c r="J39" s="34" t="s">
        <v>531</v>
      </c>
    </row>
    <row r="40" s="1" customFormat="1" ht="36" customHeight="1" spans="1:10">
      <c r="A40" s="32" t="s">
        <v>323</v>
      </c>
      <c r="B40" s="32"/>
      <c r="C40" s="33"/>
      <c r="D40" s="32"/>
      <c r="E40" s="32"/>
      <c r="F40" s="32"/>
      <c r="G40" s="32"/>
      <c r="H40" s="34"/>
      <c r="I40" s="41"/>
      <c r="J40" s="34"/>
    </row>
    <row r="41" s="1" customFormat="1" ht="36" customHeight="1" spans="1:10">
      <c r="A41" s="32"/>
      <c r="B41" s="32" t="s">
        <v>324</v>
      </c>
      <c r="C41" s="33"/>
      <c r="D41" s="32"/>
      <c r="E41" s="32"/>
      <c r="F41" s="32"/>
      <c r="G41" s="32"/>
      <c r="H41" s="34"/>
      <c r="I41" s="41"/>
      <c r="J41" s="34"/>
    </row>
    <row r="42" s="1" customFormat="1" ht="40" customHeight="1" spans="1:10">
      <c r="A42" s="32"/>
      <c r="B42" s="32"/>
      <c r="C42" s="33" t="s">
        <v>532</v>
      </c>
      <c r="D42" s="32" t="s">
        <v>320</v>
      </c>
      <c r="E42" s="32" t="s">
        <v>352</v>
      </c>
      <c r="F42" s="32" t="s">
        <v>322</v>
      </c>
      <c r="G42" s="32" t="s">
        <v>306</v>
      </c>
      <c r="H42" s="34" t="s">
        <v>533</v>
      </c>
      <c r="I42" s="41" t="s">
        <v>534</v>
      </c>
      <c r="J42" s="34" t="s">
        <v>535</v>
      </c>
    </row>
  </sheetData>
  <mergeCells count="22">
    <mergeCell ref="A3:J3"/>
    <mergeCell ref="A4:C4"/>
    <mergeCell ref="B5:E5"/>
    <mergeCell ref="F5:G5"/>
    <mergeCell ref="H5:J5"/>
    <mergeCell ref="A6:I6"/>
    <mergeCell ref="C7:I7"/>
    <mergeCell ref="C8:I8"/>
    <mergeCell ref="C9:I9"/>
    <mergeCell ref="A10:J10"/>
    <mergeCell ref="H11:J11"/>
    <mergeCell ref="A13:G13"/>
    <mergeCell ref="A14:B14"/>
    <mergeCell ref="C14:G14"/>
    <mergeCell ref="A15:J15"/>
    <mergeCell ref="A16:G16"/>
    <mergeCell ref="A7:A8"/>
    <mergeCell ref="H16:H17"/>
    <mergeCell ref="I16:I17"/>
    <mergeCell ref="J16:J17"/>
    <mergeCell ref="A11:B12"/>
    <mergeCell ref="C11:G12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D30" sqref="D29:D3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98" t="s">
        <v>52</v>
      </c>
    </row>
    <row r="2" ht="41.25" customHeight="1" spans="1:1">
      <c r="A2" s="78" t="str">
        <f>"2025"&amp;"年部门收入预算表"</f>
        <v>2025年部门收入预算表</v>
      </c>
    </row>
    <row r="3" ht="17.25" customHeight="1" spans="1:19">
      <c r="A3" s="81" t="str">
        <f>"单位名称："&amp;"石林彝族自治县大可乡卫生院"</f>
        <v>单位名称：石林彝族自治县大可乡卫生院</v>
      </c>
      <c r="S3" s="83" t="s">
        <v>1</v>
      </c>
    </row>
    <row r="4" ht="21.75" customHeight="1" spans="1:19">
      <c r="A4" s="215" t="s">
        <v>53</v>
      </c>
      <c r="B4" s="216" t="s">
        <v>54</v>
      </c>
      <c r="C4" s="216" t="s">
        <v>55</v>
      </c>
      <c r="D4" s="217" t="s">
        <v>56</v>
      </c>
      <c r="E4" s="217"/>
      <c r="F4" s="217"/>
      <c r="G4" s="217"/>
      <c r="H4" s="217"/>
      <c r="I4" s="164"/>
      <c r="J4" s="217"/>
      <c r="K4" s="217"/>
      <c r="L4" s="217"/>
      <c r="M4" s="217"/>
      <c r="N4" s="223"/>
      <c r="O4" s="217" t="s">
        <v>45</v>
      </c>
      <c r="P4" s="217"/>
      <c r="Q4" s="217"/>
      <c r="R4" s="217"/>
      <c r="S4" s="223"/>
    </row>
    <row r="5" ht="27" customHeight="1" spans="1:19">
      <c r="A5" s="218"/>
      <c r="B5" s="219"/>
      <c r="C5" s="219"/>
      <c r="D5" s="219" t="s">
        <v>57</v>
      </c>
      <c r="E5" s="219" t="s">
        <v>58</v>
      </c>
      <c r="F5" s="219" t="s">
        <v>59</v>
      </c>
      <c r="G5" s="219" t="s">
        <v>60</v>
      </c>
      <c r="H5" s="219" t="s">
        <v>61</v>
      </c>
      <c r="I5" s="224" t="s">
        <v>62</v>
      </c>
      <c r="J5" s="225"/>
      <c r="K5" s="225"/>
      <c r="L5" s="225"/>
      <c r="M5" s="225"/>
      <c r="N5" s="226"/>
      <c r="O5" s="219" t="s">
        <v>57</v>
      </c>
      <c r="P5" s="219" t="s">
        <v>58</v>
      </c>
      <c r="Q5" s="219" t="s">
        <v>59</v>
      </c>
      <c r="R5" s="219" t="s">
        <v>60</v>
      </c>
      <c r="S5" s="219" t="s">
        <v>63</v>
      </c>
    </row>
    <row r="6" ht="30" customHeight="1" spans="1:19">
      <c r="A6" s="220"/>
      <c r="B6" s="139"/>
      <c r="C6" s="148"/>
      <c r="D6" s="148"/>
      <c r="E6" s="148"/>
      <c r="F6" s="148"/>
      <c r="G6" s="148"/>
      <c r="H6" s="148"/>
      <c r="I6" s="104" t="s">
        <v>57</v>
      </c>
      <c r="J6" s="226" t="s">
        <v>64</v>
      </c>
      <c r="K6" s="226" t="s">
        <v>65</v>
      </c>
      <c r="L6" s="226" t="s">
        <v>66</v>
      </c>
      <c r="M6" s="226" t="s">
        <v>67</v>
      </c>
      <c r="N6" s="226" t="s">
        <v>68</v>
      </c>
      <c r="O6" s="227"/>
      <c r="P6" s="227"/>
      <c r="Q6" s="227"/>
      <c r="R6" s="227"/>
      <c r="S6" s="148"/>
    </row>
    <row r="7" ht="15" customHeight="1" spans="1:19">
      <c r="A7" s="221">
        <v>1</v>
      </c>
      <c r="B7" s="221">
        <v>2</v>
      </c>
      <c r="C7" s="221">
        <v>3</v>
      </c>
      <c r="D7" s="221">
        <v>4</v>
      </c>
      <c r="E7" s="221">
        <v>5</v>
      </c>
      <c r="F7" s="221">
        <v>6</v>
      </c>
      <c r="G7" s="221">
        <v>7</v>
      </c>
      <c r="H7" s="221">
        <v>8</v>
      </c>
      <c r="I7" s="104">
        <v>9</v>
      </c>
      <c r="J7" s="221">
        <v>10</v>
      </c>
      <c r="K7" s="221">
        <v>11</v>
      </c>
      <c r="L7" s="221">
        <v>12</v>
      </c>
      <c r="M7" s="221">
        <v>13</v>
      </c>
      <c r="N7" s="221">
        <v>14</v>
      </c>
      <c r="O7" s="221">
        <v>15</v>
      </c>
      <c r="P7" s="221">
        <v>16</v>
      </c>
      <c r="Q7" s="221">
        <v>17</v>
      </c>
      <c r="R7" s="221">
        <v>18</v>
      </c>
      <c r="S7" s="221">
        <v>19</v>
      </c>
    </row>
    <row r="8" ht="18" customHeight="1" spans="1:19">
      <c r="A8" s="33" t="s">
        <v>69</v>
      </c>
      <c r="B8" s="33" t="s">
        <v>70</v>
      </c>
      <c r="C8" s="113">
        <v>4886188</v>
      </c>
      <c r="D8" s="113">
        <v>4886188</v>
      </c>
      <c r="E8" s="113">
        <v>2686188</v>
      </c>
      <c r="F8" s="113"/>
      <c r="G8" s="113"/>
      <c r="H8" s="113"/>
      <c r="I8" s="113">
        <v>2200000</v>
      </c>
      <c r="J8" s="113">
        <v>2200000</v>
      </c>
      <c r="K8" s="113"/>
      <c r="L8" s="113"/>
      <c r="M8" s="113"/>
      <c r="N8" s="113"/>
      <c r="O8" s="113"/>
      <c r="P8" s="113"/>
      <c r="Q8" s="113"/>
      <c r="R8" s="113"/>
      <c r="S8" s="113"/>
    </row>
    <row r="9" ht="18" customHeight="1" spans="1:19">
      <c r="A9" s="86" t="s">
        <v>55</v>
      </c>
      <c r="B9" s="222"/>
      <c r="C9" s="113">
        <v>4886188</v>
      </c>
      <c r="D9" s="113">
        <v>4886188</v>
      </c>
      <c r="E9" s="113">
        <v>2686188</v>
      </c>
      <c r="F9" s="113"/>
      <c r="G9" s="113"/>
      <c r="H9" s="113"/>
      <c r="I9" s="113">
        <v>2200000</v>
      </c>
      <c r="J9" s="113">
        <v>2200000</v>
      </c>
      <c r="K9" s="113"/>
      <c r="L9" s="113"/>
      <c r="M9" s="113"/>
      <c r="N9" s="113"/>
      <c r="O9" s="113"/>
      <c r="P9" s="113"/>
      <c r="Q9" s="113"/>
      <c r="R9" s="113"/>
      <c r="S9" s="113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selection activeCell="E25" sqref="E25:F2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83" t="s">
        <v>71</v>
      </c>
    </row>
    <row r="2" ht="41.25" customHeight="1" spans="1:1">
      <c r="A2" s="78" t="str">
        <f>"2025"&amp;"年部门支出预算表"</f>
        <v>2025年部门支出预算表</v>
      </c>
    </row>
    <row r="3" ht="17.25" customHeight="1" spans="1:15">
      <c r="A3" s="81" t="str">
        <f>"单位名称："&amp;"石林彝族自治县大可乡卫生院"</f>
        <v>单位名称：石林彝族自治县大可乡卫生院</v>
      </c>
      <c r="O3" s="83" t="s">
        <v>1</v>
      </c>
    </row>
    <row r="4" ht="27" customHeight="1" spans="1:15">
      <c r="A4" s="201" t="s">
        <v>72</v>
      </c>
      <c r="B4" s="201" t="s">
        <v>73</v>
      </c>
      <c r="C4" s="201" t="s">
        <v>55</v>
      </c>
      <c r="D4" s="202" t="s">
        <v>58</v>
      </c>
      <c r="E4" s="203"/>
      <c r="F4" s="204"/>
      <c r="G4" s="205" t="s">
        <v>59</v>
      </c>
      <c r="H4" s="205" t="s">
        <v>60</v>
      </c>
      <c r="I4" s="205" t="s">
        <v>74</v>
      </c>
      <c r="J4" s="202" t="s">
        <v>62</v>
      </c>
      <c r="K4" s="203"/>
      <c r="L4" s="203"/>
      <c r="M4" s="203"/>
      <c r="N4" s="212"/>
      <c r="O4" s="213"/>
    </row>
    <row r="5" ht="42" customHeight="1" spans="1:15">
      <c r="A5" s="206"/>
      <c r="B5" s="206"/>
      <c r="C5" s="207"/>
      <c r="D5" s="208" t="s">
        <v>57</v>
      </c>
      <c r="E5" s="208" t="s">
        <v>75</v>
      </c>
      <c r="F5" s="208" t="s">
        <v>76</v>
      </c>
      <c r="G5" s="207"/>
      <c r="H5" s="207"/>
      <c r="I5" s="214"/>
      <c r="J5" s="208" t="s">
        <v>57</v>
      </c>
      <c r="K5" s="195" t="s">
        <v>77</v>
      </c>
      <c r="L5" s="195" t="s">
        <v>78</v>
      </c>
      <c r="M5" s="195" t="s">
        <v>79</v>
      </c>
      <c r="N5" s="195" t="s">
        <v>80</v>
      </c>
      <c r="O5" s="195" t="s">
        <v>81</v>
      </c>
    </row>
    <row r="6" ht="18" customHeight="1" spans="1:15">
      <c r="A6" s="89" t="s">
        <v>82</v>
      </c>
      <c r="B6" s="89" t="s">
        <v>83</v>
      </c>
      <c r="C6" s="89" t="s">
        <v>84</v>
      </c>
      <c r="D6" s="90" t="s">
        <v>85</v>
      </c>
      <c r="E6" s="90" t="s">
        <v>86</v>
      </c>
      <c r="F6" s="90" t="s">
        <v>87</v>
      </c>
      <c r="G6" s="90" t="s">
        <v>88</v>
      </c>
      <c r="H6" s="90" t="s">
        <v>89</v>
      </c>
      <c r="I6" s="90" t="s">
        <v>90</v>
      </c>
      <c r="J6" s="90" t="s">
        <v>91</v>
      </c>
      <c r="K6" s="90" t="s">
        <v>92</v>
      </c>
      <c r="L6" s="90" t="s">
        <v>93</v>
      </c>
      <c r="M6" s="90" t="s">
        <v>94</v>
      </c>
      <c r="N6" s="89" t="s">
        <v>95</v>
      </c>
      <c r="O6" s="90" t="s">
        <v>96</v>
      </c>
    </row>
    <row r="7" ht="21" customHeight="1" spans="1:15">
      <c r="A7" s="91" t="s">
        <v>97</v>
      </c>
      <c r="B7" s="91" t="s">
        <v>98</v>
      </c>
      <c r="C7" s="113">
        <v>445090</v>
      </c>
      <c r="D7" s="113">
        <v>445090</v>
      </c>
      <c r="E7" s="113">
        <v>445090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ht="21" customHeight="1" spans="1:15">
      <c r="A8" s="209" t="s">
        <v>99</v>
      </c>
      <c r="B8" s="209" t="s">
        <v>100</v>
      </c>
      <c r="C8" s="113">
        <v>433630</v>
      </c>
      <c r="D8" s="113">
        <v>433630</v>
      </c>
      <c r="E8" s="113">
        <v>433630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ht="21" customHeight="1" spans="1:15">
      <c r="A9" s="210" t="s">
        <v>101</v>
      </c>
      <c r="B9" s="210" t="s">
        <v>102</v>
      </c>
      <c r="C9" s="113">
        <v>28800</v>
      </c>
      <c r="D9" s="113">
        <v>28800</v>
      </c>
      <c r="E9" s="113">
        <v>28800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ht="21" customHeight="1" spans="1:15">
      <c r="A10" s="210" t="s">
        <v>103</v>
      </c>
      <c r="B10" s="210" t="s">
        <v>104</v>
      </c>
      <c r="C10" s="113">
        <v>281442</v>
      </c>
      <c r="D10" s="113">
        <v>281442</v>
      </c>
      <c r="E10" s="113">
        <v>281442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ht="21" customHeight="1" spans="1:15">
      <c r="A11" s="210" t="s">
        <v>105</v>
      </c>
      <c r="B11" s="210" t="s">
        <v>106</v>
      </c>
      <c r="C11" s="113">
        <v>123388</v>
      </c>
      <c r="D11" s="113">
        <v>123388</v>
      </c>
      <c r="E11" s="113">
        <v>123388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ht="21" customHeight="1" spans="1:15">
      <c r="A12" s="209" t="s">
        <v>107</v>
      </c>
      <c r="B12" s="209" t="s">
        <v>108</v>
      </c>
      <c r="C12" s="113">
        <v>11460</v>
      </c>
      <c r="D12" s="113">
        <v>11460</v>
      </c>
      <c r="E12" s="113">
        <v>11460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ht="21" customHeight="1" spans="1:15">
      <c r="A13" s="210" t="s">
        <v>109</v>
      </c>
      <c r="B13" s="210" t="s">
        <v>110</v>
      </c>
      <c r="C13" s="113">
        <v>11460</v>
      </c>
      <c r="D13" s="113">
        <v>11460</v>
      </c>
      <c r="E13" s="113">
        <v>11460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ht="21" customHeight="1" spans="1:15">
      <c r="A14" s="91" t="s">
        <v>111</v>
      </c>
      <c r="B14" s="91" t="s">
        <v>112</v>
      </c>
      <c r="C14" s="113">
        <v>4218456</v>
      </c>
      <c r="D14" s="113">
        <v>2018456</v>
      </c>
      <c r="E14" s="113">
        <v>2018062</v>
      </c>
      <c r="F14" s="113">
        <v>394</v>
      </c>
      <c r="G14" s="113"/>
      <c r="H14" s="113"/>
      <c r="I14" s="113"/>
      <c r="J14" s="113">
        <v>2200000</v>
      </c>
      <c r="K14" s="113">
        <v>2200000</v>
      </c>
      <c r="L14" s="113"/>
      <c r="M14" s="113"/>
      <c r="N14" s="113"/>
      <c r="O14" s="113"/>
    </row>
    <row r="15" ht="21" customHeight="1" spans="1:15">
      <c r="A15" s="209" t="s">
        <v>113</v>
      </c>
      <c r="B15" s="209" t="s">
        <v>114</v>
      </c>
      <c r="C15" s="113">
        <v>4005506</v>
      </c>
      <c r="D15" s="113">
        <v>1805506</v>
      </c>
      <c r="E15" s="113">
        <v>1805112</v>
      </c>
      <c r="F15" s="113">
        <v>394</v>
      </c>
      <c r="G15" s="113"/>
      <c r="H15" s="113"/>
      <c r="I15" s="113"/>
      <c r="J15" s="113">
        <v>2200000</v>
      </c>
      <c r="K15" s="113">
        <v>2200000</v>
      </c>
      <c r="L15" s="113"/>
      <c r="M15" s="113"/>
      <c r="N15" s="113"/>
      <c r="O15" s="113"/>
    </row>
    <row r="16" ht="21" customHeight="1" spans="1:15">
      <c r="A16" s="210" t="s">
        <v>115</v>
      </c>
      <c r="B16" s="210" t="s">
        <v>116</v>
      </c>
      <c r="C16" s="113">
        <v>4005112</v>
      </c>
      <c r="D16" s="113">
        <v>1805112</v>
      </c>
      <c r="E16" s="113">
        <v>1805112</v>
      </c>
      <c r="F16" s="113"/>
      <c r="G16" s="113"/>
      <c r="H16" s="113"/>
      <c r="I16" s="113"/>
      <c r="J16" s="113">
        <v>2200000</v>
      </c>
      <c r="K16" s="113">
        <v>2200000</v>
      </c>
      <c r="L16" s="113"/>
      <c r="M16" s="113"/>
      <c r="N16" s="113"/>
      <c r="O16" s="113"/>
    </row>
    <row r="17" ht="21" customHeight="1" spans="1:15">
      <c r="A17" s="210" t="s">
        <v>117</v>
      </c>
      <c r="B17" s="210" t="s">
        <v>118</v>
      </c>
      <c r="C17" s="113">
        <v>394</v>
      </c>
      <c r="D17" s="113">
        <v>394</v>
      </c>
      <c r="E17" s="113"/>
      <c r="F17" s="113">
        <v>394</v>
      </c>
      <c r="G17" s="113"/>
      <c r="H17" s="113"/>
      <c r="I17" s="113"/>
      <c r="J17" s="113"/>
      <c r="K17" s="113"/>
      <c r="L17" s="113"/>
      <c r="M17" s="113"/>
      <c r="N17" s="113"/>
      <c r="O17" s="113"/>
    </row>
    <row r="18" ht="21" customHeight="1" spans="1:15">
      <c r="A18" s="209" t="s">
        <v>119</v>
      </c>
      <c r="B18" s="209" t="s">
        <v>120</v>
      </c>
      <c r="C18" s="113">
        <v>212950</v>
      </c>
      <c r="D18" s="113">
        <v>212950</v>
      </c>
      <c r="E18" s="113">
        <v>212950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ht="21" customHeight="1" spans="1:15">
      <c r="A19" s="210" t="s">
        <v>121</v>
      </c>
      <c r="B19" s="210" t="s">
        <v>122</v>
      </c>
      <c r="C19" s="113">
        <v>118006</v>
      </c>
      <c r="D19" s="113">
        <v>118006</v>
      </c>
      <c r="E19" s="113">
        <v>118006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ht="21" customHeight="1" spans="1:15">
      <c r="A20" s="210" t="s">
        <v>123</v>
      </c>
      <c r="B20" s="210" t="s">
        <v>124</v>
      </c>
      <c r="C20" s="113">
        <v>83158</v>
      </c>
      <c r="D20" s="113">
        <v>83158</v>
      </c>
      <c r="E20" s="113">
        <v>83158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ht="21" customHeight="1" spans="1:15">
      <c r="A21" s="210" t="s">
        <v>125</v>
      </c>
      <c r="B21" s="210" t="s">
        <v>126</v>
      </c>
      <c r="C21" s="113">
        <v>11786</v>
      </c>
      <c r="D21" s="113">
        <v>11786</v>
      </c>
      <c r="E21" s="113">
        <v>11786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ht="21" customHeight="1" spans="1:15">
      <c r="A22" s="91" t="s">
        <v>127</v>
      </c>
      <c r="B22" s="91" t="s">
        <v>128</v>
      </c>
      <c r="C22" s="113">
        <v>222642</v>
      </c>
      <c r="D22" s="113">
        <v>222642</v>
      </c>
      <c r="E22" s="113">
        <v>222642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ht="21" customHeight="1" spans="1:15">
      <c r="A23" s="209" t="s">
        <v>129</v>
      </c>
      <c r="B23" s="209" t="s">
        <v>130</v>
      </c>
      <c r="C23" s="113">
        <v>222642</v>
      </c>
      <c r="D23" s="113">
        <v>222642</v>
      </c>
      <c r="E23" s="113">
        <v>222642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ht="21" customHeight="1" spans="1:15">
      <c r="A24" s="210" t="s">
        <v>131</v>
      </c>
      <c r="B24" s="210" t="s">
        <v>132</v>
      </c>
      <c r="C24" s="113">
        <v>222642</v>
      </c>
      <c r="D24" s="113">
        <v>222642</v>
      </c>
      <c r="E24" s="113">
        <v>222642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ht="21" customHeight="1" spans="1:15">
      <c r="A25" s="211" t="s">
        <v>55</v>
      </c>
      <c r="B25" s="72"/>
      <c r="C25" s="113">
        <v>4886188</v>
      </c>
      <c r="D25" s="113">
        <v>2686188</v>
      </c>
      <c r="E25" s="113">
        <v>2685794</v>
      </c>
      <c r="F25" s="113">
        <v>394</v>
      </c>
      <c r="G25" s="113"/>
      <c r="H25" s="113"/>
      <c r="I25" s="113"/>
      <c r="J25" s="113">
        <v>2200000</v>
      </c>
      <c r="K25" s="113">
        <v>2200000</v>
      </c>
      <c r="L25" s="113"/>
      <c r="M25" s="113"/>
      <c r="N25" s="113"/>
      <c r="O25" s="113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14" workbookViewId="0">
      <selection activeCell="B6" sqref="B6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9"/>
      <c r="B1" s="83"/>
      <c r="C1" s="83"/>
      <c r="D1" s="83" t="s">
        <v>133</v>
      </c>
    </row>
    <row r="2" ht="41.25" customHeight="1" spans="1:1">
      <c r="A2" s="78" t="str">
        <f>"2025"&amp;"年部门财政拨款收支预算总表"</f>
        <v>2025年部门财政拨款收支预算总表</v>
      </c>
    </row>
    <row r="3" ht="17.25" customHeight="1" spans="1:4">
      <c r="A3" s="81" t="str">
        <f>"单位名称："&amp;"石林彝族自治县大可乡卫生院"</f>
        <v>单位名称：石林彝族自治县大可乡卫生院</v>
      </c>
      <c r="B3" s="194"/>
      <c r="D3" s="83" t="s">
        <v>1</v>
      </c>
    </row>
    <row r="4" ht="17.25" customHeight="1" spans="1:4">
      <c r="A4" s="195" t="s">
        <v>2</v>
      </c>
      <c r="B4" s="196"/>
      <c r="C4" s="195" t="s">
        <v>3</v>
      </c>
      <c r="D4" s="196"/>
    </row>
    <row r="5" ht="18.75" customHeight="1" spans="1:4">
      <c r="A5" s="195" t="s">
        <v>4</v>
      </c>
      <c r="B5" s="195" t="s">
        <v>5</v>
      </c>
      <c r="C5" s="195" t="s">
        <v>6</v>
      </c>
      <c r="D5" s="195" t="s">
        <v>5</v>
      </c>
    </row>
    <row r="6" ht="16.5" customHeight="1" spans="1:4">
      <c r="A6" s="197" t="s">
        <v>134</v>
      </c>
      <c r="B6" s="113">
        <v>2686188</v>
      </c>
      <c r="C6" s="197" t="s">
        <v>135</v>
      </c>
      <c r="D6" s="113">
        <v>2686188</v>
      </c>
    </row>
    <row r="7" ht="16.5" customHeight="1" spans="1:4">
      <c r="A7" s="197" t="s">
        <v>136</v>
      </c>
      <c r="B7" s="113">
        <v>2686188</v>
      </c>
      <c r="C7" s="197" t="s">
        <v>137</v>
      </c>
      <c r="D7" s="113"/>
    </row>
    <row r="8" ht="16.5" customHeight="1" spans="1:4">
      <c r="A8" s="197" t="s">
        <v>138</v>
      </c>
      <c r="B8" s="113"/>
      <c r="C8" s="197" t="s">
        <v>139</v>
      </c>
      <c r="D8" s="113"/>
    </row>
    <row r="9" ht="16.5" customHeight="1" spans="1:4">
      <c r="A9" s="197" t="s">
        <v>140</v>
      </c>
      <c r="B9" s="113"/>
      <c r="C9" s="197" t="s">
        <v>141</v>
      </c>
      <c r="D9" s="113"/>
    </row>
    <row r="10" ht="16.5" customHeight="1" spans="1:4">
      <c r="A10" s="197" t="s">
        <v>142</v>
      </c>
      <c r="B10" s="113"/>
      <c r="C10" s="197" t="s">
        <v>143</v>
      </c>
      <c r="D10" s="113"/>
    </row>
    <row r="11" ht="16.5" customHeight="1" spans="1:4">
      <c r="A11" s="197" t="s">
        <v>136</v>
      </c>
      <c r="B11" s="113"/>
      <c r="C11" s="197" t="s">
        <v>144</v>
      </c>
      <c r="D11" s="113"/>
    </row>
    <row r="12" ht="16.5" customHeight="1" spans="1:4">
      <c r="A12" s="178" t="s">
        <v>138</v>
      </c>
      <c r="B12" s="113"/>
      <c r="C12" s="103" t="s">
        <v>145</v>
      </c>
      <c r="D12" s="113"/>
    </row>
    <row r="13" ht="16.5" customHeight="1" spans="1:4">
      <c r="A13" s="178" t="s">
        <v>140</v>
      </c>
      <c r="B13" s="113"/>
      <c r="C13" s="103" t="s">
        <v>146</v>
      </c>
      <c r="D13" s="113"/>
    </row>
    <row r="14" ht="16.5" customHeight="1" spans="1:4">
      <c r="A14" s="198"/>
      <c r="B14" s="113"/>
      <c r="C14" s="103" t="s">
        <v>147</v>
      </c>
      <c r="D14" s="113">
        <v>445090</v>
      </c>
    </row>
    <row r="15" ht="16.5" customHeight="1" spans="1:4">
      <c r="A15" s="198"/>
      <c r="B15" s="113"/>
      <c r="C15" s="103" t="s">
        <v>148</v>
      </c>
      <c r="D15" s="113">
        <v>2018456</v>
      </c>
    </row>
    <row r="16" ht="16.5" customHeight="1" spans="1:4">
      <c r="A16" s="198"/>
      <c r="B16" s="113"/>
      <c r="C16" s="103" t="s">
        <v>149</v>
      </c>
      <c r="D16" s="113"/>
    </row>
    <row r="17" ht="16.5" customHeight="1" spans="1:4">
      <c r="A17" s="198"/>
      <c r="B17" s="113"/>
      <c r="C17" s="103" t="s">
        <v>150</v>
      </c>
      <c r="D17" s="113"/>
    </row>
    <row r="18" ht="16.5" customHeight="1" spans="1:4">
      <c r="A18" s="198"/>
      <c r="B18" s="113"/>
      <c r="C18" s="103" t="s">
        <v>151</v>
      </c>
      <c r="D18" s="113"/>
    </row>
    <row r="19" ht="16.5" customHeight="1" spans="1:4">
      <c r="A19" s="198"/>
      <c r="B19" s="113"/>
      <c r="C19" s="103" t="s">
        <v>152</v>
      </c>
      <c r="D19" s="113"/>
    </row>
    <row r="20" ht="16.5" customHeight="1" spans="1:4">
      <c r="A20" s="198"/>
      <c r="B20" s="113"/>
      <c r="C20" s="103" t="s">
        <v>153</v>
      </c>
      <c r="D20" s="113"/>
    </row>
    <row r="21" ht="16.5" customHeight="1" spans="1:4">
      <c r="A21" s="198"/>
      <c r="B21" s="113"/>
      <c r="C21" s="103" t="s">
        <v>154</v>
      </c>
      <c r="D21" s="113"/>
    </row>
    <row r="22" ht="16.5" customHeight="1" spans="1:4">
      <c r="A22" s="198"/>
      <c r="B22" s="113"/>
      <c r="C22" s="103" t="s">
        <v>155</v>
      </c>
      <c r="D22" s="113"/>
    </row>
    <row r="23" ht="16.5" customHeight="1" spans="1:4">
      <c r="A23" s="198"/>
      <c r="B23" s="113"/>
      <c r="C23" s="103" t="s">
        <v>156</v>
      </c>
      <c r="D23" s="113"/>
    </row>
    <row r="24" ht="16.5" customHeight="1" spans="1:4">
      <c r="A24" s="198"/>
      <c r="B24" s="113"/>
      <c r="C24" s="103" t="s">
        <v>157</v>
      </c>
      <c r="D24" s="113"/>
    </row>
    <row r="25" ht="16.5" customHeight="1" spans="1:4">
      <c r="A25" s="198"/>
      <c r="B25" s="113"/>
      <c r="C25" s="103" t="s">
        <v>158</v>
      </c>
      <c r="D25" s="113">
        <v>222642</v>
      </c>
    </row>
    <row r="26" ht="16.5" customHeight="1" spans="1:4">
      <c r="A26" s="198"/>
      <c r="B26" s="113"/>
      <c r="C26" s="103" t="s">
        <v>159</v>
      </c>
      <c r="D26" s="113"/>
    </row>
    <row r="27" ht="16.5" customHeight="1" spans="1:4">
      <c r="A27" s="198"/>
      <c r="B27" s="113"/>
      <c r="C27" s="103" t="s">
        <v>160</v>
      </c>
      <c r="D27" s="113"/>
    </row>
    <row r="28" ht="16.5" customHeight="1" spans="1:4">
      <c r="A28" s="198"/>
      <c r="B28" s="113"/>
      <c r="C28" s="103" t="s">
        <v>161</v>
      </c>
      <c r="D28" s="113"/>
    </row>
    <row r="29" ht="16.5" customHeight="1" spans="1:4">
      <c r="A29" s="198"/>
      <c r="B29" s="113"/>
      <c r="C29" s="103" t="s">
        <v>162</v>
      </c>
      <c r="D29" s="113"/>
    </row>
    <row r="30" ht="16.5" customHeight="1" spans="1:4">
      <c r="A30" s="198"/>
      <c r="B30" s="113"/>
      <c r="C30" s="103" t="s">
        <v>163</v>
      </c>
      <c r="D30" s="113"/>
    </row>
    <row r="31" ht="16.5" customHeight="1" spans="1:4">
      <c r="A31" s="198"/>
      <c r="B31" s="113"/>
      <c r="C31" s="178" t="s">
        <v>164</v>
      </c>
      <c r="D31" s="113"/>
    </row>
    <row r="32" ht="16.5" customHeight="1" spans="1:4">
      <c r="A32" s="198"/>
      <c r="B32" s="113"/>
      <c r="C32" s="178" t="s">
        <v>165</v>
      </c>
      <c r="D32" s="113"/>
    </row>
    <row r="33" ht="16.5" customHeight="1" spans="1:4">
      <c r="A33" s="198"/>
      <c r="B33" s="113"/>
      <c r="C33" s="41" t="s">
        <v>166</v>
      </c>
      <c r="D33" s="113"/>
    </row>
    <row r="34" ht="15" customHeight="1" spans="1:4">
      <c r="A34" s="199" t="s">
        <v>50</v>
      </c>
      <c r="B34" s="200">
        <v>2686188</v>
      </c>
      <c r="C34" s="199" t="s">
        <v>51</v>
      </c>
      <c r="D34" s="200">
        <v>2686188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B6" sqref="B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68"/>
      <c r="F1" s="105"/>
      <c r="G1" s="173" t="s">
        <v>167</v>
      </c>
    </row>
    <row r="2" ht="41.25" customHeight="1" spans="1:7">
      <c r="A2" s="157" t="str">
        <f>"2025"&amp;"年一般公共预算支出预算表（按功能科目分类）"</f>
        <v>2025年一般公共预算支出预算表（按功能科目分类）</v>
      </c>
      <c r="B2" s="157"/>
      <c r="C2" s="157"/>
      <c r="D2" s="157"/>
      <c r="E2" s="157"/>
      <c r="F2" s="157"/>
      <c r="G2" s="157"/>
    </row>
    <row r="3" ht="18" customHeight="1" spans="1:7">
      <c r="A3" s="45" t="str">
        <f>"单位名称："&amp;"石林彝族自治县大可乡卫生院"</f>
        <v>单位名称：石林彝族自治县大可乡卫生院</v>
      </c>
      <c r="F3" s="154"/>
      <c r="G3" s="173" t="s">
        <v>1</v>
      </c>
    </row>
    <row r="4" ht="20.25" customHeight="1" spans="1:7">
      <c r="A4" s="189" t="s">
        <v>168</v>
      </c>
      <c r="B4" s="190"/>
      <c r="C4" s="158" t="s">
        <v>55</v>
      </c>
      <c r="D4" s="181" t="s">
        <v>75</v>
      </c>
      <c r="E4" s="52"/>
      <c r="F4" s="53"/>
      <c r="G4" s="170" t="s">
        <v>76</v>
      </c>
    </row>
    <row r="5" ht="20.25" customHeight="1" spans="1:7">
      <c r="A5" s="191" t="s">
        <v>72</v>
      </c>
      <c r="B5" s="191" t="s">
        <v>73</v>
      </c>
      <c r="C5" s="59"/>
      <c r="D5" s="163" t="s">
        <v>57</v>
      </c>
      <c r="E5" s="163" t="s">
        <v>169</v>
      </c>
      <c r="F5" s="163" t="s">
        <v>170</v>
      </c>
      <c r="G5" s="172"/>
    </row>
    <row r="6" ht="15" customHeight="1" spans="1:7">
      <c r="A6" s="94" t="s">
        <v>82</v>
      </c>
      <c r="B6" s="94" t="s">
        <v>83</v>
      </c>
      <c r="C6" s="94" t="s">
        <v>84</v>
      </c>
      <c r="D6" s="94" t="s">
        <v>85</v>
      </c>
      <c r="E6" s="94" t="s">
        <v>86</v>
      </c>
      <c r="F6" s="94" t="s">
        <v>87</v>
      </c>
      <c r="G6" s="94" t="s">
        <v>88</v>
      </c>
    </row>
    <row r="7" ht="18" customHeight="1" spans="1:7">
      <c r="A7" s="41" t="s">
        <v>97</v>
      </c>
      <c r="B7" s="41" t="s">
        <v>98</v>
      </c>
      <c r="C7" s="113">
        <v>445090</v>
      </c>
      <c r="D7" s="113">
        <v>445090</v>
      </c>
      <c r="E7" s="113">
        <v>445090</v>
      </c>
      <c r="F7" s="113"/>
      <c r="G7" s="113"/>
    </row>
    <row r="8" ht="18" customHeight="1" spans="1:7">
      <c r="A8" s="167" t="s">
        <v>99</v>
      </c>
      <c r="B8" s="167" t="s">
        <v>100</v>
      </c>
      <c r="C8" s="113">
        <v>433630</v>
      </c>
      <c r="D8" s="113">
        <v>433630</v>
      </c>
      <c r="E8" s="113">
        <v>433630</v>
      </c>
      <c r="F8" s="113"/>
      <c r="G8" s="113"/>
    </row>
    <row r="9" ht="18" customHeight="1" spans="1:7">
      <c r="A9" s="192" t="s">
        <v>101</v>
      </c>
      <c r="B9" s="192" t="s">
        <v>102</v>
      </c>
      <c r="C9" s="113">
        <v>28800</v>
      </c>
      <c r="D9" s="113">
        <v>28800</v>
      </c>
      <c r="E9" s="113">
        <v>28800</v>
      </c>
      <c r="F9" s="113"/>
      <c r="G9" s="113"/>
    </row>
    <row r="10" ht="18" customHeight="1" spans="1:7">
      <c r="A10" s="192" t="s">
        <v>103</v>
      </c>
      <c r="B10" s="192" t="s">
        <v>104</v>
      </c>
      <c r="C10" s="113">
        <v>281442</v>
      </c>
      <c r="D10" s="113">
        <v>281442</v>
      </c>
      <c r="E10" s="113">
        <v>281442</v>
      </c>
      <c r="F10" s="113"/>
      <c r="G10" s="113"/>
    </row>
    <row r="11" ht="18" customHeight="1" spans="1:7">
      <c r="A11" s="192" t="s">
        <v>105</v>
      </c>
      <c r="B11" s="192" t="s">
        <v>106</v>
      </c>
      <c r="C11" s="113">
        <v>123388</v>
      </c>
      <c r="D11" s="113">
        <v>123388</v>
      </c>
      <c r="E11" s="113">
        <v>123388</v>
      </c>
      <c r="F11" s="113"/>
      <c r="G11" s="113"/>
    </row>
    <row r="12" ht="18" customHeight="1" spans="1:7">
      <c r="A12" s="167" t="s">
        <v>107</v>
      </c>
      <c r="B12" s="167" t="s">
        <v>108</v>
      </c>
      <c r="C12" s="113">
        <v>11460</v>
      </c>
      <c r="D12" s="113">
        <v>11460</v>
      </c>
      <c r="E12" s="113">
        <v>11460</v>
      </c>
      <c r="F12" s="113"/>
      <c r="G12" s="113"/>
    </row>
    <row r="13" ht="18" customHeight="1" spans="1:7">
      <c r="A13" s="192" t="s">
        <v>109</v>
      </c>
      <c r="B13" s="192" t="s">
        <v>110</v>
      </c>
      <c r="C13" s="113">
        <v>11460</v>
      </c>
      <c r="D13" s="113">
        <v>11460</v>
      </c>
      <c r="E13" s="113">
        <v>11460</v>
      </c>
      <c r="F13" s="113"/>
      <c r="G13" s="113"/>
    </row>
    <row r="14" ht="18" customHeight="1" spans="1:7">
      <c r="A14" s="41" t="s">
        <v>111</v>
      </c>
      <c r="B14" s="41" t="s">
        <v>112</v>
      </c>
      <c r="C14" s="113">
        <v>2018456</v>
      </c>
      <c r="D14" s="113">
        <v>2018062</v>
      </c>
      <c r="E14" s="113">
        <v>1956342</v>
      </c>
      <c r="F14" s="113">
        <v>61720</v>
      </c>
      <c r="G14" s="113">
        <v>394</v>
      </c>
    </row>
    <row r="15" ht="18" customHeight="1" spans="1:7">
      <c r="A15" s="167" t="s">
        <v>113</v>
      </c>
      <c r="B15" s="167" t="s">
        <v>114</v>
      </c>
      <c r="C15" s="113">
        <v>1805506</v>
      </c>
      <c r="D15" s="113">
        <v>1805112</v>
      </c>
      <c r="E15" s="113">
        <v>1743392</v>
      </c>
      <c r="F15" s="113">
        <v>61720</v>
      </c>
      <c r="G15" s="113">
        <v>394</v>
      </c>
    </row>
    <row r="16" ht="18" customHeight="1" spans="1:7">
      <c r="A16" s="192" t="s">
        <v>115</v>
      </c>
      <c r="B16" s="192" t="s">
        <v>116</v>
      </c>
      <c r="C16" s="113">
        <v>1805112</v>
      </c>
      <c r="D16" s="113">
        <v>1805112</v>
      </c>
      <c r="E16" s="113">
        <v>1743392</v>
      </c>
      <c r="F16" s="113">
        <v>61720</v>
      </c>
      <c r="G16" s="113"/>
    </row>
    <row r="17" ht="18" customHeight="1" spans="1:7">
      <c r="A17" s="192" t="s">
        <v>117</v>
      </c>
      <c r="B17" s="192" t="s">
        <v>118</v>
      </c>
      <c r="C17" s="113">
        <v>394</v>
      </c>
      <c r="D17" s="113"/>
      <c r="E17" s="113"/>
      <c r="F17" s="113"/>
      <c r="G17" s="113">
        <v>394</v>
      </c>
    </row>
    <row r="18" ht="18" customHeight="1" spans="1:7">
      <c r="A18" s="167" t="s">
        <v>119</v>
      </c>
      <c r="B18" s="167" t="s">
        <v>120</v>
      </c>
      <c r="C18" s="113">
        <v>212950</v>
      </c>
      <c r="D18" s="113">
        <v>212950</v>
      </c>
      <c r="E18" s="113">
        <v>212950</v>
      </c>
      <c r="F18" s="113"/>
      <c r="G18" s="113"/>
    </row>
    <row r="19" ht="18" customHeight="1" spans="1:7">
      <c r="A19" s="192" t="s">
        <v>121</v>
      </c>
      <c r="B19" s="192" t="s">
        <v>122</v>
      </c>
      <c r="C19" s="113">
        <v>118006</v>
      </c>
      <c r="D19" s="113">
        <v>118006</v>
      </c>
      <c r="E19" s="113">
        <v>118006</v>
      </c>
      <c r="F19" s="113"/>
      <c r="G19" s="113"/>
    </row>
    <row r="20" ht="18" customHeight="1" spans="1:7">
      <c r="A20" s="192" t="s">
        <v>123</v>
      </c>
      <c r="B20" s="192" t="s">
        <v>124</v>
      </c>
      <c r="C20" s="113">
        <v>83158</v>
      </c>
      <c r="D20" s="113">
        <v>83158</v>
      </c>
      <c r="E20" s="113">
        <v>83158</v>
      </c>
      <c r="F20" s="113"/>
      <c r="G20" s="113"/>
    </row>
    <row r="21" ht="18" customHeight="1" spans="1:7">
      <c r="A21" s="192" t="s">
        <v>125</v>
      </c>
      <c r="B21" s="192" t="s">
        <v>126</v>
      </c>
      <c r="C21" s="113">
        <v>11786</v>
      </c>
      <c r="D21" s="113">
        <v>11786</v>
      </c>
      <c r="E21" s="113">
        <v>11786</v>
      </c>
      <c r="F21" s="113"/>
      <c r="G21" s="113"/>
    </row>
    <row r="22" ht="18" customHeight="1" spans="1:7">
      <c r="A22" s="41" t="s">
        <v>127</v>
      </c>
      <c r="B22" s="41" t="s">
        <v>128</v>
      </c>
      <c r="C22" s="113">
        <v>222642</v>
      </c>
      <c r="D22" s="113">
        <v>222642</v>
      </c>
      <c r="E22" s="113">
        <v>222642</v>
      </c>
      <c r="F22" s="113"/>
      <c r="G22" s="113"/>
    </row>
    <row r="23" ht="18" customHeight="1" spans="1:7">
      <c r="A23" s="167" t="s">
        <v>129</v>
      </c>
      <c r="B23" s="167" t="s">
        <v>130</v>
      </c>
      <c r="C23" s="113">
        <v>222642</v>
      </c>
      <c r="D23" s="113">
        <v>222642</v>
      </c>
      <c r="E23" s="113">
        <v>222642</v>
      </c>
      <c r="F23" s="113"/>
      <c r="G23" s="113"/>
    </row>
    <row r="24" ht="18" customHeight="1" spans="1:7">
      <c r="A24" s="192" t="s">
        <v>131</v>
      </c>
      <c r="B24" s="192" t="s">
        <v>132</v>
      </c>
      <c r="C24" s="113">
        <v>222642</v>
      </c>
      <c r="D24" s="113">
        <v>222642</v>
      </c>
      <c r="E24" s="113">
        <v>222642</v>
      </c>
      <c r="F24" s="113"/>
      <c r="G24" s="113"/>
    </row>
    <row r="25" ht="18" customHeight="1" spans="1:7">
      <c r="A25" s="112" t="s">
        <v>171</v>
      </c>
      <c r="B25" s="193" t="s">
        <v>171</v>
      </c>
      <c r="C25" s="113">
        <v>2686188</v>
      </c>
      <c r="D25" s="113">
        <v>2685794</v>
      </c>
      <c r="E25" s="113">
        <v>2624074</v>
      </c>
      <c r="F25" s="113">
        <v>61720</v>
      </c>
      <c r="G25" s="113">
        <v>394</v>
      </c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19" sqref="C19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80"/>
      <c r="B1" s="80"/>
      <c r="C1" s="80"/>
      <c r="D1" s="80"/>
      <c r="E1" s="79"/>
      <c r="F1" s="185" t="s">
        <v>172</v>
      </c>
    </row>
    <row r="2" ht="41.25" customHeight="1" spans="1:6">
      <c r="A2" s="186" t="str">
        <f>"2025"&amp;"年一般公共预算“三公”经费支出预算表"</f>
        <v>2025年一般公共预算“三公”经费支出预算表</v>
      </c>
      <c r="B2" s="80"/>
      <c r="C2" s="80"/>
      <c r="D2" s="80"/>
      <c r="E2" s="79"/>
      <c r="F2" s="80"/>
    </row>
    <row r="3" customHeight="1" spans="1:6">
      <c r="A3" s="144" t="str">
        <f>"单位名称："&amp;"石林彝族自治县大可乡卫生院"</f>
        <v>单位名称：石林彝族自治县大可乡卫生院</v>
      </c>
      <c r="B3" s="187"/>
      <c r="D3" s="80"/>
      <c r="E3" s="79"/>
      <c r="F3" s="98" t="s">
        <v>1</v>
      </c>
    </row>
    <row r="4" ht="27" customHeight="1" spans="1:6">
      <c r="A4" s="84" t="s">
        <v>173</v>
      </c>
      <c r="B4" s="84" t="s">
        <v>174</v>
      </c>
      <c r="C4" s="86" t="s">
        <v>175</v>
      </c>
      <c r="D4" s="84"/>
      <c r="E4" s="85"/>
      <c r="F4" s="84" t="s">
        <v>176</v>
      </c>
    </row>
    <row r="5" ht="28.5" customHeight="1" spans="1:6">
      <c r="A5" s="188"/>
      <c r="B5" s="88"/>
      <c r="C5" s="85" t="s">
        <v>57</v>
      </c>
      <c r="D5" s="85" t="s">
        <v>177</v>
      </c>
      <c r="E5" s="85" t="s">
        <v>178</v>
      </c>
      <c r="F5" s="87"/>
    </row>
    <row r="6" ht="17.25" customHeight="1" spans="1:6">
      <c r="A6" s="90" t="s">
        <v>82</v>
      </c>
      <c r="B6" s="90" t="s">
        <v>83</v>
      </c>
      <c r="C6" s="90" t="s">
        <v>84</v>
      </c>
      <c r="D6" s="90" t="s">
        <v>85</v>
      </c>
      <c r="E6" s="90" t="s">
        <v>86</v>
      </c>
      <c r="F6" s="90" t="s">
        <v>87</v>
      </c>
    </row>
    <row r="7" ht="17.25" customHeight="1" spans="1:6">
      <c r="A7" s="113">
        <v>20000</v>
      </c>
      <c r="B7" s="113"/>
      <c r="C7" s="113"/>
      <c r="D7" s="113"/>
      <c r="E7" s="113"/>
      <c r="F7" s="113">
        <v>20000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1"/>
  <sheetViews>
    <sheetView showZeros="0" topLeftCell="A13" workbookViewId="0">
      <selection activeCell="F31" sqref="$A31:$XFD3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32.62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68"/>
      <c r="C1" s="174"/>
      <c r="E1" s="175"/>
      <c r="F1" s="175"/>
      <c r="G1" s="175"/>
      <c r="H1" s="175"/>
      <c r="I1" s="117"/>
      <c r="J1" s="117"/>
      <c r="K1" s="117"/>
      <c r="L1" s="117"/>
      <c r="M1" s="117"/>
      <c r="N1" s="117"/>
      <c r="R1" s="117"/>
      <c r="V1" s="174"/>
      <c r="X1" s="43" t="s">
        <v>179</v>
      </c>
    </row>
    <row r="2" ht="45.75" customHeight="1" spans="1:24">
      <c r="A2" s="100" t="str">
        <f>"2025"&amp;"年部门基本支出预算表"</f>
        <v>2025年部门基本支出预算表</v>
      </c>
      <c r="B2" s="44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44"/>
      <c r="P2" s="44"/>
      <c r="Q2" s="44"/>
      <c r="R2" s="100"/>
      <c r="S2" s="100"/>
      <c r="T2" s="100"/>
      <c r="U2" s="100"/>
      <c r="V2" s="100"/>
      <c r="W2" s="100"/>
      <c r="X2" s="100"/>
    </row>
    <row r="3" ht="18.75" customHeight="1" spans="1:24">
      <c r="A3" s="45" t="str">
        <f>"单位名称："&amp;"石林彝族自治县大可乡卫生院"</f>
        <v>单位名称：石林彝族自治县大可乡卫生院</v>
      </c>
      <c r="B3" s="46"/>
      <c r="C3" s="176"/>
      <c r="D3" s="176"/>
      <c r="E3" s="176"/>
      <c r="F3" s="176"/>
      <c r="G3" s="176"/>
      <c r="H3" s="176"/>
      <c r="I3" s="119"/>
      <c r="J3" s="119"/>
      <c r="K3" s="119"/>
      <c r="L3" s="119"/>
      <c r="M3" s="119"/>
      <c r="N3" s="119"/>
      <c r="O3" s="47"/>
      <c r="P3" s="47"/>
      <c r="Q3" s="47"/>
      <c r="R3" s="119"/>
      <c r="V3" s="174"/>
      <c r="X3" s="43" t="s">
        <v>1</v>
      </c>
    </row>
    <row r="4" ht="18" customHeight="1" spans="1:24">
      <c r="A4" s="49" t="s">
        <v>180</v>
      </c>
      <c r="B4" s="49" t="s">
        <v>181</v>
      </c>
      <c r="C4" s="49" t="s">
        <v>182</v>
      </c>
      <c r="D4" s="49" t="s">
        <v>183</v>
      </c>
      <c r="E4" s="49" t="s">
        <v>184</v>
      </c>
      <c r="F4" s="49" t="s">
        <v>185</v>
      </c>
      <c r="G4" s="49" t="s">
        <v>186</v>
      </c>
      <c r="H4" s="49" t="s">
        <v>187</v>
      </c>
      <c r="I4" s="181" t="s">
        <v>188</v>
      </c>
      <c r="J4" s="114" t="s">
        <v>188</v>
      </c>
      <c r="K4" s="114"/>
      <c r="L4" s="114"/>
      <c r="M4" s="114"/>
      <c r="N4" s="114"/>
      <c r="O4" s="52"/>
      <c r="P4" s="52"/>
      <c r="Q4" s="52"/>
      <c r="R4" s="135" t="s">
        <v>61</v>
      </c>
      <c r="S4" s="114" t="s">
        <v>62</v>
      </c>
      <c r="T4" s="114"/>
      <c r="U4" s="114"/>
      <c r="V4" s="114"/>
      <c r="W4" s="114"/>
      <c r="X4" s="115"/>
    </row>
    <row r="5" ht="18" customHeight="1" spans="1:24">
      <c r="A5" s="54"/>
      <c r="B5" s="67"/>
      <c r="C5" s="160"/>
      <c r="D5" s="54"/>
      <c r="E5" s="54"/>
      <c r="F5" s="54"/>
      <c r="G5" s="54"/>
      <c r="H5" s="54"/>
      <c r="I5" s="158" t="s">
        <v>189</v>
      </c>
      <c r="J5" s="181" t="s">
        <v>58</v>
      </c>
      <c r="K5" s="114"/>
      <c r="L5" s="114"/>
      <c r="M5" s="114"/>
      <c r="N5" s="115"/>
      <c r="O5" s="51" t="s">
        <v>190</v>
      </c>
      <c r="P5" s="52"/>
      <c r="Q5" s="53"/>
      <c r="R5" s="49" t="s">
        <v>61</v>
      </c>
      <c r="S5" s="181" t="s">
        <v>62</v>
      </c>
      <c r="T5" s="135" t="s">
        <v>64</v>
      </c>
      <c r="U5" s="114" t="s">
        <v>62</v>
      </c>
      <c r="V5" s="135" t="s">
        <v>66</v>
      </c>
      <c r="W5" s="135" t="s">
        <v>67</v>
      </c>
      <c r="X5" s="184" t="s">
        <v>68</v>
      </c>
    </row>
    <row r="6" ht="19.5" customHeight="1" spans="1:24">
      <c r="A6" s="67"/>
      <c r="B6" s="67"/>
      <c r="C6" s="67"/>
      <c r="D6" s="67"/>
      <c r="E6" s="67"/>
      <c r="F6" s="67"/>
      <c r="G6" s="67"/>
      <c r="H6" s="67"/>
      <c r="I6" s="67"/>
      <c r="J6" s="182" t="s">
        <v>191</v>
      </c>
      <c r="K6" s="49" t="s">
        <v>192</v>
      </c>
      <c r="L6" s="49" t="s">
        <v>193</v>
      </c>
      <c r="M6" s="49" t="s">
        <v>194</v>
      </c>
      <c r="N6" s="49" t="s">
        <v>195</v>
      </c>
      <c r="O6" s="49" t="s">
        <v>58</v>
      </c>
      <c r="P6" s="49" t="s">
        <v>59</v>
      </c>
      <c r="Q6" s="49" t="s">
        <v>60</v>
      </c>
      <c r="R6" s="67"/>
      <c r="S6" s="49" t="s">
        <v>57</v>
      </c>
      <c r="T6" s="49" t="s">
        <v>64</v>
      </c>
      <c r="U6" s="49" t="s">
        <v>196</v>
      </c>
      <c r="V6" s="49" t="s">
        <v>66</v>
      </c>
      <c r="W6" s="49" t="s">
        <v>67</v>
      </c>
      <c r="X6" s="49" t="s">
        <v>68</v>
      </c>
    </row>
    <row r="7" ht="37.5" customHeight="1" spans="1:24">
      <c r="A7" s="177"/>
      <c r="B7" s="59"/>
      <c r="C7" s="177"/>
      <c r="D7" s="177"/>
      <c r="E7" s="177"/>
      <c r="F7" s="177"/>
      <c r="G7" s="177"/>
      <c r="H7" s="177"/>
      <c r="I7" s="177"/>
      <c r="J7" s="183" t="s">
        <v>57</v>
      </c>
      <c r="K7" s="57" t="s">
        <v>197</v>
      </c>
      <c r="L7" s="57" t="s">
        <v>193</v>
      </c>
      <c r="M7" s="57" t="s">
        <v>194</v>
      </c>
      <c r="N7" s="57" t="s">
        <v>195</v>
      </c>
      <c r="O7" s="57" t="s">
        <v>193</v>
      </c>
      <c r="P7" s="57" t="s">
        <v>194</v>
      </c>
      <c r="Q7" s="57" t="s">
        <v>195</v>
      </c>
      <c r="R7" s="57" t="s">
        <v>61</v>
      </c>
      <c r="S7" s="57" t="s">
        <v>57</v>
      </c>
      <c r="T7" s="57" t="s">
        <v>64</v>
      </c>
      <c r="U7" s="57" t="s">
        <v>196</v>
      </c>
      <c r="V7" s="57" t="s">
        <v>66</v>
      </c>
      <c r="W7" s="57" t="s">
        <v>67</v>
      </c>
      <c r="X7" s="57" t="s">
        <v>68</v>
      </c>
    </row>
    <row r="8" customHeight="1" spans="1:24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3">
        <v>21</v>
      </c>
      <c r="V8" s="73">
        <v>22</v>
      </c>
      <c r="W8" s="73">
        <v>23</v>
      </c>
      <c r="X8" s="73">
        <v>24</v>
      </c>
    </row>
    <row r="9" ht="20.25" customHeight="1" spans="1:24">
      <c r="A9" s="178" t="s">
        <v>198</v>
      </c>
      <c r="B9" s="178" t="s">
        <v>70</v>
      </c>
      <c r="C9" s="178" t="s">
        <v>199</v>
      </c>
      <c r="D9" s="178" t="s">
        <v>200</v>
      </c>
      <c r="E9" s="178" t="s">
        <v>115</v>
      </c>
      <c r="F9" s="178" t="s">
        <v>116</v>
      </c>
      <c r="G9" s="178" t="s">
        <v>201</v>
      </c>
      <c r="H9" s="178" t="s">
        <v>202</v>
      </c>
      <c r="I9" s="113">
        <v>620712</v>
      </c>
      <c r="J9" s="113">
        <v>620712</v>
      </c>
      <c r="K9" s="113"/>
      <c r="L9" s="113"/>
      <c r="M9" s="113">
        <v>620712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</row>
    <row r="10" ht="20.25" customHeight="1" spans="1:24">
      <c r="A10" s="178" t="s">
        <v>198</v>
      </c>
      <c r="B10" s="178" t="s">
        <v>70</v>
      </c>
      <c r="C10" s="178" t="s">
        <v>199</v>
      </c>
      <c r="D10" s="178" t="s">
        <v>200</v>
      </c>
      <c r="E10" s="178" t="s">
        <v>115</v>
      </c>
      <c r="F10" s="178" t="s">
        <v>116</v>
      </c>
      <c r="G10" s="178" t="s">
        <v>203</v>
      </c>
      <c r="H10" s="178" t="s">
        <v>204</v>
      </c>
      <c r="I10" s="113">
        <v>84000</v>
      </c>
      <c r="J10" s="113">
        <v>84000</v>
      </c>
      <c r="K10" s="25"/>
      <c r="L10" s="25"/>
      <c r="M10" s="113">
        <v>84000</v>
      </c>
      <c r="N10" s="25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ht="20.25" customHeight="1" spans="1:24">
      <c r="A11" s="178" t="s">
        <v>198</v>
      </c>
      <c r="B11" s="178" t="s">
        <v>70</v>
      </c>
      <c r="C11" s="178" t="s">
        <v>199</v>
      </c>
      <c r="D11" s="178" t="s">
        <v>200</v>
      </c>
      <c r="E11" s="178" t="s">
        <v>115</v>
      </c>
      <c r="F11" s="178" t="s">
        <v>116</v>
      </c>
      <c r="G11" s="178" t="s">
        <v>203</v>
      </c>
      <c r="H11" s="178" t="s">
        <v>204</v>
      </c>
      <c r="I11" s="113">
        <v>380700</v>
      </c>
      <c r="J11" s="113">
        <v>380700</v>
      </c>
      <c r="K11" s="25"/>
      <c r="L11" s="25"/>
      <c r="M11" s="113">
        <v>380700</v>
      </c>
      <c r="N11" s="25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ht="20.25" customHeight="1" spans="1:24">
      <c r="A12" s="178" t="s">
        <v>198</v>
      </c>
      <c r="B12" s="178" t="s">
        <v>70</v>
      </c>
      <c r="C12" s="178" t="s">
        <v>199</v>
      </c>
      <c r="D12" s="178" t="s">
        <v>200</v>
      </c>
      <c r="E12" s="178" t="s">
        <v>115</v>
      </c>
      <c r="F12" s="178" t="s">
        <v>116</v>
      </c>
      <c r="G12" s="178" t="s">
        <v>205</v>
      </c>
      <c r="H12" s="178" t="s">
        <v>206</v>
      </c>
      <c r="I12" s="113">
        <v>4500</v>
      </c>
      <c r="J12" s="113">
        <v>4500</v>
      </c>
      <c r="K12" s="25"/>
      <c r="L12" s="25"/>
      <c r="M12" s="113">
        <v>4500</v>
      </c>
      <c r="N12" s="25"/>
      <c r="O12" s="113"/>
      <c r="P12" s="113"/>
      <c r="Q12" s="113"/>
      <c r="R12" s="113"/>
      <c r="S12" s="113"/>
      <c r="T12" s="113"/>
      <c r="U12" s="113"/>
      <c r="V12" s="113"/>
      <c r="W12" s="113"/>
      <c r="X12" s="113"/>
    </row>
    <row r="13" ht="20.25" customHeight="1" spans="1:24">
      <c r="A13" s="178" t="s">
        <v>198</v>
      </c>
      <c r="B13" s="178" t="s">
        <v>70</v>
      </c>
      <c r="C13" s="178" t="s">
        <v>199</v>
      </c>
      <c r="D13" s="178" t="s">
        <v>200</v>
      </c>
      <c r="E13" s="178" t="s">
        <v>115</v>
      </c>
      <c r="F13" s="178" t="s">
        <v>116</v>
      </c>
      <c r="G13" s="178" t="s">
        <v>205</v>
      </c>
      <c r="H13" s="178" t="s">
        <v>206</v>
      </c>
      <c r="I13" s="113">
        <v>51726</v>
      </c>
      <c r="J13" s="113">
        <v>51726</v>
      </c>
      <c r="K13" s="25"/>
      <c r="L13" s="25"/>
      <c r="M13" s="113">
        <v>51726</v>
      </c>
      <c r="N13" s="25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ht="20.25" customHeight="1" spans="1:24">
      <c r="A14" s="178" t="s">
        <v>198</v>
      </c>
      <c r="B14" s="178" t="s">
        <v>70</v>
      </c>
      <c r="C14" s="178" t="s">
        <v>199</v>
      </c>
      <c r="D14" s="178" t="s">
        <v>200</v>
      </c>
      <c r="E14" s="178" t="s">
        <v>115</v>
      </c>
      <c r="F14" s="178" t="s">
        <v>116</v>
      </c>
      <c r="G14" s="178" t="s">
        <v>207</v>
      </c>
      <c r="H14" s="178" t="s">
        <v>208</v>
      </c>
      <c r="I14" s="113">
        <v>120000</v>
      </c>
      <c r="J14" s="113"/>
      <c r="K14" s="25"/>
      <c r="L14" s="25"/>
      <c r="M14" s="113"/>
      <c r="N14" s="25"/>
      <c r="O14" s="113"/>
      <c r="P14" s="113"/>
      <c r="Q14" s="113"/>
      <c r="R14" s="113"/>
      <c r="S14" s="113">
        <v>120000</v>
      </c>
      <c r="T14" s="113">
        <v>120000</v>
      </c>
      <c r="U14" s="113"/>
      <c r="V14" s="113"/>
      <c r="W14" s="113"/>
      <c r="X14" s="113"/>
    </row>
    <row r="15" ht="20.25" customHeight="1" spans="1:24">
      <c r="A15" s="178" t="s">
        <v>198</v>
      </c>
      <c r="B15" s="178" t="s">
        <v>70</v>
      </c>
      <c r="C15" s="178" t="s">
        <v>199</v>
      </c>
      <c r="D15" s="178" t="s">
        <v>200</v>
      </c>
      <c r="E15" s="178" t="s">
        <v>115</v>
      </c>
      <c r="F15" s="178" t="s">
        <v>116</v>
      </c>
      <c r="G15" s="178" t="s">
        <v>207</v>
      </c>
      <c r="H15" s="178" t="s">
        <v>208</v>
      </c>
      <c r="I15" s="113">
        <v>140016</v>
      </c>
      <c r="J15" s="113">
        <v>140016</v>
      </c>
      <c r="K15" s="25"/>
      <c r="L15" s="25"/>
      <c r="M15" s="113">
        <v>140016</v>
      </c>
      <c r="N15" s="25"/>
      <c r="O15" s="113"/>
      <c r="P15" s="113"/>
      <c r="Q15" s="113"/>
      <c r="R15" s="113"/>
      <c r="S15" s="113"/>
      <c r="T15" s="113"/>
      <c r="U15" s="113"/>
      <c r="V15" s="113"/>
      <c r="W15" s="113"/>
      <c r="X15" s="113"/>
    </row>
    <row r="16" ht="20.25" customHeight="1" spans="1:24">
      <c r="A16" s="178" t="s">
        <v>198</v>
      </c>
      <c r="B16" s="178" t="s">
        <v>70</v>
      </c>
      <c r="C16" s="178" t="s">
        <v>199</v>
      </c>
      <c r="D16" s="178" t="s">
        <v>200</v>
      </c>
      <c r="E16" s="178" t="s">
        <v>115</v>
      </c>
      <c r="F16" s="178" t="s">
        <v>116</v>
      </c>
      <c r="G16" s="178" t="s">
        <v>207</v>
      </c>
      <c r="H16" s="178" t="s">
        <v>208</v>
      </c>
      <c r="I16" s="113">
        <v>117600</v>
      </c>
      <c r="J16" s="113">
        <v>117600</v>
      </c>
      <c r="K16" s="25"/>
      <c r="L16" s="25"/>
      <c r="M16" s="113">
        <v>117600</v>
      </c>
      <c r="N16" s="25"/>
      <c r="O16" s="113"/>
      <c r="P16" s="113"/>
      <c r="Q16" s="113"/>
      <c r="R16" s="113"/>
      <c r="S16" s="113"/>
      <c r="T16" s="113"/>
      <c r="U16" s="113"/>
      <c r="V16" s="113"/>
      <c r="W16" s="113"/>
      <c r="X16" s="113"/>
    </row>
    <row r="17" ht="20.25" customHeight="1" spans="1:24">
      <c r="A17" s="178" t="s">
        <v>198</v>
      </c>
      <c r="B17" s="178" t="s">
        <v>70</v>
      </c>
      <c r="C17" s="178" t="s">
        <v>199</v>
      </c>
      <c r="D17" s="178" t="s">
        <v>200</v>
      </c>
      <c r="E17" s="178" t="s">
        <v>115</v>
      </c>
      <c r="F17" s="178" t="s">
        <v>116</v>
      </c>
      <c r="G17" s="178" t="s">
        <v>207</v>
      </c>
      <c r="H17" s="178" t="s">
        <v>208</v>
      </c>
      <c r="I17" s="113">
        <v>260640</v>
      </c>
      <c r="J17" s="113">
        <v>260640</v>
      </c>
      <c r="K17" s="25"/>
      <c r="L17" s="25"/>
      <c r="M17" s="113">
        <v>260640</v>
      </c>
      <c r="N17" s="25"/>
      <c r="O17" s="113"/>
      <c r="P17" s="113"/>
      <c r="Q17" s="113"/>
      <c r="R17" s="113"/>
      <c r="S17" s="113"/>
      <c r="T17" s="113"/>
      <c r="U17" s="113"/>
      <c r="V17" s="113"/>
      <c r="W17" s="113"/>
      <c r="X17" s="113"/>
    </row>
    <row r="18" ht="20.25" customHeight="1" spans="1:24">
      <c r="A18" s="178" t="s">
        <v>198</v>
      </c>
      <c r="B18" s="178" t="s">
        <v>70</v>
      </c>
      <c r="C18" s="178" t="s">
        <v>209</v>
      </c>
      <c r="D18" s="178" t="s">
        <v>210</v>
      </c>
      <c r="E18" s="178" t="s">
        <v>103</v>
      </c>
      <c r="F18" s="178" t="s">
        <v>104</v>
      </c>
      <c r="G18" s="178" t="s">
        <v>211</v>
      </c>
      <c r="H18" s="178" t="s">
        <v>212</v>
      </c>
      <c r="I18" s="113">
        <v>281442</v>
      </c>
      <c r="J18" s="113">
        <v>281442</v>
      </c>
      <c r="K18" s="25"/>
      <c r="L18" s="25"/>
      <c r="M18" s="113">
        <v>281442</v>
      </c>
      <c r="N18" s="25"/>
      <c r="O18" s="113"/>
      <c r="P18" s="113"/>
      <c r="Q18" s="113"/>
      <c r="R18" s="113"/>
      <c r="S18" s="113"/>
      <c r="T18" s="113"/>
      <c r="U18" s="113"/>
      <c r="V18" s="113"/>
      <c r="W18" s="113"/>
      <c r="X18" s="113"/>
    </row>
    <row r="19" ht="20.25" customHeight="1" spans="1:24">
      <c r="A19" s="178" t="s">
        <v>198</v>
      </c>
      <c r="B19" s="178" t="s">
        <v>70</v>
      </c>
      <c r="C19" s="178" t="s">
        <v>209</v>
      </c>
      <c r="D19" s="178" t="s">
        <v>210</v>
      </c>
      <c r="E19" s="178" t="s">
        <v>105</v>
      </c>
      <c r="F19" s="178" t="s">
        <v>106</v>
      </c>
      <c r="G19" s="178" t="s">
        <v>213</v>
      </c>
      <c r="H19" s="178" t="s">
        <v>214</v>
      </c>
      <c r="I19" s="113">
        <v>123388</v>
      </c>
      <c r="J19" s="113">
        <v>123388</v>
      </c>
      <c r="K19" s="25"/>
      <c r="L19" s="25"/>
      <c r="M19" s="113">
        <v>123388</v>
      </c>
      <c r="N19" s="25"/>
      <c r="O19" s="113"/>
      <c r="P19" s="113"/>
      <c r="Q19" s="113"/>
      <c r="R19" s="113"/>
      <c r="S19" s="113"/>
      <c r="T19" s="113"/>
      <c r="U19" s="113"/>
      <c r="V19" s="113"/>
      <c r="W19" s="113"/>
      <c r="X19" s="113"/>
    </row>
    <row r="20" ht="20.25" customHeight="1" spans="1:24">
      <c r="A20" s="178" t="s">
        <v>198</v>
      </c>
      <c r="B20" s="178" t="s">
        <v>70</v>
      </c>
      <c r="C20" s="178" t="s">
        <v>209</v>
      </c>
      <c r="D20" s="178" t="s">
        <v>210</v>
      </c>
      <c r="E20" s="178" t="s">
        <v>121</v>
      </c>
      <c r="F20" s="178" t="s">
        <v>122</v>
      </c>
      <c r="G20" s="178" t="s">
        <v>215</v>
      </c>
      <c r="H20" s="178" t="s">
        <v>216</v>
      </c>
      <c r="I20" s="113">
        <v>118006</v>
      </c>
      <c r="J20" s="113">
        <v>118006</v>
      </c>
      <c r="K20" s="25"/>
      <c r="L20" s="25"/>
      <c r="M20" s="113">
        <v>118006</v>
      </c>
      <c r="N20" s="25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ht="20.25" customHeight="1" spans="1:24">
      <c r="A21" s="178" t="s">
        <v>198</v>
      </c>
      <c r="B21" s="178" t="s">
        <v>70</v>
      </c>
      <c r="C21" s="178" t="s">
        <v>209</v>
      </c>
      <c r="D21" s="178" t="s">
        <v>210</v>
      </c>
      <c r="E21" s="178" t="s">
        <v>123</v>
      </c>
      <c r="F21" s="178" t="s">
        <v>124</v>
      </c>
      <c r="G21" s="178" t="s">
        <v>217</v>
      </c>
      <c r="H21" s="178" t="s">
        <v>218</v>
      </c>
      <c r="I21" s="113">
        <v>74690</v>
      </c>
      <c r="J21" s="113">
        <v>74690</v>
      </c>
      <c r="K21" s="25"/>
      <c r="L21" s="25"/>
      <c r="M21" s="113">
        <v>74690</v>
      </c>
      <c r="N21" s="25"/>
      <c r="O21" s="113"/>
      <c r="P21" s="113"/>
      <c r="Q21" s="113"/>
      <c r="R21" s="113"/>
      <c r="S21" s="113"/>
      <c r="T21" s="113"/>
      <c r="U21" s="113"/>
      <c r="V21" s="113"/>
      <c r="W21" s="113"/>
      <c r="X21" s="113"/>
    </row>
    <row r="22" ht="20.25" customHeight="1" spans="1:24">
      <c r="A22" s="178" t="s">
        <v>198</v>
      </c>
      <c r="B22" s="178" t="s">
        <v>70</v>
      </c>
      <c r="C22" s="178" t="s">
        <v>209</v>
      </c>
      <c r="D22" s="178" t="s">
        <v>210</v>
      </c>
      <c r="E22" s="178" t="s">
        <v>123</v>
      </c>
      <c r="F22" s="178" t="s">
        <v>124</v>
      </c>
      <c r="G22" s="178" t="s">
        <v>217</v>
      </c>
      <c r="H22" s="178" t="s">
        <v>218</v>
      </c>
      <c r="I22" s="113">
        <v>8468</v>
      </c>
      <c r="J22" s="113">
        <v>8468</v>
      </c>
      <c r="K22" s="25"/>
      <c r="L22" s="25"/>
      <c r="M22" s="113">
        <v>8468</v>
      </c>
      <c r="N22" s="25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ht="20.25" customHeight="1" spans="1:24">
      <c r="A23" s="178" t="s">
        <v>198</v>
      </c>
      <c r="B23" s="178" t="s">
        <v>70</v>
      </c>
      <c r="C23" s="178" t="s">
        <v>209</v>
      </c>
      <c r="D23" s="178" t="s">
        <v>210</v>
      </c>
      <c r="E23" s="178" t="s">
        <v>115</v>
      </c>
      <c r="F23" s="178" t="s">
        <v>116</v>
      </c>
      <c r="G23" s="178" t="s">
        <v>219</v>
      </c>
      <c r="H23" s="178" t="s">
        <v>220</v>
      </c>
      <c r="I23" s="113">
        <v>10178</v>
      </c>
      <c r="J23" s="113">
        <v>10178</v>
      </c>
      <c r="K23" s="25"/>
      <c r="L23" s="25"/>
      <c r="M23" s="113">
        <v>10178</v>
      </c>
      <c r="N23" s="25"/>
      <c r="O23" s="113"/>
      <c r="P23" s="113"/>
      <c r="Q23" s="113"/>
      <c r="R23" s="113"/>
      <c r="S23" s="113"/>
      <c r="T23" s="113"/>
      <c r="U23" s="113"/>
      <c r="V23" s="113"/>
      <c r="W23" s="113"/>
      <c r="X23" s="113"/>
    </row>
    <row r="24" ht="20.25" customHeight="1" spans="1:24">
      <c r="A24" s="178" t="s">
        <v>198</v>
      </c>
      <c r="B24" s="178" t="s">
        <v>70</v>
      </c>
      <c r="C24" s="178" t="s">
        <v>209</v>
      </c>
      <c r="D24" s="178" t="s">
        <v>210</v>
      </c>
      <c r="E24" s="178" t="s">
        <v>125</v>
      </c>
      <c r="F24" s="178" t="s">
        <v>126</v>
      </c>
      <c r="G24" s="178" t="s">
        <v>219</v>
      </c>
      <c r="H24" s="178" t="s">
        <v>220</v>
      </c>
      <c r="I24" s="113">
        <v>1034</v>
      </c>
      <c r="J24" s="113">
        <v>1034</v>
      </c>
      <c r="K24" s="25"/>
      <c r="L24" s="25"/>
      <c r="M24" s="113">
        <v>1034</v>
      </c>
      <c r="N24" s="25"/>
      <c r="O24" s="113"/>
      <c r="P24" s="113"/>
      <c r="Q24" s="113"/>
      <c r="R24" s="113"/>
      <c r="S24" s="113"/>
      <c r="T24" s="113"/>
      <c r="U24" s="113"/>
      <c r="V24" s="113"/>
      <c r="W24" s="113"/>
      <c r="X24" s="113"/>
    </row>
    <row r="25" ht="20.25" customHeight="1" spans="1:24">
      <c r="A25" s="178" t="s">
        <v>198</v>
      </c>
      <c r="B25" s="178" t="s">
        <v>70</v>
      </c>
      <c r="C25" s="178" t="s">
        <v>209</v>
      </c>
      <c r="D25" s="178" t="s">
        <v>210</v>
      </c>
      <c r="E25" s="178" t="s">
        <v>125</v>
      </c>
      <c r="F25" s="178" t="s">
        <v>126</v>
      </c>
      <c r="G25" s="178" t="s">
        <v>219</v>
      </c>
      <c r="H25" s="178" t="s">
        <v>220</v>
      </c>
      <c r="I25" s="113">
        <v>7238</v>
      </c>
      <c r="J25" s="113">
        <v>7238</v>
      </c>
      <c r="K25" s="25"/>
      <c r="L25" s="25"/>
      <c r="M25" s="113">
        <v>7238</v>
      </c>
      <c r="N25" s="25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ht="20.25" customHeight="1" spans="1:24">
      <c r="A26" s="178" t="s">
        <v>198</v>
      </c>
      <c r="B26" s="178" t="s">
        <v>70</v>
      </c>
      <c r="C26" s="178" t="s">
        <v>209</v>
      </c>
      <c r="D26" s="178" t="s">
        <v>210</v>
      </c>
      <c r="E26" s="178" t="s">
        <v>125</v>
      </c>
      <c r="F26" s="178" t="s">
        <v>126</v>
      </c>
      <c r="G26" s="178" t="s">
        <v>219</v>
      </c>
      <c r="H26" s="178" t="s">
        <v>220</v>
      </c>
      <c r="I26" s="113">
        <v>3514</v>
      </c>
      <c r="J26" s="113">
        <v>3514</v>
      </c>
      <c r="K26" s="25"/>
      <c r="L26" s="25"/>
      <c r="M26" s="113">
        <v>3514</v>
      </c>
      <c r="N26" s="25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ht="20.25" customHeight="1" spans="1:24">
      <c r="A27" s="178" t="s">
        <v>198</v>
      </c>
      <c r="B27" s="178" t="s">
        <v>70</v>
      </c>
      <c r="C27" s="178" t="s">
        <v>221</v>
      </c>
      <c r="D27" s="178" t="s">
        <v>132</v>
      </c>
      <c r="E27" s="178" t="s">
        <v>131</v>
      </c>
      <c r="F27" s="178" t="s">
        <v>132</v>
      </c>
      <c r="G27" s="178" t="s">
        <v>222</v>
      </c>
      <c r="H27" s="178" t="s">
        <v>132</v>
      </c>
      <c r="I27" s="113">
        <v>222642</v>
      </c>
      <c r="J27" s="113">
        <v>222642</v>
      </c>
      <c r="K27" s="25"/>
      <c r="L27" s="25"/>
      <c r="M27" s="113">
        <v>222642</v>
      </c>
      <c r="N27" s="25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ht="20.25" customHeight="1" spans="1:24">
      <c r="A28" s="178" t="s">
        <v>198</v>
      </c>
      <c r="B28" s="178" t="s">
        <v>70</v>
      </c>
      <c r="C28" s="178" t="s">
        <v>223</v>
      </c>
      <c r="D28" s="178" t="s">
        <v>176</v>
      </c>
      <c r="E28" s="178" t="s">
        <v>115</v>
      </c>
      <c r="F28" s="178" t="s">
        <v>116</v>
      </c>
      <c r="G28" s="178" t="s">
        <v>224</v>
      </c>
      <c r="H28" s="178" t="s">
        <v>176</v>
      </c>
      <c r="I28" s="113">
        <v>5000</v>
      </c>
      <c r="J28" s="113"/>
      <c r="K28" s="25"/>
      <c r="L28" s="25"/>
      <c r="M28" s="113"/>
      <c r="N28" s="25"/>
      <c r="O28" s="113"/>
      <c r="P28" s="113"/>
      <c r="Q28" s="113"/>
      <c r="R28" s="113"/>
      <c r="S28" s="113">
        <v>5000</v>
      </c>
      <c r="T28" s="113">
        <v>5000</v>
      </c>
      <c r="U28" s="113"/>
      <c r="V28" s="113"/>
      <c r="W28" s="113"/>
      <c r="X28" s="113"/>
    </row>
    <row r="29" ht="20.25" customHeight="1" spans="1:24">
      <c r="A29" s="178" t="s">
        <v>198</v>
      </c>
      <c r="B29" s="178" t="s">
        <v>70</v>
      </c>
      <c r="C29" s="178" t="s">
        <v>225</v>
      </c>
      <c r="D29" s="178" t="s">
        <v>226</v>
      </c>
      <c r="E29" s="178" t="s">
        <v>115</v>
      </c>
      <c r="F29" s="178" t="s">
        <v>116</v>
      </c>
      <c r="G29" s="178" t="s">
        <v>227</v>
      </c>
      <c r="H29" s="178" t="s">
        <v>226</v>
      </c>
      <c r="I29" s="113">
        <v>5000</v>
      </c>
      <c r="J29" s="113"/>
      <c r="K29" s="25"/>
      <c r="L29" s="25"/>
      <c r="M29" s="113"/>
      <c r="N29" s="25"/>
      <c r="O29" s="113"/>
      <c r="P29" s="113"/>
      <c r="Q29" s="113"/>
      <c r="R29" s="113"/>
      <c r="S29" s="113">
        <v>5000</v>
      </c>
      <c r="T29" s="113">
        <v>5000</v>
      </c>
      <c r="U29" s="113"/>
      <c r="V29" s="113"/>
      <c r="W29" s="113"/>
      <c r="X29" s="113"/>
    </row>
    <row r="30" ht="20.25" customHeight="1" spans="1:24">
      <c r="A30" s="178" t="s">
        <v>198</v>
      </c>
      <c r="B30" s="178" t="s">
        <v>70</v>
      </c>
      <c r="C30" s="178" t="s">
        <v>225</v>
      </c>
      <c r="D30" s="178" t="s">
        <v>226</v>
      </c>
      <c r="E30" s="178" t="s">
        <v>115</v>
      </c>
      <c r="F30" s="178" t="s">
        <v>116</v>
      </c>
      <c r="G30" s="178" t="s">
        <v>227</v>
      </c>
      <c r="H30" s="178" t="s">
        <v>226</v>
      </c>
      <c r="I30" s="113">
        <v>16240</v>
      </c>
      <c r="J30" s="113">
        <v>16240</v>
      </c>
      <c r="K30" s="25"/>
      <c r="L30" s="25"/>
      <c r="M30" s="113">
        <v>16240</v>
      </c>
      <c r="N30" s="25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ht="20.25" customHeight="1" spans="1:24">
      <c r="A31" s="178" t="s">
        <v>198</v>
      </c>
      <c r="B31" s="178" t="s">
        <v>70</v>
      </c>
      <c r="C31" s="178" t="s">
        <v>228</v>
      </c>
      <c r="D31" s="178" t="s">
        <v>229</v>
      </c>
      <c r="E31" s="178" t="s">
        <v>115</v>
      </c>
      <c r="F31" s="178" t="s">
        <v>116</v>
      </c>
      <c r="G31" s="178" t="s">
        <v>230</v>
      </c>
      <c r="H31" s="178" t="s">
        <v>231</v>
      </c>
      <c r="I31" s="113">
        <v>30000</v>
      </c>
      <c r="J31" s="113"/>
      <c r="K31" s="25"/>
      <c r="L31" s="25"/>
      <c r="M31" s="113"/>
      <c r="N31" s="25"/>
      <c r="O31" s="113"/>
      <c r="P31" s="113"/>
      <c r="Q31" s="113"/>
      <c r="R31" s="113"/>
      <c r="S31" s="113">
        <v>30000</v>
      </c>
      <c r="T31" s="113">
        <v>30000</v>
      </c>
      <c r="U31" s="113"/>
      <c r="V31" s="113"/>
      <c r="W31" s="113"/>
      <c r="X31" s="113"/>
    </row>
    <row r="32" ht="20.25" customHeight="1" spans="1:24">
      <c r="A32" s="178" t="s">
        <v>198</v>
      </c>
      <c r="B32" s="178" t="s">
        <v>70</v>
      </c>
      <c r="C32" s="178" t="s">
        <v>228</v>
      </c>
      <c r="D32" s="178" t="s">
        <v>229</v>
      </c>
      <c r="E32" s="178" t="s">
        <v>115</v>
      </c>
      <c r="F32" s="178" t="s">
        <v>116</v>
      </c>
      <c r="G32" s="178" t="s">
        <v>230</v>
      </c>
      <c r="H32" s="178" t="s">
        <v>231</v>
      </c>
      <c r="I32" s="113">
        <v>30000</v>
      </c>
      <c r="J32" s="113"/>
      <c r="K32" s="25"/>
      <c r="L32" s="25"/>
      <c r="M32" s="113"/>
      <c r="N32" s="25"/>
      <c r="O32" s="113"/>
      <c r="P32" s="113"/>
      <c r="Q32" s="113"/>
      <c r="R32" s="113"/>
      <c r="S32" s="113">
        <v>30000</v>
      </c>
      <c r="T32" s="113">
        <v>30000</v>
      </c>
      <c r="U32" s="113"/>
      <c r="V32" s="113"/>
      <c r="W32" s="113"/>
      <c r="X32" s="113"/>
    </row>
    <row r="33" ht="20.25" customHeight="1" spans="1:24">
      <c r="A33" s="178" t="s">
        <v>198</v>
      </c>
      <c r="B33" s="178" t="s">
        <v>70</v>
      </c>
      <c r="C33" s="178" t="s">
        <v>228</v>
      </c>
      <c r="D33" s="178" t="s">
        <v>229</v>
      </c>
      <c r="E33" s="178" t="s">
        <v>115</v>
      </c>
      <c r="F33" s="178" t="s">
        <v>116</v>
      </c>
      <c r="G33" s="178" t="s">
        <v>230</v>
      </c>
      <c r="H33" s="178" t="s">
        <v>231</v>
      </c>
      <c r="I33" s="113">
        <v>30000</v>
      </c>
      <c r="J33" s="113"/>
      <c r="K33" s="25"/>
      <c r="L33" s="25"/>
      <c r="M33" s="113"/>
      <c r="N33" s="25"/>
      <c r="O33" s="113"/>
      <c r="P33" s="113"/>
      <c r="Q33" s="113"/>
      <c r="R33" s="113"/>
      <c r="S33" s="113">
        <v>30000</v>
      </c>
      <c r="T33" s="113">
        <v>30000</v>
      </c>
      <c r="U33" s="113"/>
      <c r="V33" s="113"/>
      <c r="W33" s="113"/>
      <c r="X33" s="113"/>
    </row>
    <row r="34" ht="20.25" customHeight="1" spans="1:24">
      <c r="A34" s="178" t="s">
        <v>198</v>
      </c>
      <c r="B34" s="178" t="s">
        <v>70</v>
      </c>
      <c r="C34" s="178" t="s">
        <v>228</v>
      </c>
      <c r="D34" s="178" t="s">
        <v>229</v>
      </c>
      <c r="E34" s="178" t="s">
        <v>115</v>
      </c>
      <c r="F34" s="178" t="s">
        <v>116</v>
      </c>
      <c r="G34" s="178" t="s">
        <v>232</v>
      </c>
      <c r="H34" s="178" t="s">
        <v>233</v>
      </c>
      <c r="I34" s="113">
        <v>5000</v>
      </c>
      <c r="J34" s="113"/>
      <c r="K34" s="25"/>
      <c r="L34" s="25"/>
      <c r="M34" s="113"/>
      <c r="N34" s="25"/>
      <c r="O34" s="113"/>
      <c r="P34" s="113"/>
      <c r="Q34" s="113"/>
      <c r="R34" s="113"/>
      <c r="S34" s="113">
        <v>5000</v>
      </c>
      <c r="T34" s="113">
        <v>5000</v>
      </c>
      <c r="U34" s="113"/>
      <c r="V34" s="113"/>
      <c r="W34" s="113"/>
      <c r="X34" s="113"/>
    </row>
    <row r="35" ht="20.25" customHeight="1" spans="1:24">
      <c r="A35" s="178" t="s">
        <v>198</v>
      </c>
      <c r="B35" s="178" t="s">
        <v>70</v>
      </c>
      <c r="C35" s="178" t="s">
        <v>228</v>
      </c>
      <c r="D35" s="178" t="s">
        <v>229</v>
      </c>
      <c r="E35" s="178" t="s">
        <v>115</v>
      </c>
      <c r="F35" s="178" t="s">
        <v>116</v>
      </c>
      <c r="G35" s="178" t="s">
        <v>234</v>
      </c>
      <c r="H35" s="178" t="s">
        <v>235</v>
      </c>
      <c r="I35" s="113">
        <v>5000</v>
      </c>
      <c r="J35" s="113"/>
      <c r="K35" s="25"/>
      <c r="L35" s="25"/>
      <c r="M35" s="113"/>
      <c r="N35" s="25"/>
      <c r="O35" s="113"/>
      <c r="P35" s="113"/>
      <c r="Q35" s="113"/>
      <c r="R35" s="113"/>
      <c r="S35" s="113">
        <v>5000</v>
      </c>
      <c r="T35" s="113">
        <v>5000</v>
      </c>
      <c r="U35" s="113"/>
      <c r="V35" s="113"/>
      <c r="W35" s="113"/>
      <c r="X35" s="113"/>
    </row>
    <row r="36" ht="20.25" customHeight="1" spans="1:24">
      <c r="A36" s="178" t="s">
        <v>198</v>
      </c>
      <c r="B36" s="178" t="s">
        <v>70</v>
      </c>
      <c r="C36" s="178" t="s">
        <v>228</v>
      </c>
      <c r="D36" s="178" t="s">
        <v>229</v>
      </c>
      <c r="E36" s="178" t="s">
        <v>115</v>
      </c>
      <c r="F36" s="178" t="s">
        <v>116</v>
      </c>
      <c r="G36" s="178" t="s">
        <v>236</v>
      </c>
      <c r="H36" s="178" t="s">
        <v>237</v>
      </c>
      <c r="I36" s="113">
        <v>5000</v>
      </c>
      <c r="J36" s="113"/>
      <c r="K36" s="25"/>
      <c r="L36" s="25"/>
      <c r="M36" s="113"/>
      <c r="N36" s="25"/>
      <c r="O36" s="113"/>
      <c r="P36" s="113"/>
      <c r="Q36" s="113"/>
      <c r="R36" s="113"/>
      <c r="S36" s="113">
        <v>5000</v>
      </c>
      <c r="T36" s="113">
        <v>5000</v>
      </c>
      <c r="U36" s="113"/>
      <c r="V36" s="113"/>
      <c r="W36" s="113"/>
      <c r="X36" s="113"/>
    </row>
    <row r="37" ht="20.25" customHeight="1" spans="1:24">
      <c r="A37" s="178" t="s">
        <v>198</v>
      </c>
      <c r="B37" s="178" t="s">
        <v>70</v>
      </c>
      <c r="C37" s="178" t="s">
        <v>228</v>
      </c>
      <c r="D37" s="178" t="s">
        <v>229</v>
      </c>
      <c r="E37" s="178" t="s">
        <v>115</v>
      </c>
      <c r="F37" s="178" t="s">
        <v>116</v>
      </c>
      <c r="G37" s="178" t="s">
        <v>238</v>
      </c>
      <c r="H37" s="178" t="s">
        <v>239</v>
      </c>
      <c r="I37" s="113">
        <v>10000</v>
      </c>
      <c r="J37" s="113"/>
      <c r="K37" s="25"/>
      <c r="L37" s="25"/>
      <c r="M37" s="113"/>
      <c r="N37" s="25"/>
      <c r="O37" s="113"/>
      <c r="P37" s="113"/>
      <c r="Q37" s="113"/>
      <c r="R37" s="113"/>
      <c r="S37" s="113">
        <v>10000</v>
      </c>
      <c r="T37" s="113">
        <v>10000</v>
      </c>
      <c r="U37" s="113"/>
      <c r="V37" s="113"/>
      <c r="W37" s="113"/>
      <c r="X37" s="113"/>
    </row>
    <row r="38" ht="20.25" customHeight="1" spans="1:24">
      <c r="A38" s="178" t="s">
        <v>198</v>
      </c>
      <c r="B38" s="178" t="s">
        <v>70</v>
      </c>
      <c r="C38" s="178" t="s">
        <v>228</v>
      </c>
      <c r="D38" s="178" t="s">
        <v>229</v>
      </c>
      <c r="E38" s="178" t="s">
        <v>115</v>
      </c>
      <c r="F38" s="178" t="s">
        <v>116</v>
      </c>
      <c r="G38" s="178" t="s">
        <v>240</v>
      </c>
      <c r="H38" s="178" t="s">
        <v>241</v>
      </c>
      <c r="I38" s="113">
        <v>5000</v>
      </c>
      <c r="J38" s="113"/>
      <c r="K38" s="25"/>
      <c r="L38" s="25"/>
      <c r="M38" s="113"/>
      <c r="N38" s="25"/>
      <c r="O38" s="113"/>
      <c r="P38" s="113"/>
      <c r="Q38" s="113"/>
      <c r="R38" s="113"/>
      <c r="S38" s="113">
        <v>5000</v>
      </c>
      <c r="T38" s="113">
        <v>5000</v>
      </c>
      <c r="U38" s="113"/>
      <c r="V38" s="113"/>
      <c r="W38" s="113"/>
      <c r="X38" s="113"/>
    </row>
    <row r="39" ht="20.25" customHeight="1" spans="1:24">
      <c r="A39" s="178" t="s">
        <v>198</v>
      </c>
      <c r="B39" s="178" t="s">
        <v>70</v>
      </c>
      <c r="C39" s="178" t="s">
        <v>228</v>
      </c>
      <c r="D39" s="178" t="s">
        <v>229</v>
      </c>
      <c r="E39" s="178" t="s">
        <v>115</v>
      </c>
      <c r="F39" s="178" t="s">
        <v>116</v>
      </c>
      <c r="G39" s="178" t="s">
        <v>240</v>
      </c>
      <c r="H39" s="178" t="s">
        <v>241</v>
      </c>
      <c r="I39" s="113">
        <v>5000</v>
      </c>
      <c r="J39" s="113"/>
      <c r="K39" s="25"/>
      <c r="L39" s="25"/>
      <c r="M39" s="113"/>
      <c r="N39" s="25"/>
      <c r="O39" s="113"/>
      <c r="P39" s="113"/>
      <c r="Q39" s="113"/>
      <c r="R39" s="113"/>
      <c r="S39" s="113">
        <v>5000</v>
      </c>
      <c r="T39" s="113">
        <v>5000</v>
      </c>
      <c r="U39" s="113"/>
      <c r="V39" s="113"/>
      <c r="W39" s="113"/>
      <c r="X39" s="113"/>
    </row>
    <row r="40" ht="20.25" customHeight="1" spans="1:24">
      <c r="A40" s="178" t="s">
        <v>198</v>
      </c>
      <c r="B40" s="178" t="s">
        <v>70</v>
      </c>
      <c r="C40" s="178" t="s">
        <v>228</v>
      </c>
      <c r="D40" s="178" t="s">
        <v>229</v>
      </c>
      <c r="E40" s="178" t="s">
        <v>115</v>
      </c>
      <c r="F40" s="178" t="s">
        <v>116</v>
      </c>
      <c r="G40" s="178" t="s">
        <v>240</v>
      </c>
      <c r="H40" s="178" t="s">
        <v>241</v>
      </c>
      <c r="I40" s="113">
        <v>5000</v>
      </c>
      <c r="J40" s="113"/>
      <c r="K40" s="25"/>
      <c r="L40" s="25"/>
      <c r="M40" s="113"/>
      <c r="N40" s="25"/>
      <c r="O40" s="113"/>
      <c r="P40" s="113"/>
      <c r="Q40" s="113"/>
      <c r="R40" s="113"/>
      <c r="S40" s="113">
        <v>5000</v>
      </c>
      <c r="T40" s="113">
        <v>5000</v>
      </c>
      <c r="U40" s="113"/>
      <c r="V40" s="113"/>
      <c r="W40" s="113"/>
      <c r="X40" s="113"/>
    </row>
    <row r="41" ht="20.25" customHeight="1" spans="1:24">
      <c r="A41" s="178" t="s">
        <v>198</v>
      </c>
      <c r="B41" s="178" t="s">
        <v>70</v>
      </c>
      <c r="C41" s="178" t="s">
        <v>228</v>
      </c>
      <c r="D41" s="178" t="s">
        <v>229</v>
      </c>
      <c r="E41" s="178" t="s">
        <v>115</v>
      </c>
      <c r="F41" s="178" t="s">
        <v>116</v>
      </c>
      <c r="G41" s="178" t="s">
        <v>242</v>
      </c>
      <c r="H41" s="178" t="s">
        <v>243</v>
      </c>
      <c r="I41" s="113">
        <v>200000</v>
      </c>
      <c r="J41" s="113"/>
      <c r="K41" s="25"/>
      <c r="L41" s="25"/>
      <c r="M41" s="113"/>
      <c r="N41" s="25"/>
      <c r="O41" s="113"/>
      <c r="P41" s="113"/>
      <c r="Q41" s="113"/>
      <c r="R41" s="113"/>
      <c r="S41" s="113">
        <v>200000</v>
      </c>
      <c r="T41" s="113">
        <v>200000</v>
      </c>
      <c r="U41" s="113"/>
      <c r="V41" s="113"/>
      <c r="W41" s="113"/>
      <c r="X41" s="113"/>
    </row>
    <row r="42" ht="20.25" customHeight="1" spans="1:24">
      <c r="A42" s="178" t="s">
        <v>198</v>
      </c>
      <c r="B42" s="178" t="s">
        <v>70</v>
      </c>
      <c r="C42" s="178" t="s">
        <v>228</v>
      </c>
      <c r="D42" s="178" t="s">
        <v>229</v>
      </c>
      <c r="E42" s="178" t="s">
        <v>115</v>
      </c>
      <c r="F42" s="178" t="s">
        <v>116</v>
      </c>
      <c r="G42" s="178" t="s">
        <v>244</v>
      </c>
      <c r="H42" s="178" t="s">
        <v>245</v>
      </c>
      <c r="I42" s="113">
        <v>5000</v>
      </c>
      <c r="J42" s="113"/>
      <c r="K42" s="25"/>
      <c r="L42" s="25"/>
      <c r="M42" s="113"/>
      <c r="N42" s="25"/>
      <c r="O42" s="113"/>
      <c r="P42" s="113"/>
      <c r="Q42" s="113"/>
      <c r="R42" s="113"/>
      <c r="S42" s="113">
        <v>5000</v>
      </c>
      <c r="T42" s="113">
        <v>5000</v>
      </c>
      <c r="U42" s="113"/>
      <c r="V42" s="113"/>
      <c r="W42" s="113"/>
      <c r="X42" s="113"/>
    </row>
    <row r="43" ht="20.25" customHeight="1" spans="1:24">
      <c r="A43" s="178" t="s">
        <v>198</v>
      </c>
      <c r="B43" s="178" t="s">
        <v>70</v>
      </c>
      <c r="C43" s="178" t="s">
        <v>228</v>
      </c>
      <c r="D43" s="178" t="s">
        <v>229</v>
      </c>
      <c r="E43" s="178" t="s">
        <v>115</v>
      </c>
      <c r="F43" s="178" t="s">
        <v>116</v>
      </c>
      <c r="G43" s="178" t="s">
        <v>246</v>
      </c>
      <c r="H43" s="178" t="s">
        <v>247</v>
      </c>
      <c r="I43" s="113">
        <v>1000000</v>
      </c>
      <c r="J43" s="113"/>
      <c r="K43" s="25"/>
      <c r="L43" s="25"/>
      <c r="M43" s="113"/>
      <c r="N43" s="25"/>
      <c r="O43" s="113"/>
      <c r="P43" s="113"/>
      <c r="Q43" s="113"/>
      <c r="R43" s="113"/>
      <c r="S43" s="113">
        <v>1000000</v>
      </c>
      <c r="T43" s="113">
        <v>1000000</v>
      </c>
      <c r="U43" s="113"/>
      <c r="V43" s="113"/>
      <c r="W43" s="113"/>
      <c r="X43" s="113"/>
    </row>
    <row r="44" ht="20.25" customHeight="1" spans="1:24">
      <c r="A44" s="178" t="s">
        <v>198</v>
      </c>
      <c r="B44" s="178" t="s">
        <v>70</v>
      </c>
      <c r="C44" s="178" t="s">
        <v>228</v>
      </c>
      <c r="D44" s="178" t="s">
        <v>229</v>
      </c>
      <c r="E44" s="178" t="s">
        <v>115</v>
      </c>
      <c r="F44" s="178" t="s">
        <v>116</v>
      </c>
      <c r="G44" s="178" t="s">
        <v>248</v>
      </c>
      <c r="H44" s="178" t="s">
        <v>249</v>
      </c>
      <c r="I44" s="113">
        <v>5000</v>
      </c>
      <c r="J44" s="113"/>
      <c r="K44" s="25"/>
      <c r="L44" s="25"/>
      <c r="M44" s="113"/>
      <c r="N44" s="25"/>
      <c r="O44" s="113"/>
      <c r="P44" s="113"/>
      <c r="Q44" s="113"/>
      <c r="R44" s="113"/>
      <c r="S44" s="113">
        <v>5000</v>
      </c>
      <c r="T44" s="113">
        <v>5000</v>
      </c>
      <c r="U44" s="113"/>
      <c r="V44" s="113"/>
      <c r="W44" s="113"/>
      <c r="X44" s="113"/>
    </row>
    <row r="45" ht="20.25" customHeight="1" spans="1:24">
      <c r="A45" s="178" t="s">
        <v>198</v>
      </c>
      <c r="B45" s="178" t="s">
        <v>70</v>
      </c>
      <c r="C45" s="178" t="s">
        <v>228</v>
      </c>
      <c r="D45" s="178" t="s">
        <v>229</v>
      </c>
      <c r="E45" s="178" t="s">
        <v>115</v>
      </c>
      <c r="F45" s="178" t="s">
        <v>116</v>
      </c>
      <c r="G45" s="178" t="s">
        <v>248</v>
      </c>
      <c r="H45" s="178" t="s">
        <v>249</v>
      </c>
      <c r="I45" s="113">
        <v>42000</v>
      </c>
      <c r="J45" s="113">
        <v>42000</v>
      </c>
      <c r="K45" s="25"/>
      <c r="L45" s="25"/>
      <c r="M45" s="113">
        <v>42000</v>
      </c>
      <c r="N45" s="25"/>
      <c r="O45" s="113"/>
      <c r="P45" s="113"/>
      <c r="Q45" s="113"/>
      <c r="R45" s="113"/>
      <c r="S45" s="113"/>
      <c r="T45" s="113"/>
      <c r="U45" s="113"/>
      <c r="V45" s="113"/>
      <c r="W45" s="113"/>
      <c r="X45" s="113"/>
    </row>
    <row r="46" ht="20.25" customHeight="1" spans="1:24">
      <c r="A46" s="178" t="s">
        <v>198</v>
      </c>
      <c r="B46" s="178" t="s">
        <v>70</v>
      </c>
      <c r="C46" s="178" t="s">
        <v>228</v>
      </c>
      <c r="D46" s="178" t="s">
        <v>229</v>
      </c>
      <c r="E46" s="178" t="s">
        <v>115</v>
      </c>
      <c r="F46" s="178" t="s">
        <v>116</v>
      </c>
      <c r="G46" s="178" t="s">
        <v>250</v>
      </c>
      <c r="H46" s="178" t="s">
        <v>251</v>
      </c>
      <c r="I46" s="113">
        <v>3480</v>
      </c>
      <c r="J46" s="113">
        <v>3480</v>
      </c>
      <c r="K46" s="25"/>
      <c r="L46" s="25"/>
      <c r="M46" s="113">
        <v>3480</v>
      </c>
      <c r="N46" s="25"/>
      <c r="O46" s="113"/>
      <c r="P46" s="113"/>
      <c r="Q46" s="113"/>
      <c r="R46" s="113"/>
      <c r="S46" s="113"/>
      <c r="T46" s="113"/>
      <c r="U46" s="113"/>
      <c r="V46" s="113"/>
      <c r="W46" s="113"/>
      <c r="X46" s="113"/>
    </row>
    <row r="47" ht="20.25" customHeight="1" spans="1:24">
      <c r="A47" s="178" t="s">
        <v>198</v>
      </c>
      <c r="B47" s="178" t="s">
        <v>70</v>
      </c>
      <c r="C47" s="178" t="s">
        <v>252</v>
      </c>
      <c r="D47" s="178" t="s">
        <v>253</v>
      </c>
      <c r="E47" s="178" t="s">
        <v>101</v>
      </c>
      <c r="F47" s="178" t="s">
        <v>102</v>
      </c>
      <c r="G47" s="178" t="s">
        <v>254</v>
      </c>
      <c r="H47" s="178" t="s">
        <v>255</v>
      </c>
      <c r="I47" s="113">
        <v>28800</v>
      </c>
      <c r="J47" s="113">
        <v>28800</v>
      </c>
      <c r="K47" s="25"/>
      <c r="L47" s="25"/>
      <c r="M47" s="113">
        <v>28800</v>
      </c>
      <c r="N47" s="25"/>
      <c r="O47" s="113"/>
      <c r="P47" s="113"/>
      <c r="Q47" s="113"/>
      <c r="R47" s="113"/>
      <c r="S47" s="113"/>
      <c r="T47" s="113"/>
      <c r="U47" s="113"/>
      <c r="V47" s="113"/>
      <c r="W47" s="113"/>
      <c r="X47" s="113"/>
    </row>
    <row r="48" ht="20.25" customHeight="1" spans="1:24">
      <c r="A48" s="178" t="s">
        <v>198</v>
      </c>
      <c r="B48" s="178" t="s">
        <v>70</v>
      </c>
      <c r="C48" s="178" t="s">
        <v>256</v>
      </c>
      <c r="D48" s="178" t="s">
        <v>257</v>
      </c>
      <c r="E48" s="178" t="s">
        <v>109</v>
      </c>
      <c r="F48" s="178" t="s">
        <v>110</v>
      </c>
      <c r="G48" s="178" t="s">
        <v>254</v>
      </c>
      <c r="H48" s="178" t="s">
        <v>255</v>
      </c>
      <c r="I48" s="113">
        <v>11460</v>
      </c>
      <c r="J48" s="113">
        <v>11460</v>
      </c>
      <c r="K48" s="25"/>
      <c r="L48" s="25"/>
      <c r="M48" s="113">
        <v>11460</v>
      </c>
      <c r="N48" s="25"/>
      <c r="O48" s="113"/>
      <c r="P48" s="113"/>
      <c r="Q48" s="113"/>
      <c r="R48" s="113"/>
      <c r="S48" s="113"/>
      <c r="T48" s="113"/>
      <c r="U48" s="113"/>
      <c r="V48" s="113"/>
      <c r="W48" s="113"/>
      <c r="X48" s="113"/>
    </row>
    <row r="49" ht="20.25" customHeight="1" spans="1:24">
      <c r="A49" s="178" t="s">
        <v>198</v>
      </c>
      <c r="B49" s="178" t="s">
        <v>70</v>
      </c>
      <c r="C49" s="178" t="s">
        <v>258</v>
      </c>
      <c r="D49" s="178" t="s">
        <v>259</v>
      </c>
      <c r="E49" s="178" t="s">
        <v>115</v>
      </c>
      <c r="F49" s="178" t="s">
        <v>116</v>
      </c>
      <c r="G49" s="178" t="s">
        <v>254</v>
      </c>
      <c r="H49" s="178" t="s">
        <v>255</v>
      </c>
      <c r="I49" s="113">
        <v>73320</v>
      </c>
      <c r="J49" s="113">
        <v>73320</v>
      </c>
      <c r="K49" s="25"/>
      <c r="L49" s="25"/>
      <c r="M49" s="113">
        <v>73320</v>
      </c>
      <c r="N49" s="25"/>
      <c r="O49" s="113"/>
      <c r="P49" s="113"/>
      <c r="Q49" s="113"/>
      <c r="R49" s="113"/>
      <c r="S49" s="113"/>
      <c r="T49" s="113"/>
      <c r="U49" s="113"/>
      <c r="V49" s="113"/>
      <c r="W49" s="113"/>
      <c r="X49" s="113"/>
    </row>
    <row r="50" ht="20.25" customHeight="1" spans="1:24">
      <c r="A50" s="178" t="s">
        <v>198</v>
      </c>
      <c r="B50" s="178" t="s">
        <v>70</v>
      </c>
      <c r="C50" s="178" t="s">
        <v>260</v>
      </c>
      <c r="D50" s="178" t="s">
        <v>261</v>
      </c>
      <c r="E50" s="178" t="s">
        <v>115</v>
      </c>
      <c r="F50" s="178" t="s">
        <v>116</v>
      </c>
      <c r="G50" s="178" t="s">
        <v>262</v>
      </c>
      <c r="H50" s="178" t="s">
        <v>263</v>
      </c>
      <c r="I50" s="113">
        <v>200000</v>
      </c>
      <c r="J50" s="113"/>
      <c r="K50" s="25"/>
      <c r="L50" s="25"/>
      <c r="M50" s="113"/>
      <c r="N50" s="25"/>
      <c r="O50" s="113"/>
      <c r="P50" s="113"/>
      <c r="Q50" s="113"/>
      <c r="R50" s="113"/>
      <c r="S50" s="113">
        <v>200000</v>
      </c>
      <c r="T50" s="113">
        <v>200000</v>
      </c>
      <c r="U50" s="113"/>
      <c r="V50" s="113"/>
      <c r="W50" s="113"/>
      <c r="X50" s="113"/>
    </row>
    <row r="51" ht="17.25" customHeight="1" spans="1:24">
      <c r="A51" s="70" t="s">
        <v>171</v>
      </c>
      <c r="B51" s="71"/>
      <c r="C51" s="179"/>
      <c r="D51" s="179"/>
      <c r="E51" s="179"/>
      <c r="F51" s="179"/>
      <c r="G51" s="179"/>
      <c r="H51" s="180"/>
      <c r="I51" s="113">
        <v>4355794</v>
      </c>
      <c r="J51" s="113">
        <v>2685794</v>
      </c>
      <c r="K51" s="113"/>
      <c r="L51" s="113"/>
      <c r="M51" s="113">
        <v>2685794</v>
      </c>
      <c r="N51" s="113"/>
      <c r="O51" s="113"/>
      <c r="P51" s="113"/>
      <c r="Q51" s="113"/>
      <c r="R51" s="113"/>
      <c r="S51" s="113">
        <v>1670000</v>
      </c>
      <c r="T51" s="113">
        <v>1670000</v>
      </c>
      <c r="U51" s="113"/>
      <c r="V51" s="113"/>
      <c r="W51" s="113"/>
      <c r="X51" s="113"/>
    </row>
  </sheetData>
  <mergeCells count="31">
    <mergeCell ref="A2:X2"/>
    <mergeCell ref="A3:H3"/>
    <mergeCell ref="I4:X4"/>
    <mergeCell ref="J5:N5"/>
    <mergeCell ref="O5:Q5"/>
    <mergeCell ref="S5:X5"/>
    <mergeCell ref="A51:H5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E1" workbookViewId="0">
      <selection activeCell="H21" sqref="H2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4" customWidth="1"/>
    <col min="6" max="6" width="25.625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68"/>
      <c r="E1" s="42"/>
      <c r="F1" s="42"/>
      <c r="G1" s="42"/>
      <c r="H1" s="42"/>
      <c r="U1" s="168"/>
      <c r="W1" s="173" t="s">
        <v>264</v>
      </c>
    </row>
    <row r="2" ht="46.5" customHeight="1" spans="1:23">
      <c r="A2" s="44" t="str">
        <f>"2025"&amp;"年部门项目支出预算表"</f>
        <v>2025年部门项目支出预算表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3.5" customHeight="1" spans="1:23">
      <c r="A3" s="45" t="str">
        <f>"单位名称："&amp;"石林彝族自治县大可乡卫生院"</f>
        <v>单位名称：石林彝族自治县大可乡卫生院</v>
      </c>
      <c r="B3" s="46"/>
      <c r="C3" s="46"/>
      <c r="D3" s="46"/>
      <c r="E3" s="46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U3" s="168"/>
      <c r="W3" s="151" t="s">
        <v>1</v>
      </c>
    </row>
    <row r="4" ht="21.75" customHeight="1" spans="1:23">
      <c r="A4" s="49" t="s">
        <v>265</v>
      </c>
      <c r="B4" s="50" t="s">
        <v>182</v>
      </c>
      <c r="C4" s="49" t="s">
        <v>183</v>
      </c>
      <c r="D4" s="49" t="s">
        <v>266</v>
      </c>
      <c r="E4" s="50" t="s">
        <v>184</v>
      </c>
      <c r="F4" s="50" t="s">
        <v>185</v>
      </c>
      <c r="G4" s="50" t="s">
        <v>267</v>
      </c>
      <c r="H4" s="50" t="s">
        <v>268</v>
      </c>
      <c r="I4" s="66" t="s">
        <v>55</v>
      </c>
      <c r="J4" s="51" t="s">
        <v>269</v>
      </c>
      <c r="K4" s="52"/>
      <c r="L4" s="52"/>
      <c r="M4" s="53"/>
      <c r="N4" s="51" t="s">
        <v>190</v>
      </c>
      <c r="O4" s="52"/>
      <c r="P4" s="53"/>
      <c r="Q4" s="50" t="s">
        <v>61</v>
      </c>
      <c r="R4" s="51" t="s">
        <v>62</v>
      </c>
      <c r="S4" s="52"/>
      <c r="T4" s="52"/>
      <c r="U4" s="52"/>
      <c r="V4" s="52"/>
      <c r="W4" s="53"/>
    </row>
    <row r="5" ht="21.75" customHeight="1" spans="1:23">
      <c r="A5" s="54"/>
      <c r="B5" s="67"/>
      <c r="C5" s="54"/>
      <c r="D5" s="54"/>
      <c r="E5" s="55"/>
      <c r="F5" s="55"/>
      <c r="G5" s="55"/>
      <c r="H5" s="55"/>
      <c r="I5" s="67"/>
      <c r="J5" s="169" t="s">
        <v>58</v>
      </c>
      <c r="K5" s="170"/>
      <c r="L5" s="50" t="s">
        <v>59</v>
      </c>
      <c r="M5" s="50" t="s">
        <v>60</v>
      </c>
      <c r="N5" s="50" t="s">
        <v>58</v>
      </c>
      <c r="O5" s="50" t="s">
        <v>59</v>
      </c>
      <c r="P5" s="50" t="s">
        <v>60</v>
      </c>
      <c r="Q5" s="55"/>
      <c r="R5" s="50" t="s">
        <v>57</v>
      </c>
      <c r="S5" s="50" t="s">
        <v>64</v>
      </c>
      <c r="T5" s="50" t="s">
        <v>196</v>
      </c>
      <c r="U5" s="50" t="s">
        <v>66</v>
      </c>
      <c r="V5" s="50" t="s">
        <v>67</v>
      </c>
      <c r="W5" s="50" t="s">
        <v>68</v>
      </c>
    </row>
    <row r="6" ht="21" customHeight="1" spans="1:23">
      <c r="A6" s="67"/>
      <c r="B6" s="67"/>
      <c r="C6" s="67"/>
      <c r="D6" s="67"/>
      <c r="E6" s="67"/>
      <c r="F6" s="67"/>
      <c r="G6" s="67"/>
      <c r="H6" s="67"/>
      <c r="I6" s="67"/>
      <c r="J6" s="171" t="s">
        <v>57</v>
      </c>
      <c r="K6" s="17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ht="39.75" customHeight="1" spans="1:23">
      <c r="A7" s="57"/>
      <c r="B7" s="59"/>
      <c r="C7" s="57"/>
      <c r="D7" s="57"/>
      <c r="E7" s="58"/>
      <c r="F7" s="58"/>
      <c r="G7" s="58"/>
      <c r="H7" s="58"/>
      <c r="I7" s="59"/>
      <c r="J7" s="101" t="s">
        <v>57</v>
      </c>
      <c r="K7" s="101" t="s">
        <v>270</v>
      </c>
      <c r="L7" s="58"/>
      <c r="M7" s="58"/>
      <c r="N7" s="58"/>
      <c r="O7" s="58"/>
      <c r="P7" s="58"/>
      <c r="Q7" s="58"/>
      <c r="R7" s="58"/>
      <c r="S7" s="58"/>
      <c r="T7" s="58"/>
      <c r="U7" s="59"/>
      <c r="V7" s="58"/>
      <c r="W7" s="58"/>
    </row>
    <row r="8" ht="15" customHeight="1" spans="1:23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60">
        <v>21</v>
      </c>
      <c r="V8" s="73">
        <v>22</v>
      </c>
      <c r="W8" s="60">
        <v>23</v>
      </c>
    </row>
    <row r="9" ht="21.75" customHeight="1" spans="1:23">
      <c r="A9" s="103" t="s">
        <v>271</v>
      </c>
      <c r="B9" s="103" t="s">
        <v>272</v>
      </c>
      <c r="C9" s="103" t="s">
        <v>273</v>
      </c>
      <c r="D9" s="103" t="s">
        <v>70</v>
      </c>
      <c r="E9" s="103" t="s">
        <v>115</v>
      </c>
      <c r="F9" s="103" t="s">
        <v>116</v>
      </c>
      <c r="G9" s="103" t="s">
        <v>242</v>
      </c>
      <c r="H9" s="103" t="s">
        <v>243</v>
      </c>
      <c r="I9" s="113">
        <v>20000</v>
      </c>
      <c r="J9" s="113"/>
      <c r="K9" s="113"/>
      <c r="L9" s="113"/>
      <c r="M9" s="113"/>
      <c r="N9" s="113"/>
      <c r="O9" s="113"/>
      <c r="P9" s="113"/>
      <c r="Q9" s="113"/>
      <c r="R9" s="113">
        <v>20000</v>
      </c>
      <c r="S9" s="113">
        <v>20000</v>
      </c>
      <c r="T9" s="113"/>
      <c r="U9" s="113"/>
      <c r="V9" s="113"/>
      <c r="W9" s="113"/>
    </row>
    <row r="10" ht="21.75" customHeight="1" spans="1:23">
      <c r="A10" s="103" t="s">
        <v>271</v>
      </c>
      <c r="B10" s="103" t="s">
        <v>274</v>
      </c>
      <c r="C10" s="103" t="s">
        <v>275</v>
      </c>
      <c r="D10" s="103" t="s">
        <v>70</v>
      </c>
      <c r="E10" s="103" t="s">
        <v>115</v>
      </c>
      <c r="F10" s="103" t="s">
        <v>116</v>
      </c>
      <c r="G10" s="103" t="s">
        <v>276</v>
      </c>
      <c r="H10" s="103" t="s">
        <v>277</v>
      </c>
      <c r="I10" s="113">
        <v>300000</v>
      </c>
      <c r="J10" s="113"/>
      <c r="K10" s="113"/>
      <c r="L10" s="113"/>
      <c r="M10" s="113"/>
      <c r="N10" s="113"/>
      <c r="O10" s="113"/>
      <c r="P10" s="113"/>
      <c r="Q10" s="113"/>
      <c r="R10" s="113">
        <v>300000</v>
      </c>
      <c r="S10" s="113">
        <v>300000</v>
      </c>
      <c r="T10" s="113"/>
      <c r="U10" s="113"/>
      <c r="V10" s="113"/>
      <c r="W10" s="113"/>
    </row>
    <row r="11" ht="21.75" customHeight="1" spans="1:23">
      <c r="A11" s="103" t="s">
        <v>278</v>
      </c>
      <c r="B11" s="103" t="s">
        <v>279</v>
      </c>
      <c r="C11" s="103" t="s">
        <v>280</v>
      </c>
      <c r="D11" s="103" t="s">
        <v>70</v>
      </c>
      <c r="E11" s="103" t="s">
        <v>115</v>
      </c>
      <c r="F11" s="103" t="s">
        <v>116</v>
      </c>
      <c r="G11" s="103" t="s">
        <v>281</v>
      </c>
      <c r="H11" s="103" t="s">
        <v>282</v>
      </c>
      <c r="I11" s="113">
        <v>10000</v>
      </c>
      <c r="J11" s="113"/>
      <c r="K11" s="113"/>
      <c r="L11" s="113"/>
      <c r="M11" s="113"/>
      <c r="N11" s="113"/>
      <c r="O11" s="113"/>
      <c r="P11" s="113"/>
      <c r="Q11" s="113"/>
      <c r="R11" s="113">
        <v>10000</v>
      </c>
      <c r="S11" s="113">
        <v>10000</v>
      </c>
      <c r="T11" s="113"/>
      <c r="U11" s="113"/>
      <c r="V11" s="113"/>
      <c r="W11" s="113"/>
    </row>
    <row r="12" ht="21.75" customHeight="1" spans="1:23">
      <c r="A12" s="103" t="s">
        <v>278</v>
      </c>
      <c r="B12" s="103" t="s">
        <v>283</v>
      </c>
      <c r="C12" s="103" t="s">
        <v>284</v>
      </c>
      <c r="D12" s="103" t="s">
        <v>70</v>
      </c>
      <c r="E12" s="103" t="s">
        <v>115</v>
      </c>
      <c r="F12" s="103" t="s">
        <v>116</v>
      </c>
      <c r="G12" s="103" t="s">
        <v>285</v>
      </c>
      <c r="H12" s="103" t="s">
        <v>286</v>
      </c>
      <c r="I12" s="113">
        <v>200000</v>
      </c>
      <c r="J12" s="113"/>
      <c r="K12" s="113"/>
      <c r="L12" s="113"/>
      <c r="M12" s="113"/>
      <c r="N12" s="113"/>
      <c r="O12" s="113"/>
      <c r="P12" s="113"/>
      <c r="Q12" s="113"/>
      <c r="R12" s="113">
        <v>200000</v>
      </c>
      <c r="S12" s="113">
        <v>200000</v>
      </c>
      <c r="T12" s="113"/>
      <c r="U12" s="113"/>
      <c r="V12" s="113"/>
      <c r="W12" s="113"/>
    </row>
    <row r="13" ht="21.75" customHeight="1" spans="1:23">
      <c r="A13" s="103" t="s">
        <v>278</v>
      </c>
      <c r="B13" s="103" t="s">
        <v>287</v>
      </c>
      <c r="C13" s="103" t="s">
        <v>288</v>
      </c>
      <c r="D13" s="103" t="s">
        <v>70</v>
      </c>
      <c r="E13" s="103" t="s">
        <v>117</v>
      </c>
      <c r="F13" s="103" t="s">
        <v>118</v>
      </c>
      <c r="G13" s="103" t="s">
        <v>254</v>
      </c>
      <c r="H13" s="103" t="s">
        <v>255</v>
      </c>
      <c r="I13" s="113">
        <v>394</v>
      </c>
      <c r="J13" s="113">
        <v>394</v>
      </c>
      <c r="K13" s="113">
        <v>394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ht="18.75" customHeight="1" spans="1:23">
      <c r="A14" s="70" t="s">
        <v>171</v>
      </c>
      <c r="B14" s="71"/>
      <c r="C14" s="71"/>
      <c r="D14" s="71"/>
      <c r="E14" s="71"/>
      <c r="F14" s="71"/>
      <c r="G14" s="71"/>
      <c r="H14" s="72"/>
      <c r="I14" s="113">
        <v>530394</v>
      </c>
      <c r="J14" s="113">
        <v>394</v>
      </c>
      <c r="K14" s="113">
        <v>394</v>
      </c>
      <c r="L14" s="113"/>
      <c r="M14" s="113"/>
      <c r="N14" s="113"/>
      <c r="O14" s="113"/>
      <c r="P14" s="113"/>
      <c r="Q14" s="113"/>
      <c r="R14" s="113">
        <v>530000</v>
      </c>
      <c r="S14" s="113">
        <v>530000</v>
      </c>
      <c r="T14" s="113"/>
      <c r="U14" s="113"/>
      <c r="V14" s="113"/>
      <c r="W14" s="113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1"/>
  <sheetViews>
    <sheetView showZeros="0" workbookViewId="0">
      <selection activeCell="A27" sqref="A27:A3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4" width="23.575" customWidth="1"/>
    <col min="5" max="5" width="30.5" customWidth="1"/>
    <col min="6" max="6" width="11.2833333333333" customWidth="1"/>
    <col min="7" max="7" width="10" customWidth="1"/>
    <col min="8" max="8" width="15.575" customWidth="1"/>
    <col min="9" max="9" width="13.425" customWidth="1"/>
    <col min="10" max="10" width="45.875" customWidth="1"/>
  </cols>
  <sheetData>
    <row r="1" ht="18" customHeight="1" spans="10:10">
      <c r="J1" s="43" t="s">
        <v>289</v>
      </c>
    </row>
    <row r="2" ht="39.75" customHeight="1" spans="1:10">
      <c r="A2" s="99" t="str">
        <f>"2025"&amp;"年部门项目支出绩效目标表"</f>
        <v>2025年部门项目支出绩效目标表</v>
      </c>
      <c r="B2" s="44"/>
      <c r="C2" s="44"/>
      <c r="D2" s="44"/>
      <c r="E2" s="44"/>
      <c r="F2" s="100"/>
      <c r="G2" s="44"/>
      <c r="H2" s="100"/>
      <c r="I2" s="100"/>
      <c r="J2" s="44"/>
    </row>
    <row r="3" ht="17.25" customHeight="1" spans="1:1">
      <c r="A3" s="45" t="str">
        <f>"单位名称："&amp;"石林彝族自治县大可乡卫生院"</f>
        <v>单位名称：石林彝族自治县大可乡卫生院</v>
      </c>
    </row>
    <row r="4" ht="44.25" customHeight="1" spans="1:10">
      <c r="A4" s="101" t="s">
        <v>183</v>
      </c>
      <c r="B4" s="101" t="s">
        <v>290</v>
      </c>
      <c r="C4" s="101" t="s">
        <v>291</v>
      </c>
      <c r="D4" s="101" t="s">
        <v>292</v>
      </c>
      <c r="E4" s="101" t="s">
        <v>293</v>
      </c>
      <c r="F4" s="102" t="s">
        <v>294</v>
      </c>
      <c r="G4" s="101" t="s">
        <v>295</v>
      </c>
      <c r="H4" s="102" t="s">
        <v>296</v>
      </c>
      <c r="I4" s="102" t="s">
        <v>297</v>
      </c>
      <c r="J4" s="101" t="s">
        <v>298</v>
      </c>
    </row>
    <row r="5" ht="18.75" customHeight="1" spans="1:10">
      <c r="A5" s="166">
        <v>1</v>
      </c>
      <c r="B5" s="166">
        <v>2</v>
      </c>
      <c r="C5" s="166">
        <v>3</v>
      </c>
      <c r="D5" s="166">
        <v>4</v>
      </c>
      <c r="E5" s="166">
        <v>5</v>
      </c>
      <c r="F5" s="73">
        <v>6</v>
      </c>
      <c r="G5" s="166">
        <v>7</v>
      </c>
      <c r="H5" s="73">
        <v>8</v>
      </c>
      <c r="I5" s="73">
        <v>9</v>
      </c>
      <c r="J5" s="166">
        <v>10</v>
      </c>
    </row>
    <row r="6" ht="42" customHeight="1" spans="1:10">
      <c r="A6" s="41" t="s">
        <v>70</v>
      </c>
      <c r="B6" s="103"/>
      <c r="C6" s="103"/>
      <c r="D6" s="103"/>
      <c r="E6" s="34"/>
      <c r="F6" s="104"/>
      <c r="G6" s="34"/>
      <c r="H6" s="104"/>
      <c r="I6" s="104"/>
      <c r="J6" s="34"/>
    </row>
    <row r="7" ht="42" customHeight="1" spans="1:10">
      <c r="A7" s="167" t="s">
        <v>273</v>
      </c>
      <c r="B7" s="33" t="s">
        <v>299</v>
      </c>
      <c r="C7" s="33" t="s">
        <v>300</v>
      </c>
      <c r="D7" s="33" t="s">
        <v>301</v>
      </c>
      <c r="E7" s="41" t="s">
        <v>302</v>
      </c>
      <c r="F7" s="33" t="s">
        <v>303</v>
      </c>
      <c r="G7" s="41" t="s">
        <v>304</v>
      </c>
      <c r="H7" s="33" t="s">
        <v>305</v>
      </c>
      <c r="I7" s="33" t="s">
        <v>306</v>
      </c>
      <c r="J7" s="41" t="s">
        <v>302</v>
      </c>
    </row>
    <row r="8" ht="42" customHeight="1" spans="1:10">
      <c r="A8" s="167" t="s">
        <v>273</v>
      </c>
      <c r="B8" s="33" t="s">
        <v>299</v>
      </c>
      <c r="C8" s="33" t="s">
        <v>300</v>
      </c>
      <c r="D8" s="33" t="s">
        <v>307</v>
      </c>
      <c r="E8" s="41" t="s">
        <v>308</v>
      </c>
      <c r="F8" s="33" t="s">
        <v>303</v>
      </c>
      <c r="G8" s="41" t="s">
        <v>309</v>
      </c>
      <c r="H8" s="33" t="s">
        <v>310</v>
      </c>
      <c r="I8" s="33" t="s">
        <v>306</v>
      </c>
      <c r="J8" s="41" t="s">
        <v>308</v>
      </c>
    </row>
    <row r="9" ht="42" customHeight="1" spans="1:10">
      <c r="A9" s="167" t="s">
        <v>273</v>
      </c>
      <c r="B9" s="33" t="s">
        <v>299</v>
      </c>
      <c r="C9" s="33" t="s">
        <v>300</v>
      </c>
      <c r="D9" s="33" t="s">
        <v>311</v>
      </c>
      <c r="E9" s="41" t="s">
        <v>312</v>
      </c>
      <c r="F9" s="33" t="s">
        <v>313</v>
      </c>
      <c r="G9" s="41" t="s">
        <v>314</v>
      </c>
      <c r="H9" s="33" t="s">
        <v>315</v>
      </c>
      <c r="I9" s="33" t="s">
        <v>306</v>
      </c>
      <c r="J9" s="41" t="s">
        <v>316</v>
      </c>
    </row>
    <row r="10" ht="42" customHeight="1" spans="1:10">
      <c r="A10" s="167" t="s">
        <v>273</v>
      </c>
      <c r="B10" s="33" t="s">
        <v>299</v>
      </c>
      <c r="C10" s="33" t="s">
        <v>317</v>
      </c>
      <c r="D10" s="33" t="s">
        <v>318</v>
      </c>
      <c r="E10" s="41" t="s">
        <v>319</v>
      </c>
      <c r="F10" s="33" t="s">
        <v>320</v>
      </c>
      <c r="G10" s="41" t="s">
        <v>321</v>
      </c>
      <c r="H10" s="33" t="s">
        <v>322</v>
      </c>
      <c r="I10" s="33" t="s">
        <v>306</v>
      </c>
      <c r="J10" s="41" t="s">
        <v>319</v>
      </c>
    </row>
    <row r="11" ht="42" customHeight="1" spans="1:10">
      <c r="A11" s="167" t="s">
        <v>273</v>
      </c>
      <c r="B11" s="33" t="s">
        <v>299</v>
      </c>
      <c r="C11" s="33" t="s">
        <v>323</v>
      </c>
      <c r="D11" s="33" t="s">
        <v>324</v>
      </c>
      <c r="E11" s="41" t="s">
        <v>324</v>
      </c>
      <c r="F11" s="33" t="s">
        <v>320</v>
      </c>
      <c r="G11" s="41" t="s">
        <v>321</v>
      </c>
      <c r="H11" s="33" t="s">
        <v>322</v>
      </c>
      <c r="I11" s="33" t="s">
        <v>306</v>
      </c>
      <c r="J11" s="41" t="s">
        <v>324</v>
      </c>
    </row>
    <row r="12" ht="42" customHeight="1" spans="1:10">
      <c r="A12" s="167" t="s">
        <v>280</v>
      </c>
      <c r="B12" s="33" t="s">
        <v>325</v>
      </c>
      <c r="C12" s="33" t="s">
        <v>300</v>
      </c>
      <c r="D12" s="33" t="s">
        <v>301</v>
      </c>
      <c r="E12" s="41" t="s">
        <v>326</v>
      </c>
      <c r="F12" s="33" t="s">
        <v>313</v>
      </c>
      <c r="G12" s="41" t="s">
        <v>83</v>
      </c>
      <c r="H12" s="33" t="s">
        <v>327</v>
      </c>
      <c r="I12" s="33" t="s">
        <v>306</v>
      </c>
      <c r="J12" s="41" t="s">
        <v>326</v>
      </c>
    </row>
    <row r="13" ht="42" customHeight="1" spans="1:10">
      <c r="A13" s="167" t="s">
        <v>280</v>
      </c>
      <c r="B13" s="33" t="s">
        <v>325</v>
      </c>
      <c r="C13" s="33" t="s">
        <v>300</v>
      </c>
      <c r="D13" s="33" t="s">
        <v>328</v>
      </c>
      <c r="E13" s="41" t="s">
        <v>329</v>
      </c>
      <c r="F13" s="33" t="s">
        <v>303</v>
      </c>
      <c r="G13" s="41" t="s">
        <v>330</v>
      </c>
      <c r="H13" s="33" t="s">
        <v>322</v>
      </c>
      <c r="I13" s="33" t="s">
        <v>306</v>
      </c>
      <c r="J13" s="41" t="s">
        <v>329</v>
      </c>
    </row>
    <row r="14" ht="42" customHeight="1" spans="1:10">
      <c r="A14" s="167" t="s">
        <v>280</v>
      </c>
      <c r="B14" s="33" t="s">
        <v>325</v>
      </c>
      <c r="C14" s="33" t="s">
        <v>317</v>
      </c>
      <c r="D14" s="33" t="s">
        <v>318</v>
      </c>
      <c r="E14" s="41" t="s">
        <v>331</v>
      </c>
      <c r="F14" s="33" t="s">
        <v>320</v>
      </c>
      <c r="G14" s="41" t="s">
        <v>321</v>
      </c>
      <c r="H14" s="33" t="s">
        <v>322</v>
      </c>
      <c r="I14" s="33" t="s">
        <v>306</v>
      </c>
      <c r="J14" s="41" t="s">
        <v>331</v>
      </c>
    </row>
    <row r="15" ht="42" customHeight="1" spans="1:10">
      <c r="A15" s="167" t="s">
        <v>280</v>
      </c>
      <c r="B15" s="33" t="s">
        <v>325</v>
      </c>
      <c r="C15" s="33" t="s">
        <v>323</v>
      </c>
      <c r="D15" s="33" t="s">
        <v>324</v>
      </c>
      <c r="E15" s="41" t="s">
        <v>332</v>
      </c>
      <c r="F15" s="33" t="s">
        <v>320</v>
      </c>
      <c r="G15" s="41" t="s">
        <v>321</v>
      </c>
      <c r="H15" s="33" t="s">
        <v>322</v>
      </c>
      <c r="I15" s="33" t="s">
        <v>306</v>
      </c>
      <c r="J15" s="41" t="s">
        <v>332</v>
      </c>
    </row>
    <row r="16" ht="42" customHeight="1" spans="1:10">
      <c r="A16" s="167" t="s">
        <v>284</v>
      </c>
      <c r="B16" s="33" t="s">
        <v>325</v>
      </c>
      <c r="C16" s="33" t="s">
        <v>300</v>
      </c>
      <c r="D16" s="33" t="s">
        <v>301</v>
      </c>
      <c r="E16" s="41" t="s">
        <v>333</v>
      </c>
      <c r="F16" s="33" t="s">
        <v>303</v>
      </c>
      <c r="G16" s="41" t="s">
        <v>330</v>
      </c>
      <c r="H16" s="33" t="s">
        <v>322</v>
      </c>
      <c r="I16" s="33" t="s">
        <v>306</v>
      </c>
      <c r="J16" s="41" t="s">
        <v>334</v>
      </c>
    </row>
    <row r="17" ht="42" customHeight="1" spans="1:10">
      <c r="A17" s="167" t="s">
        <v>284</v>
      </c>
      <c r="B17" s="33" t="s">
        <v>325</v>
      </c>
      <c r="C17" s="33" t="s">
        <v>300</v>
      </c>
      <c r="D17" s="33" t="s">
        <v>301</v>
      </c>
      <c r="E17" s="41" t="s">
        <v>335</v>
      </c>
      <c r="F17" s="33" t="s">
        <v>320</v>
      </c>
      <c r="G17" s="41" t="s">
        <v>304</v>
      </c>
      <c r="H17" s="33" t="s">
        <v>336</v>
      </c>
      <c r="I17" s="33" t="s">
        <v>306</v>
      </c>
      <c r="J17" s="41" t="s">
        <v>337</v>
      </c>
    </row>
    <row r="18" ht="42" customHeight="1" spans="1:10">
      <c r="A18" s="167" t="s">
        <v>284</v>
      </c>
      <c r="B18" s="33" t="s">
        <v>325</v>
      </c>
      <c r="C18" s="33" t="s">
        <v>300</v>
      </c>
      <c r="D18" s="33" t="s">
        <v>328</v>
      </c>
      <c r="E18" s="41" t="s">
        <v>338</v>
      </c>
      <c r="F18" s="33" t="s">
        <v>320</v>
      </c>
      <c r="G18" s="41" t="s">
        <v>330</v>
      </c>
      <c r="H18" s="33" t="s">
        <v>322</v>
      </c>
      <c r="I18" s="33" t="s">
        <v>306</v>
      </c>
      <c r="J18" s="41" t="s">
        <v>339</v>
      </c>
    </row>
    <row r="19" ht="42" customHeight="1" spans="1:10">
      <c r="A19" s="167" t="s">
        <v>284</v>
      </c>
      <c r="B19" s="33" t="s">
        <v>325</v>
      </c>
      <c r="C19" s="33" t="s">
        <v>300</v>
      </c>
      <c r="D19" s="33" t="s">
        <v>307</v>
      </c>
      <c r="E19" s="41" t="s">
        <v>340</v>
      </c>
      <c r="F19" s="33" t="s">
        <v>303</v>
      </c>
      <c r="G19" s="41" t="s">
        <v>330</v>
      </c>
      <c r="H19" s="33" t="s">
        <v>322</v>
      </c>
      <c r="I19" s="33" t="s">
        <v>306</v>
      </c>
      <c r="J19" s="41" t="s">
        <v>341</v>
      </c>
    </row>
    <row r="20" ht="42" customHeight="1" spans="1:10">
      <c r="A20" s="167" t="s">
        <v>284</v>
      </c>
      <c r="B20" s="33" t="s">
        <v>325</v>
      </c>
      <c r="C20" s="33" t="s">
        <v>317</v>
      </c>
      <c r="D20" s="33" t="s">
        <v>342</v>
      </c>
      <c r="E20" s="41" t="s">
        <v>316</v>
      </c>
      <c r="F20" s="33" t="s">
        <v>313</v>
      </c>
      <c r="G20" s="41" t="s">
        <v>343</v>
      </c>
      <c r="H20" s="33" t="s">
        <v>315</v>
      </c>
      <c r="I20" s="33" t="s">
        <v>306</v>
      </c>
      <c r="J20" s="41" t="s">
        <v>316</v>
      </c>
    </row>
    <row r="21" ht="42" customHeight="1" spans="1:10">
      <c r="A21" s="167" t="s">
        <v>284</v>
      </c>
      <c r="B21" s="33" t="s">
        <v>325</v>
      </c>
      <c r="C21" s="33" t="s">
        <v>323</v>
      </c>
      <c r="D21" s="33" t="s">
        <v>324</v>
      </c>
      <c r="E21" s="41" t="s">
        <v>344</v>
      </c>
      <c r="F21" s="33" t="s">
        <v>320</v>
      </c>
      <c r="G21" s="41" t="s">
        <v>345</v>
      </c>
      <c r="H21" s="33" t="s">
        <v>322</v>
      </c>
      <c r="I21" s="33" t="s">
        <v>306</v>
      </c>
      <c r="J21" s="41" t="s">
        <v>346</v>
      </c>
    </row>
    <row r="22" ht="42" customHeight="1" spans="1:10">
      <c r="A22" s="167" t="s">
        <v>288</v>
      </c>
      <c r="B22" s="33" t="s">
        <v>347</v>
      </c>
      <c r="C22" s="33" t="s">
        <v>300</v>
      </c>
      <c r="D22" s="33" t="s">
        <v>301</v>
      </c>
      <c r="E22" s="41" t="s">
        <v>348</v>
      </c>
      <c r="F22" s="33" t="s">
        <v>303</v>
      </c>
      <c r="G22" s="41" t="s">
        <v>349</v>
      </c>
      <c r="H22" s="33" t="s">
        <v>350</v>
      </c>
      <c r="I22" s="33" t="s">
        <v>306</v>
      </c>
      <c r="J22" s="41" t="s">
        <v>348</v>
      </c>
    </row>
    <row r="23" ht="42" customHeight="1" spans="1:10">
      <c r="A23" s="167" t="s">
        <v>288</v>
      </c>
      <c r="B23" s="33" t="s">
        <v>347</v>
      </c>
      <c r="C23" s="33" t="s">
        <v>300</v>
      </c>
      <c r="D23" s="33" t="s">
        <v>328</v>
      </c>
      <c r="E23" s="41" t="s">
        <v>351</v>
      </c>
      <c r="F23" s="33" t="s">
        <v>320</v>
      </c>
      <c r="G23" s="41" t="s">
        <v>352</v>
      </c>
      <c r="H23" s="33" t="s">
        <v>322</v>
      </c>
      <c r="I23" s="33" t="s">
        <v>306</v>
      </c>
      <c r="J23" s="41" t="s">
        <v>351</v>
      </c>
    </row>
    <row r="24" ht="42" customHeight="1" spans="1:10">
      <c r="A24" s="167" t="s">
        <v>288</v>
      </c>
      <c r="B24" s="33" t="s">
        <v>347</v>
      </c>
      <c r="C24" s="33" t="s">
        <v>300</v>
      </c>
      <c r="D24" s="33" t="s">
        <v>307</v>
      </c>
      <c r="E24" s="41" t="s">
        <v>353</v>
      </c>
      <c r="F24" s="33" t="s">
        <v>303</v>
      </c>
      <c r="G24" s="41" t="s">
        <v>330</v>
      </c>
      <c r="H24" s="33" t="s">
        <v>322</v>
      </c>
      <c r="I24" s="33" t="s">
        <v>306</v>
      </c>
      <c r="J24" s="41" t="s">
        <v>354</v>
      </c>
    </row>
    <row r="25" ht="42" customHeight="1" spans="1:10">
      <c r="A25" s="167" t="s">
        <v>288</v>
      </c>
      <c r="B25" s="33" t="s">
        <v>347</v>
      </c>
      <c r="C25" s="33" t="s">
        <v>317</v>
      </c>
      <c r="D25" s="33" t="s">
        <v>318</v>
      </c>
      <c r="E25" s="41" t="s">
        <v>355</v>
      </c>
      <c r="F25" s="33" t="s">
        <v>320</v>
      </c>
      <c r="G25" s="41" t="s">
        <v>345</v>
      </c>
      <c r="H25" s="33" t="s">
        <v>322</v>
      </c>
      <c r="I25" s="33" t="s">
        <v>306</v>
      </c>
      <c r="J25" s="41" t="s">
        <v>355</v>
      </c>
    </row>
    <row r="26" ht="42" customHeight="1" spans="1:10">
      <c r="A26" s="167" t="s">
        <v>288</v>
      </c>
      <c r="B26" s="33" t="s">
        <v>347</v>
      </c>
      <c r="C26" s="33" t="s">
        <v>323</v>
      </c>
      <c r="D26" s="33" t="s">
        <v>324</v>
      </c>
      <c r="E26" s="41" t="s">
        <v>356</v>
      </c>
      <c r="F26" s="33" t="s">
        <v>320</v>
      </c>
      <c r="G26" s="41" t="s">
        <v>345</v>
      </c>
      <c r="H26" s="33" t="s">
        <v>322</v>
      </c>
      <c r="I26" s="33" t="s">
        <v>306</v>
      </c>
      <c r="J26" s="41" t="s">
        <v>356</v>
      </c>
    </row>
    <row r="27" ht="42" customHeight="1" spans="1:10">
      <c r="A27" s="167" t="s">
        <v>275</v>
      </c>
      <c r="B27" s="33" t="s">
        <v>299</v>
      </c>
      <c r="C27" s="33" t="s">
        <v>300</v>
      </c>
      <c r="D27" s="33" t="s">
        <v>301</v>
      </c>
      <c r="E27" s="41" t="s">
        <v>302</v>
      </c>
      <c r="F27" s="33" t="s">
        <v>303</v>
      </c>
      <c r="G27" s="41" t="s">
        <v>304</v>
      </c>
      <c r="H27" s="33" t="s">
        <v>305</v>
      </c>
      <c r="I27" s="33" t="s">
        <v>306</v>
      </c>
      <c r="J27" s="41" t="s">
        <v>302</v>
      </c>
    </row>
    <row r="28" ht="42" customHeight="1" spans="1:10">
      <c r="A28" s="167" t="s">
        <v>275</v>
      </c>
      <c r="B28" s="33" t="s">
        <v>299</v>
      </c>
      <c r="C28" s="33" t="s">
        <v>300</v>
      </c>
      <c r="D28" s="33" t="s">
        <v>328</v>
      </c>
      <c r="E28" s="41" t="s">
        <v>357</v>
      </c>
      <c r="F28" s="33" t="s">
        <v>303</v>
      </c>
      <c r="G28" s="41" t="s">
        <v>358</v>
      </c>
      <c r="H28" s="33" t="s">
        <v>322</v>
      </c>
      <c r="I28" s="33" t="s">
        <v>359</v>
      </c>
      <c r="J28" s="41" t="s">
        <v>357</v>
      </c>
    </row>
    <row r="29" ht="42" customHeight="1" spans="1:10">
      <c r="A29" s="167" t="s">
        <v>275</v>
      </c>
      <c r="B29" s="33" t="s">
        <v>299</v>
      </c>
      <c r="C29" s="33" t="s">
        <v>300</v>
      </c>
      <c r="D29" s="33" t="s">
        <v>307</v>
      </c>
      <c r="E29" s="41" t="s">
        <v>308</v>
      </c>
      <c r="F29" s="33" t="s">
        <v>303</v>
      </c>
      <c r="G29" s="41" t="s">
        <v>309</v>
      </c>
      <c r="H29" s="33" t="s">
        <v>310</v>
      </c>
      <c r="I29" s="33" t="s">
        <v>306</v>
      </c>
      <c r="J29" s="41" t="s">
        <v>308</v>
      </c>
    </row>
    <row r="30" ht="42" customHeight="1" spans="1:10">
      <c r="A30" s="167" t="s">
        <v>275</v>
      </c>
      <c r="B30" s="33" t="s">
        <v>299</v>
      </c>
      <c r="C30" s="33" t="s">
        <v>317</v>
      </c>
      <c r="D30" s="33" t="s">
        <v>342</v>
      </c>
      <c r="E30" s="41" t="s">
        <v>312</v>
      </c>
      <c r="F30" s="33" t="s">
        <v>313</v>
      </c>
      <c r="G30" s="41" t="s">
        <v>314</v>
      </c>
      <c r="H30" s="33" t="s">
        <v>315</v>
      </c>
      <c r="I30" s="33" t="s">
        <v>306</v>
      </c>
      <c r="J30" s="41" t="s">
        <v>312</v>
      </c>
    </row>
    <row r="31" ht="42" customHeight="1" spans="1:10">
      <c r="A31" s="167" t="s">
        <v>275</v>
      </c>
      <c r="B31" s="33" t="s">
        <v>299</v>
      </c>
      <c r="C31" s="33" t="s">
        <v>323</v>
      </c>
      <c r="D31" s="33" t="s">
        <v>324</v>
      </c>
      <c r="E31" s="41" t="s">
        <v>360</v>
      </c>
      <c r="F31" s="33" t="s">
        <v>320</v>
      </c>
      <c r="G31" s="41" t="s">
        <v>321</v>
      </c>
      <c r="H31" s="33" t="s">
        <v>322</v>
      </c>
      <c r="I31" s="33" t="s">
        <v>306</v>
      </c>
      <c r="J31" s="41" t="s">
        <v>360</v>
      </c>
    </row>
  </sheetData>
  <mergeCells count="12">
    <mergeCell ref="A2:J2"/>
    <mergeCell ref="A3:H3"/>
    <mergeCell ref="A7:A11"/>
    <mergeCell ref="A12:A15"/>
    <mergeCell ref="A16:A21"/>
    <mergeCell ref="A22:A26"/>
    <mergeCell ref="A27:A31"/>
    <mergeCell ref="B7:B11"/>
    <mergeCell ref="B12:B15"/>
    <mergeCell ref="B16:B21"/>
    <mergeCell ref="B22:B26"/>
    <mergeCell ref="B27:B3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耳听</cp:lastModifiedBy>
  <dcterms:created xsi:type="dcterms:W3CDTF">2025-03-17T01:42:00Z</dcterms:created>
  <dcterms:modified xsi:type="dcterms:W3CDTF">2025-03-17T06:50:34Z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19E48F4B96DB483DAD0E5B2FBE2DA30D</vt:lpwstr>
  </property>
  <property fmtid="{D5CDD505-2E9C-101B-9397-08002B2CF9AE}" pid="3" name="KSOProductBuildVer">
    <vt:lpwstr>2052-11.8.2.12089</vt:lpwstr>
  </property>
</Properties>
</file>