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805" tabRatio="940" firstSheet="12" activeTab="1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部门新增资产配置表10" sheetId="15" r:id="rId15"/>
    <sheet name="上级转移支付补助项目支出预算表11" sheetId="16" r:id="rId16"/>
    <sheet name="部门项目中期规划预算表12" sheetId="17" r:id="rId17"/>
    <sheet name="部门整体支出绩效目标表13" sheetId="18" r:id="rId18"/>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部门新增资产配置表10!$A:$A,部门新增资产配置表10!$1:$1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 name="_xlnm.Print_Titles" localSheetId="17">部门整体支出绩效目标表13!$A:$A,部门整体支出绩效目标表13!$1:$1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<sst xmlns="http://schemas.openxmlformats.org/spreadsheetml/2006/main" count="1350" uniqueCount="486">
  <si>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</si>
  <si>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</si>
  <si>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</si>
  <si>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</si>
  <si>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</si>
  <si>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</si>
  <si>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</si>
  <si>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</si>
  <si>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</si>
  <si>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</si>
  <si>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</si>
  <si>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</si>
  <si>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</si>
  <si>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</si>
  <si>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</si>
  <si>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</si>
  <si>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</si>
  <si>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</si>
  <si>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</si>
  <si>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</si>
  <si>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</si>
  <si>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</si>
  <si>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</si>
  <si>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</si>
  <si>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</si>
  <si>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</si>
  <si>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</si>
  <si>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</si>
  <si>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</si>
  <si>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</si>
  <si>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</si>
  <si>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</si>
  <si>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</si>
  <si>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</si>
  <si>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</si>
  <si>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</si>
  <si>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</si>
  <si>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</si>
  <si>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</si>
  <si>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</si>
  <si>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</si>
  <si>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</si>
  <si>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</si>
  <si>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</si>
  <si>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</si>
  <si>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</si>
  <si>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</si>
  <si>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</si>
  <si>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</si>
  <si>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</si>
  <si>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</si>
  <si>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</si>
  <si>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</si>
  <si>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</si>
  <si>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</si>
  <si>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</si>
  <si>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</si>
  <si>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</si>
  <si>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</si>
  <si>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</si>
  <si>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</si>
  <si>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</si>
  <si>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</si>
  <si>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</si>
  <si>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</si>
  <si>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</si>
  <si>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</si>
  <si>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</si>
  <si>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</si>
  <si>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131011</t>
  </si>
  <si>
    <t>石林彝族自治县西街口镇卫生院</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</si>
  <si>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</si>
  <si>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</si>
  <si>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</si>
  <si>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</si>
  <si>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</si>
  <si>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</si>
  <si>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</si>
  <si>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</si>
  <si>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</si>
  <si>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</si>
  <si>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</si>
  <si>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</si>
  <si>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</si>
  <si>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</si>
  <si>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</si>
  <si>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</si>
  <si>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</si>
  <si>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</si>
  <si>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</si>
  <si>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</si>
  <si>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</si>
  <si>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</si>
  <si>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</si>
  <si>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</si>
  <si>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</si>
  <si>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</si>
  <si>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</si>
  <si>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</si>
  <si>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</si>
  <si>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</si>
  <si>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</si>
  <si>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</si>
  <si>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</si>
  <si>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</si>
  <si>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</si>
  <si>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</si>
  <si>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</si>
  <si>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</si>
  <si>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</si>
  <si>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</si>
  <si>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21003</t>
  </si>
  <si>
    <t>基层医疗卫生机构</t>
  </si>
  <si>
    <t>2100302</t>
  </si>
  <si>
    <t>乡镇卫生院</t>
  </si>
  <si>
    <t>2100399</t>
  </si>
  <si>
    <t>其他基层医疗卫生机构支出</t>
  </si>
  <si>
    <t>21004</t>
  </si>
  <si>
    <t>公共卫生</t>
  </si>
  <si>
    <t>2100408</t>
  </si>
  <si>
    <t>基本公共卫生服务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</si>
  <si>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</si>
  <si>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</si>
  <si>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</si>
  <si>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</si>
  <si>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</si>
  <si>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</si>
  <si>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</si>
  <si>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</si>
  <si>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</si>
  <si>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</si>
  <si>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</si>
  <si>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</si>
  <si>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</si>
  <si>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</si>
  <si>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</si>
  <si>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</si>
  <si>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</si>
  <si>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</si>
  <si>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</si>
  <si>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</si>
  <si>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</si>
  <si>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</si>
  <si>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</si>
  <si>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</si>
  <si>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</si>
  <si>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</si>
  <si>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</si>
  <si>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</si>
  <si>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</si>
  <si>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</si>
  <si>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</si>
  <si>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</si>
  <si>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</si>
  <si>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</si>
  <si>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</si>
  <si>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</si>
  <si>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</si>
  <si>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</si>
  <si>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</si>
  <si>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</si>
  <si>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</si>
  <si>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</si>
  <si>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</si>
  <si>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</si>
  <si>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</si>
  <si>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</si>
  <si>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</si>
  <si>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</si>
  <si>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</si>
  <si>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</si>
  <si>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</si>
  <si>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</si>
  <si>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</si>
  <si>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</si>
  <si>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</si>
  <si>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</si>
  <si>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</si>
  <si>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</si>
  <si>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</si>
  <si>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</si>
  <si>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</si>
  <si>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</si>
  <si>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</si>
  <si>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</si>
  <si>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</si>
  <si>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</si>
  <si>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</si>
  <si>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</si>
  <si>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</si>
  <si>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</si>
  <si>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</si>
  <si>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</si>
  <si>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</si>
  <si>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</si>
  <si>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</si>
  <si>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</si>
  <si>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</si>
  <si>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</si>
  <si>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</si>
  <si>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石林彝族自治县卫生健康局</t>
  </si>
  <si>
    <t>530126210000000000249</t>
  </si>
  <si>
    <t>30217</t>
  </si>
  <si>
    <t>530126210000000000250</t>
  </si>
  <si>
    <t>工会经费</t>
  </si>
  <si>
    <t>30228</t>
  </si>
  <si>
    <t>530126210000000000251</t>
  </si>
  <si>
    <t>一般公用经费</t>
  </si>
  <si>
    <t>30201</t>
  </si>
  <si>
    <t>办公费</t>
  </si>
  <si>
    <t>30202</t>
  </si>
  <si>
    <t>印刷费</t>
  </si>
  <si>
    <t>30204</t>
  </si>
  <si>
    <t>手续费</t>
  </si>
  <si>
    <t>30205</t>
  </si>
  <si>
    <t>水费</t>
  </si>
  <si>
    <t>30206</t>
  </si>
  <si>
    <t>电费</t>
  </si>
  <si>
    <t>30207</t>
  </si>
  <si>
    <t>邮电费</t>
  </si>
  <si>
    <t>30211</t>
  </si>
  <si>
    <t>差旅费</t>
  </si>
  <si>
    <t>30213</t>
  </si>
  <si>
    <t>维修（护）费</t>
  </si>
  <si>
    <t>30215</t>
  </si>
  <si>
    <t>会议费</t>
  </si>
  <si>
    <t>30216</t>
  </si>
  <si>
    <t>培训费</t>
  </si>
  <si>
    <t>30218</t>
  </si>
  <si>
    <t>专用材料费</t>
  </si>
  <si>
    <t>30227</t>
  </si>
  <si>
    <t>委托业务费</t>
  </si>
  <si>
    <t>30229</t>
  </si>
  <si>
    <t>福利费</t>
  </si>
  <si>
    <t>30299</t>
  </si>
  <si>
    <t>其他商品和服务支出</t>
  </si>
  <si>
    <t>530126210000000000253</t>
  </si>
  <si>
    <t>事业人员支出工资</t>
  </si>
  <si>
    <t>30101</t>
  </si>
  <si>
    <t>基本工资</t>
  </si>
  <si>
    <t>30102</t>
  </si>
  <si>
    <t>津贴补贴</t>
  </si>
  <si>
    <t>30103</t>
  </si>
  <si>
    <t>奖金</t>
  </si>
  <si>
    <t>30107</t>
  </si>
  <si>
    <t>绩效工资</t>
  </si>
  <si>
    <t>530126210000000000254</t>
  </si>
  <si>
    <t>社会保障缴费</t>
  </si>
  <si>
    <t>30108</t>
  </si>
  <si>
    <t>机关事业单位基本养老保险缴费</t>
  </si>
  <si>
    <t>30110</t>
  </si>
  <si>
    <t>职工基本医疗保险缴费</t>
  </si>
  <si>
    <t>30111</t>
  </si>
  <si>
    <t>公务员医疗补助缴费</t>
  </si>
  <si>
    <t>30112</t>
  </si>
  <si>
    <t>其他社会保障缴费</t>
  </si>
  <si>
    <t>530126210000000000255</t>
  </si>
  <si>
    <t>30113</t>
  </si>
  <si>
    <t>530126231100001589659</t>
  </si>
  <si>
    <t>离退休人员支出</t>
  </si>
  <si>
    <t>30305</t>
  </si>
  <si>
    <t>生活补助</t>
  </si>
  <si>
    <t>530126231100001589660</t>
  </si>
  <si>
    <t>遗属生活补助</t>
  </si>
  <si>
    <t>530126231100001589671</t>
  </si>
  <si>
    <t>其他财政补助人员补助</t>
  </si>
  <si>
    <t>530126251100003648509</t>
  </si>
  <si>
    <t>辅助用工及劳务派遣经费</t>
  </si>
  <si>
    <t>30226</t>
  </si>
  <si>
    <t>劳务费</t>
  </si>
  <si>
    <t>预算05-1表</t>
  </si>
  <si>
    <t>项目分类</t>
  </si>
  <si>
    <t>项目单位</t>
  </si>
  <si>
    <t>经济科目编码</t>
  </si>
  <si>
    <t>经济科目名称</t>
  </si>
  <si>
    <t>本年拨款</t>
  </si>
  <si>
    <t>其中：本次下达</t>
  </si>
  <si>
    <t>公车购置及运维费</t>
  </si>
  <si>
    <t>530126251100003672023</t>
  </si>
  <si>
    <t>（政府采购）事业公务用车维修维护资金</t>
  </si>
  <si>
    <t>30231</t>
  </si>
  <si>
    <t>公务用车运行维护费</t>
  </si>
  <si>
    <t>民生类</t>
  </si>
  <si>
    <t>530126251100004130917</t>
  </si>
  <si>
    <t>2025年基本公共卫生服务项目省级补助资金</t>
  </si>
  <si>
    <t>事业发展类</t>
  </si>
  <si>
    <t>530126251100003671866</t>
  </si>
  <si>
    <t>（政府采购）办公设备资金</t>
  </si>
  <si>
    <t>31002</t>
  </si>
  <si>
    <t>办公设备购置</t>
  </si>
  <si>
    <t>530126251100003671959</t>
  </si>
  <si>
    <t>（政府采购）办公用纸资金</t>
  </si>
  <si>
    <t>530126251100003672096</t>
  </si>
  <si>
    <t>（政府采购）医疗设备采购资金</t>
  </si>
  <si>
    <t>31003</t>
  </si>
  <si>
    <t>专用设备购置</t>
  </si>
  <si>
    <t>530126251100004094177</t>
  </si>
  <si>
    <t>2025年脱贫人口重点人群和农村低收入人群家庭医生签约服务省级补助资金</t>
  </si>
  <si>
    <t>预算05-2表</t>
  </si>
  <si>
    <t>项目年度绩效目标</t>
  </si>
  <si>
    <t>一级指标</t>
  </si>
  <si>
    <t>二级指标</t>
  </si>
  <si>
    <t>三级指标</t>
  </si>
  <si>
    <t>指标性质</t>
  </si>
  <si>
    <t>指标值</t>
  </si>
  <si>
    <t>度量单位</t>
  </si>
  <si>
    <t>指标属性</t>
  </si>
  <si>
    <t>指标内容</t>
  </si>
  <si>
    <t>做好本部门公用经费保障，提升卫生院服务能力</t>
  </si>
  <si>
    <t>产出指标</t>
  </si>
  <si>
    <t>质量指标</t>
  </si>
  <si>
    <t>公用经费保障人数</t>
  </si>
  <si>
    <t>=</t>
  </si>
  <si>
    <t>28</t>
  </si>
  <si>
    <t>人</t>
  </si>
  <si>
    <t>定性指标</t>
  </si>
  <si>
    <t>（政府采购）办公用纸</t>
  </si>
  <si>
    <t>效益指标</t>
  </si>
  <si>
    <t>社会效益</t>
  </si>
  <si>
    <t>社会人员满意度</t>
  </si>
  <si>
    <t>&gt;=</t>
  </si>
  <si>
    <t>90</t>
  </si>
  <si>
    <t>%</t>
  </si>
  <si>
    <t>满意度指标</t>
  </si>
  <si>
    <t>服务对象满意度</t>
  </si>
  <si>
    <t>单位职工满意度</t>
  </si>
  <si>
    <t>做好本部门人员、公用经费保障，按规定落实干部职工各项待遇，支持部门正常履职。</t>
  </si>
  <si>
    <t>数量指标</t>
  </si>
  <si>
    <t>定量指标</t>
  </si>
  <si>
    <t>部门运转</t>
  </si>
  <si>
    <t>正常运转</t>
  </si>
  <si>
    <t>社会公众满意度</t>
  </si>
  <si>
    <t>单位人员满意度</t>
  </si>
  <si>
    <t xml:space="preserve">"1.免费向城乡居民提供基本公共卫生服务，促进基本公共卫生服务均等化。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t>
  </si>
  <si>
    <t>孕产妇系统管理率 0-6岁儿童眼保健和视力检查覆盖率</t>
  </si>
  <si>
    <t>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t>
  </si>
  <si>
    <t>居民健康素养水平</t>
  </si>
  <si>
    <t>&gt;</t>
  </si>
  <si>
    <t>不断提高</t>
  </si>
  <si>
    <t xml:space="preserve">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t>
  </si>
  <si>
    <t>城乡居民对基本公共卫生服务满意度</t>
  </si>
  <si>
    <t>80</t>
  </si>
  <si>
    <t>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市医疗卫生领域财政事权和支出责任划分改革实施方案》中的比例承担。家庭医生签约服务费主要用于保障家庭医生团队提供服务的报酬。</t>
  </si>
  <si>
    <t>重点监测对象签约率</t>
  </si>
  <si>
    <t>95</t>
  </si>
  <si>
    <t>贯彻落实党中央、国务院和省委、省政府、市委、市政府关于巩固拓展脱贫攻坚成果同乡村振兴有效衔接的决策部署，巩固基本医疗有保障成果，推进健康乡村建设，签约的脱贫人口中符合4类重点人群和4种慢病患者以及农村低收入人口（农村低保对象、农村特困人员、农村易返贫致贫人口、突发严重困难户）家庭医生签约服务个人支付的12元，由省财政和市级、县级财政按照《云南省医疗卫生领域财政事权和支出责任划分改革实施方案》《昆明</t>
  </si>
  <si>
    <t>已脱贫人口和农村低收入人群家庭医生签约服务制度知晓率</t>
  </si>
  <si>
    <t>85</t>
  </si>
  <si>
    <t>贯彻落实党中央、国务院和省委、省政府、市委、市政府关于巩固拓展脱贫攻坚成果同乡村振兴有效衔接的决策部署</t>
  </si>
  <si>
    <t>医疗设备保障人数</t>
  </si>
  <si>
    <t>17000</t>
  </si>
  <si>
    <t>可持续影响</t>
  </si>
  <si>
    <t>医疗服务水平持续提高</t>
  </si>
  <si>
    <t>群众满意度</t>
  </si>
  <si>
    <t xml:space="preserve">
做好本部门公用经费保障，提升卫生院服务能力</t>
  </si>
  <si>
    <t>办公设备保障人数</t>
  </si>
  <si>
    <t>办公设备</t>
  </si>
  <si>
    <t>提升医疗服务能力</t>
  </si>
  <si>
    <t>年</t>
  </si>
  <si>
    <t>预算06表</t>
  </si>
  <si>
    <t>政府性基金预算支出预算表</t>
  </si>
  <si>
    <t>单位名称：昆明市发展和改革委员会</t>
  </si>
  <si>
    <t>政府性基金预算支出</t>
  </si>
  <si>
    <t>备注：本单位2025年无政府性基金预算支出。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</si>
  <si>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</si>
  <si>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</si>
  <si>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</si>
  <si>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</si>
  <si>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</si>
  <si>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</si>
  <si>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</si>
  <si>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</si>
  <si>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</si>
  <si>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</si>
  <si>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</si>
  <si>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A3黑白打印机</t>
  </si>
  <si>
    <t>元</t>
  </si>
  <si>
    <t>便携式计算机</t>
  </si>
  <si>
    <t>台式计算机</t>
  </si>
  <si>
    <t>复印纸</t>
  </si>
  <si>
    <t>（政府采购）事业公务用车运行维护资金</t>
  </si>
  <si>
    <t>车辆维修和保养服务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</si>
  <si>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</si>
  <si>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</si>
  <si>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</si>
  <si>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</si>
  <si>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</si>
  <si>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</si>
  <si>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</si>
  <si>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</si>
  <si>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备注：本单位2025年无政府购买服务预算。</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</si>
  <si>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</si>
  <si>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</si>
  <si>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</si>
  <si>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</si>
  <si>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</si>
  <si>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</si>
  <si>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</si>
  <si>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</si>
  <si>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</si>
  <si>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</si>
  <si>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</si>
  <si>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</si>
  <si>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</si>
  <si>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</si>
  <si>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</si>
  <si>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</si>
  <si>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</si>
  <si>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</si>
  <si>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</si>
  <si>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</si>
  <si>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</si>
  <si>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</si>
  <si>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</si>
  <si>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备注：本单位2025年无对下转移支付预算。</t>
  </si>
  <si>
    <t>预算09-2表</t>
  </si>
  <si>
    <t>备注：本单位2025年无对下转移性支付绩效目标。</t>
  </si>
  <si>
    <t xml:space="preserve">预算10表
</t>
  </si>
  <si>
    <t>资产类别</t>
  </si>
  <si>
    <t>资产分类代码.名称</t>
  </si>
  <si>
    <t>资产名称</t>
  </si>
  <si>
    <t>计量单位</t>
  </si>
  <si>
    <t>财政部门批复数（元）</t>
  </si>
  <si>
    <t>单价</t>
  </si>
  <si>
    <t>金额</t>
  </si>
  <si>
    <t>备注：本单位2025年无新增资产配置。</t>
  </si>
  <si>
    <t>预算11表</t>
  </si>
  <si>
    <t>上级补助</t>
  </si>
  <si>
    <t>预算12表</t>
  </si>
  <si>
    <t>项目级次</t>
  </si>
  <si>
    <t>312 民生类</t>
  </si>
  <si>
    <t>本级</t>
  </si>
  <si>
    <t>313 事业发展类</t>
  </si>
  <si>
    <t/>
  </si>
  <si>
    <t>预算13表</t>
  </si>
  <si>
    <t>部门编码</t>
  </si>
  <si>
    <t>部门名称</t>
  </si>
  <si>
    <t>内容</t>
  </si>
  <si>
    <t>说明</t>
  </si>
  <si>
    <t>部门总体目标</t>
  </si>
  <si>
    <t>部门职责</t>
  </si>
  <si>
    <t>承担当地居民健康档案、健康教育、计划免疫、传染病防治、儿童保健、孕产妇保健、老年人保健、慢性病管理、重性病管理、重性精神疾病患者等国家基本公共卫生服务项目。承担常见病、多发病的门诊和住院诊治，开展院内外急救和计划生育技术服务等，提供转诊服务。承担辖区内公共卫生管理职能，负责对村卫生室的业务管理和技术指导。</t>
  </si>
  <si>
    <t>根据三定方案归纳</t>
  </si>
  <si>
    <t>根据部门职责，中长期规划，各级党委，各级政府要求归纳</t>
  </si>
  <si>
    <t>部门年度目标</t>
  </si>
  <si>
    <t>1.继续提高基本公共卫生服务，居民健康建档是基础，我们组织各项目实施以妇女、儿童、老年人、慢性病人、精神病人、结核病等人群为重点，在自愿的基础上，通过组织家庭医生签约服务下乡入村体检等形式，为辖区常住人口整理、统一、规范了居档案，做到了健康档案内容详实、填写规范。各项目责任人都能通过进村、上街宣传，为辖区居民提供健康教育宣传信息和健康教育咨询服务，设置健康教育宣传栏并定期更新内容，开展健康知识讲座等健康教育活动。进一步健全预防接种服务网络，推进预防接种工作规范化管理；加强疫苗和冷链管理，落实疫苗逐级运送下发制度；推进儿童预防接种信息管理系统建设，提高免疫规划基层资料报告质量。
2.进一步提升医疗服务水平。继续加强卫生人才培养，推动医疗人才队伍建设，继续提升卫生院基础设施建设，提升诊治疑难重症的能力和水平。持续开展规范医药购销行为，规范医疗服务行为，全面提升群众就医安全感满意度。
3.加强疫情的调查处置，西街口镇卫生院坚持实行24小时值班制度和疫情报告制度，一旦出现突发公共卫生事件，及时报告、及时处置，并对事件进行评估。</t>
  </si>
  <si>
    <t>部门年度重点工作任务对应的目标或措施预计的产出和效果，每项工作任务都有明确的一项或几项目标。</t>
  </si>
  <si>
    <t>二、部门年度重点工作任务</t>
  </si>
  <si>
    <t>部门职能职责</t>
  </si>
  <si>
    <t>主要内容</t>
  </si>
  <si>
    <t>预算申报金额（元）</t>
  </si>
  <si>
    <t>总额</t>
  </si>
  <si>
    <t>财政拨款</t>
  </si>
  <si>
    <t>其他资金</t>
  </si>
  <si>
    <t>1.继续提高基本公共卫生服务质量，居民健康建档是基础，卫生院组织各项目实施以妇女、儿童、老年人、慢性病人、精神病人、结核病等人群为重点，在自愿的基础上，通过组织家庭医生签约服务下乡入村体检等形式，为辖区常住人口整理、统一、规范了居档案，做到了健康档案内容详实、填写规范。各项目责任人都能通过进村、上街宣传，为辖区居民提供健康教育宣传信息和健康教育咨询服务，设置健康教育宣传栏并定期更新内容，开展健康知识讲座等健康教育活动。进一步健全预防接种服务网络，推进预防接种工作规范化管理；加强疫苗和冷链管理，落实疫苗逐级运送下发制度；推进儿童预防接种信息管理系统建设，提高免疫规划基层资料报告质量。
2.进一步提升医疗服务水平。继续加强卫生人才培养，推动医疗人才队伍建设，继续提升卫生院基础设施建设，提升诊治疑难重症的能力和水平。持续开展规范医药购销行为，规范医疗服务行为，全面提升群众就医安全感满意度。
3.加强疫情的调查处置，石林卫生院坚持实行24小时值班制度和疫情报告制度，一旦出现突发公共卫生事件，及时报告、及时处置，并对事件进行评估。</t>
  </si>
  <si>
    <t>三、部门整体支出绩效指标</t>
  </si>
  <si>
    <t>绩效指标</t>
  </si>
  <si>
    <t>评（扣）分标准</t>
  </si>
  <si>
    <t>绩效指标设定依据及指标值数据来源</t>
  </si>
  <si>
    <t xml:space="preserve">二级指标 </t>
  </si>
  <si>
    <t>实有在职在编人员</t>
  </si>
  <si>
    <t>石卫健发〔2025〕1号 石林彝族自治县卫生健康局
关于批复2025年部门预算的通知</t>
  </si>
  <si>
    <t>财政基本拨款支出资金使用率</t>
  </si>
  <si>
    <t>财政基本拨款支出资金使用情况</t>
  </si>
  <si>
    <t>财政项目拨款支出资金使用率</t>
  </si>
  <si>
    <t>财政项目拨款支出资金使用情况</t>
  </si>
  <si>
    <t>时效指标</t>
  </si>
  <si>
    <t>在规定时间发放资金</t>
  </si>
  <si>
    <t>成本指标</t>
  </si>
  <si>
    <t>人员工资</t>
  </si>
  <si>
    <t>万元</t>
  </si>
  <si>
    <t>人员工资及社会保险费（事业收入）</t>
  </si>
  <si>
    <t>事业收入支付的人员工资及社会保险费</t>
  </si>
  <si>
    <t>其他商品服务支出</t>
  </si>
  <si>
    <t>商品服务支出（事业收入）</t>
  </si>
  <si>
    <t>事业收入支付的商品服务支出</t>
  </si>
  <si>
    <t>经济效益指标</t>
  </si>
  <si>
    <t xml:space="preserve">提高卫生院医疗收入、降低业务成本 ，争取业务收入达到219.63万元    </t>
  </si>
  <si>
    <t>社会效益指标</t>
  </si>
  <si>
    <t>让辖区内人民群众享受到安全、高效的医疗服务，提高人民的生活质量。</t>
  </si>
  <si>
    <t>生态效益指标</t>
  </si>
  <si>
    <t xml:space="preserve">保护环境，医疗废弃物由专门机构销毁     </t>
  </si>
  <si>
    <t>100</t>
  </si>
  <si>
    <t>可持续影响指标</t>
  </si>
  <si>
    <t>持续运行，依据的政策能持续执行</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</si>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</sst>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48">
    <font>
      <sz val="11"/>
      <color theme="1"/>
      <name val="宋体"/>
      <charset val="134"/>
      <scheme val="minor"/>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sz val="10"/>
      <name val="宋体"/>
      <charset val="134"/>
    </font>
    <font>
      <sz val="10"/>
      <color indexed="8"/>
      <name val="宋体"/>
      <charset val="134"/>
    </font>
    <font>
      <sz val="9"/>
      <name val="宋体"/>
      <charset val="134"/>
    </font>
    <font>
      <b/>
      <sz val="23"/>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color rgb="FFFF0000"/>
      <name val="宋体"/>
      <charset val="134"/>
    </font>
    <font>
      <b/>
      <sz val="18"/>
      <color rgb="FF000000"/>
      <name val="宋体"/>
      <charset val="134"/>
    </font>
    <font>
      <sz val="10"/>
      <color theme="1"/>
      <name val="宋体"/>
      <charset val="134"/>
    </font>
    <font>
      <b/>
      <sz val="21"/>
      <color theme="1"/>
      <name val="宋体"/>
      <charset val="134"/>
    </font>
    <font>
      <sz val="11"/>
      <color theme="1"/>
      <name val="宋体"/>
      <charset val="134"/>
    </font>
    <font>
      <sz val="9.75"/>
      <color rgb="FF000000"/>
      <name val="SimSun"/>
      <charset val="134"/>
    </font>
    <font>
      <b/>
      <sz val="9"/>
      <color rgb="FF000000"/>
      <name val="宋体"/>
      <charset val="134"/>
    </font>
    <font>
      <b/>
      <sz val="9"/>
      <color theme="1"/>
      <name val="宋体"/>
      <charset val="134"/>
    </font>
    <font>
      <b/>
      <sz val="23.95"/>
      <color theme="1"/>
      <name val="宋体"/>
      <charset val="134"/>
    </font>
    <font>
      <sz val="9.75"/>
      <color theme="1"/>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5">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4"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5" borderId="22" applyNumberFormat="0" applyAlignment="0" applyProtection="0">
      <alignment vertical="center"/>
    </xf>
    <xf numFmtId="0" fontId="37" fillId="6" borderId="23" applyNumberFormat="0" applyAlignment="0" applyProtection="0">
      <alignment vertical="center"/>
    </xf>
    <xf numFmtId="0" fontId="38" fillId="6" borderId="22" applyNumberFormat="0" applyAlignment="0" applyProtection="0">
      <alignment vertical="center"/>
    </xf>
    <xf numFmtId="0" fontId="39" fillId="7"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176" fontId="10" fillId="0" borderId="1">
      <alignment horizontal="right" vertical="center"/>
    </xf>
    <xf numFmtId="49" fontId="10" fillId="0" borderId="1">
      <alignment horizontal="left" vertical="center" wrapText="1"/>
    </xf>
    <xf numFmtId="176" fontId="10" fillId="0" borderId="1">
      <alignment horizontal="right" vertical="center"/>
    </xf>
    <xf numFmtId="177" fontId="10" fillId="0" borderId="1">
      <alignment horizontal="right" vertical="center"/>
    </xf>
    <xf numFmtId="178" fontId="10" fillId="0" borderId="1">
      <alignment horizontal="right" vertical="center"/>
    </xf>
    <xf numFmtId="179" fontId="10" fillId="0" borderId="1">
      <alignment horizontal="right" vertical="center"/>
    </xf>
    <xf numFmtId="10" fontId="10" fillId="0" borderId="1">
      <alignment horizontal="right" vertical="center"/>
    </xf>
    <xf numFmtId="180" fontId="10" fillId="0" borderId="1">
      <alignment horizontal="right" vertical="center"/>
    </xf>
    <xf numFmtId="0" fontId="47" fillId="0" borderId="0">
      <alignment vertical="center"/>
    </xf>
  </cellStyleXfs>
  <cellXfs count="277">
    <xf numFmtId="0" fontId="0" fillId="0" borderId="0" xfId="0" applyFont="1" applyBorder="1"/>
    <xf numFmtId="0" fontId="0" fillId="0" borderId="0" xfId="0" applyFont="1" applyFill="1" applyBorder="1" applyAlignment="1"/>
    <xf numFmtId="0" fontId="0"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3"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2" borderId="0" xfId="0" applyFont="1" applyFill="1" applyBorder="1" applyAlignment="1">
      <alignment horizontal="left" vertical="center"/>
    </xf>
    <xf numFmtId="0" fontId="3" fillId="2" borderId="1" xfId="0" applyFont="1" applyFill="1" applyBorder="1" applyAlignment="1">
      <alignment horizontal="center"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3" fillId="2" borderId="2" xfId="0" applyFont="1" applyFill="1" applyBorder="1" applyAlignment="1">
      <alignment horizontal="center" vertical="center"/>
    </xf>
    <xf numFmtId="0" fontId="3" fillId="2" borderId="3" xfId="0" applyFont="1" applyFill="1" applyBorder="1" applyAlignment="1">
      <alignment horizontal="left" vertical="center" wrapText="1"/>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0" fontId="2" fillId="2" borderId="1" xfId="0" applyFont="1" applyFill="1" applyBorder="1" applyAlignment="1">
      <alignment horizontal="left" vertical="center"/>
    </xf>
    <xf numFmtId="4" fontId="2" fillId="2" borderId="1" xfId="0" applyNumberFormat="1" applyFont="1" applyFill="1" applyBorder="1" applyAlignment="1" applyProtection="1">
      <alignment horizontal="right" vertical="center"/>
      <protection locked="0"/>
    </xf>
    <xf numFmtId="0" fontId="5" fillId="0" borderId="1" xfId="0" applyFont="1" applyFill="1" applyBorder="1" applyAlignment="1"/>
    <xf numFmtId="4" fontId="2" fillId="0" borderId="1" xfId="0" applyNumberFormat="1" applyFont="1" applyFill="1" applyBorder="1" applyAlignment="1">
      <alignment horizontal="right" vertical="center"/>
    </xf>
    <xf numFmtId="0" fontId="6"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protection locked="0"/>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left" vertical="center" wrapText="1"/>
    </xf>
    <xf numFmtId="0" fontId="2" fillId="2" borderId="6" xfId="0" applyFont="1" applyFill="1" applyBorder="1" applyAlignment="1" applyProtection="1">
      <alignment horizontal="left" vertical="center" wrapText="1"/>
      <protection locked="0"/>
    </xf>
    <xf numFmtId="49" fontId="8" fillId="0" borderId="6" xfId="0" applyNumberFormat="1"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9" fillId="0" borderId="7" xfId="57" applyNumberFormat="1" applyFont="1" applyFill="1" applyBorder="1" applyAlignment="1">
      <alignment horizontal="left" vertical="center" wrapText="1"/>
    </xf>
    <xf numFmtId="0" fontId="3" fillId="0" borderId="8" xfId="0" applyFont="1" applyFill="1" applyBorder="1" applyAlignment="1">
      <alignment horizontal="center" vertical="center" wrapText="1"/>
    </xf>
    <xf numFmtId="0" fontId="0" fillId="0" borderId="7" xfId="0" applyFont="1" applyFill="1" applyBorder="1" applyAlignment="1">
      <alignment vertical="center"/>
    </xf>
    <xf numFmtId="0" fontId="0" fillId="0" borderId="7" xfId="0" applyFont="1" applyFill="1" applyBorder="1" applyAlignment="1">
      <alignment horizontal="justify" vertical="center"/>
    </xf>
    <xf numFmtId="0" fontId="3" fillId="0" borderId="9" xfId="0" applyFont="1" applyFill="1" applyBorder="1" applyAlignment="1">
      <alignment horizontal="center" vertical="center" wrapText="1"/>
    </xf>
    <xf numFmtId="0" fontId="3" fillId="0" borderId="7" xfId="0" applyFont="1" applyFill="1" applyBorder="1" applyAlignment="1">
      <alignment horizontal="left" vertical="center" wrapText="1"/>
    </xf>
    <xf numFmtId="0" fontId="3" fillId="0" borderId="7" xfId="0" applyFont="1" applyFill="1" applyBorder="1" applyAlignment="1">
      <alignment horizontal="center" vertical="center" wrapText="1"/>
    </xf>
    <xf numFmtId="49" fontId="8" fillId="0" borderId="7" xfId="0" applyNumberFormat="1" applyFont="1" applyFill="1" applyBorder="1" applyAlignment="1">
      <alignment vertical="center" wrapText="1"/>
    </xf>
    <xf numFmtId="181" fontId="8" fillId="0" borderId="7" xfId="0" applyNumberFormat="1" applyFont="1" applyFill="1" applyBorder="1" applyAlignment="1">
      <alignment horizontal="center" vertical="center" wrapText="1"/>
    </xf>
    <xf numFmtId="0" fontId="8" fillId="0" borderId="7" xfId="0" applyFont="1" applyFill="1" applyBorder="1" applyAlignment="1">
      <alignment vertical="center"/>
    </xf>
    <xf numFmtId="49" fontId="8" fillId="0" borderId="7" xfId="0" applyNumberFormat="1" applyFont="1" applyFill="1" applyBorder="1" applyAlignment="1">
      <alignment horizontal="left" vertical="center" wrapText="1"/>
    </xf>
    <xf numFmtId="49" fontId="10" fillId="0" borderId="7" xfId="0" applyNumberFormat="1" applyFont="1" applyFill="1" applyBorder="1" applyAlignment="1">
      <alignment vertical="center" wrapText="1"/>
    </xf>
    <xf numFmtId="0" fontId="2" fillId="2" borderId="0" xfId="0" applyFont="1" applyFill="1" applyBorder="1" applyAlignment="1">
      <alignment horizontal="right" vertical="center" wrapText="1"/>
    </xf>
    <xf numFmtId="0" fontId="5" fillId="0" borderId="4" xfId="0" applyFont="1" applyFill="1" applyBorder="1" applyAlignment="1">
      <alignment horizontal="center" vertical="center"/>
    </xf>
    <xf numFmtId="0" fontId="5" fillId="2" borderId="1" xfId="0" applyFont="1" applyFill="1" applyBorder="1" applyAlignment="1">
      <alignment horizontal="center" vertical="center"/>
    </xf>
    <xf numFmtId="49" fontId="5" fillId="0" borderId="1" xfId="0" applyNumberFormat="1" applyFont="1" applyFill="1" applyBorder="1" applyAlignment="1">
      <alignment vertical="center" wrapText="1"/>
    </xf>
    <xf numFmtId="0" fontId="5" fillId="0" borderId="1" xfId="0" applyFont="1" applyFill="1" applyBorder="1" applyAlignment="1">
      <alignment vertical="center" wrapText="1"/>
    </xf>
    <xf numFmtId="49" fontId="7" fillId="0" borderId="1" xfId="0" applyNumberFormat="1" applyFont="1" applyFill="1" applyBorder="1" applyAlignment="1">
      <alignment horizontal="center" vertical="center"/>
    </xf>
    <xf numFmtId="0" fontId="2" fillId="0" borderId="6" xfId="0" applyFont="1" applyFill="1" applyBorder="1" applyAlignment="1">
      <alignment horizontal="center" vertical="center" wrapText="1"/>
    </xf>
    <xf numFmtId="49" fontId="3" fillId="0" borderId="0" xfId="0" applyNumberFormat="1" applyFont="1" applyBorder="1"/>
    <xf numFmtId="0" fontId="2" fillId="0" borderId="0" xfId="0" applyFont="1" applyBorder="1" applyAlignment="1" applyProtection="1">
      <alignment horizontal="right" vertical="center"/>
      <protection locked="0"/>
    </xf>
    <xf numFmtId="0" fontId="11"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5" fillId="0" borderId="0" xfId="0" applyFont="1" applyBorder="1" applyAlignment="1">
      <alignment horizontal="left" vertical="center"/>
    </xf>
    <xf numFmtId="0" fontId="5" fillId="0" borderId="0" xfId="0" applyFont="1" applyBorder="1"/>
    <xf numFmtId="0" fontId="2" fillId="0" borderId="0" xfId="0" applyFont="1" applyBorder="1" applyAlignment="1" applyProtection="1">
      <alignment horizontal="right"/>
      <protection locked="0"/>
    </xf>
    <xf numFmtId="0" fontId="5" fillId="0" borderId="10" xfId="0" applyFont="1" applyBorder="1" applyAlignment="1" applyProtection="1">
      <alignment horizontal="center" vertical="center" wrapText="1"/>
      <protection locked="0"/>
    </xf>
    <xf numFmtId="0" fontId="5" fillId="0" borderId="10"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1" xfId="0" applyFont="1" applyBorder="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10" xfId="0" applyFont="1" applyBorder="1" applyAlignment="1">
      <alignment horizontal="center" vertical="center"/>
    </xf>
    <xf numFmtId="0" fontId="5" fillId="2" borderId="12" xfId="0" applyFont="1" applyFill="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3" fillId="0" borderId="1" xfId="0" applyFont="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0" borderId="1" xfId="0" applyFont="1" applyBorder="1" applyAlignment="1" applyProtection="1">
      <alignment horizontal="left" vertical="center"/>
      <protection locked="0"/>
    </xf>
    <xf numFmtId="4" fontId="2" fillId="0" borderId="1" xfId="0" applyNumberFormat="1" applyFont="1" applyBorder="1" applyAlignment="1" applyProtection="1">
      <alignment horizontal="right" vertical="center" wrapText="1"/>
      <protection locked="0"/>
    </xf>
    <xf numFmtId="49" fontId="12" fillId="0" borderId="1"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5" fillId="2" borderId="10" xfId="0" applyFont="1" applyFill="1" applyBorder="1" applyAlignment="1">
      <alignment horizontal="center" vertical="center"/>
    </xf>
    <xf numFmtId="0" fontId="5" fillId="0" borderId="11" xfId="0" applyFont="1" applyBorder="1" applyAlignment="1">
      <alignment horizontal="center" vertical="center"/>
    </xf>
    <xf numFmtId="0" fontId="2" fillId="0" borderId="1" xfId="0" applyFont="1" applyBorder="1" applyAlignment="1">
      <alignment horizontal="left" vertical="center" wrapText="1"/>
    </xf>
    <xf numFmtId="4" fontId="2" fillId="0" borderId="1" xfId="0" applyNumberFormat="1" applyFont="1" applyBorder="1" applyAlignment="1">
      <alignment horizontal="right" vertical="center" wrapText="1"/>
    </xf>
    <xf numFmtId="0" fontId="2" fillId="0" borderId="1"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3" fillId="0" borderId="1" xfId="0" applyFont="1" applyBorder="1" applyAlignment="1" applyProtection="1">
      <alignment horizontal="center" vertical="center"/>
      <protection locked="0"/>
    </xf>
    <xf numFmtId="4" fontId="12" fillId="0" borderId="1"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13" fillId="0" borderId="0" xfId="0" applyFont="1" applyBorder="1" applyAlignment="1" applyProtection="1">
      <alignment vertical="top"/>
      <protection locked="0"/>
    </xf>
    <xf numFmtId="0" fontId="13" fillId="0" borderId="0" xfId="0" applyFont="1" applyBorder="1" applyAlignment="1">
      <alignment vertical="top"/>
    </xf>
    <xf numFmtId="0" fontId="14" fillId="2" borderId="0" xfId="0" applyFont="1" applyFill="1" applyBorder="1" applyAlignment="1" applyProtection="1">
      <alignment horizontal="center" vertical="center" wrapText="1"/>
      <protection locked="0"/>
    </xf>
    <xf numFmtId="0" fontId="13" fillId="0" borderId="0" xfId="0" applyFont="1" applyBorder="1" applyProtection="1">
      <protection locked="0"/>
    </xf>
    <xf numFmtId="0" fontId="13" fillId="0" borderId="0" xfId="0" applyFont="1" applyBorder="1"/>
    <xf numFmtId="0" fontId="2" fillId="2" borderId="0"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right" vertical="center"/>
      <protection locked="0"/>
    </xf>
    <xf numFmtId="0" fontId="3" fillId="2" borderId="0" xfId="0" applyFont="1" applyFill="1" applyBorder="1" applyAlignment="1" applyProtection="1">
      <alignment horizontal="right" vertical="center" wrapText="1"/>
      <protection locked="0"/>
    </xf>
    <xf numFmtId="0" fontId="3" fillId="0" borderId="1" xfId="0" applyFont="1" applyBorder="1" applyAlignment="1" applyProtection="1">
      <alignment horizontal="center" vertical="center" wrapText="1"/>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right" vertical="center"/>
      <protection locked="0"/>
    </xf>
    <xf numFmtId="0" fontId="3" fillId="2" borderId="1" xfId="0" applyFont="1" applyFill="1" applyBorder="1" applyAlignment="1" applyProtection="1">
      <alignment horizontal="right" vertical="center" wrapText="1"/>
      <protection locked="0"/>
    </xf>
    <xf numFmtId="0" fontId="2" fillId="2" borderId="1" xfId="0" applyFont="1" applyFill="1" applyBorder="1" applyAlignment="1">
      <alignment horizontal="center" vertical="center" wrapText="1"/>
    </xf>
    <xf numFmtId="0" fontId="2"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3" fontId="2" fillId="2" borderId="1" xfId="0" applyNumberFormat="1" applyFont="1" applyFill="1" applyBorder="1" applyAlignment="1" applyProtection="1">
      <alignment horizontal="right" vertical="center"/>
      <protection locked="0"/>
    </xf>
    <xf numFmtId="4" fontId="2" fillId="0" borderId="1" xfId="0" applyNumberFormat="1" applyFont="1" applyBorder="1" applyAlignment="1" applyProtection="1">
      <alignment horizontal="right" vertical="center"/>
      <protection locked="0"/>
    </xf>
    <xf numFmtId="0" fontId="2" fillId="0" borderId="1" xfId="0" applyFont="1" applyBorder="1" applyAlignment="1">
      <alignment horizontal="center" vertical="center"/>
    </xf>
    <xf numFmtId="0" fontId="2" fillId="0" borderId="1" xfId="0" applyFont="1" applyBorder="1" applyAlignment="1" applyProtection="1">
      <alignment horizontal="left"/>
      <protection locked="0"/>
    </xf>
    <xf numFmtId="0" fontId="2" fillId="0" borderId="1" xfId="0" applyFont="1" applyBorder="1" applyAlignment="1">
      <alignment horizontal="left"/>
    </xf>
    <xf numFmtId="0" fontId="2" fillId="2" borderId="1"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15" fillId="0" borderId="0" xfId="0" applyFont="1" applyBorder="1" applyAlignment="1">
      <alignment horizontal="center" vertical="center"/>
    </xf>
    <xf numFmtId="0" fontId="11" fillId="0" borderId="0" xfId="0" applyFont="1" applyBorder="1" applyAlignment="1" applyProtection="1">
      <alignment horizontal="center" vertical="center"/>
      <protection locked="0"/>
    </xf>
    <xf numFmtId="0" fontId="5" fillId="0" borderId="1" xfId="0" applyFont="1" applyBorder="1" applyAlignment="1">
      <alignment horizontal="center" vertical="center" wrapText="1"/>
    </xf>
    <xf numFmtId="0" fontId="5" fillId="0" borderId="1" xfId="0" applyFont="1" applyBorder="1" applyAlignment="1" applyProtection="1">
      <alignment horizontal="center" vertical="center"/>
      <protection locked="0"/>
    </xf>
    <xf numFmtId="0" fontId="2" fillId="0" borderId="1" xfId="0" applyFont="1" applyBorder="1" applyAlignment="1">
      <alignment vertical="center" wrapText="1"/>
    </xf>
    <xf numFmtId="0" fontId="2" fillId="2" borderId="1" xfId="0" applyFont="1" applyFill="1" applyBorder="1" applyAlignment="1" applyProtection="1">
      <alignment horizontal="center" vertical="center"/>
      <protection locked="0"/>
    </xf>
    <xf numFmtId="0" fontId="3" fillId="0" borderId="0" xfId="0" applyFont="1" applyBorder="1" applyAlignment="1">
      <alignment horizontal="right" vertical="center"/>
    </xf>
    <xf numFmtId="0" fontId="15" fillId="0" borderId="0" xfId="0" applyFont="1" applyBorder="1" applyAlignment="1">
      <alignment horizontal="center" vertical="center" wrapText="1"/>
    </xf>
    <xf numFmtId="0" fontId="2" fillId="0" borderId="0" xfId="0" applyFont="1" applyBorder="1" applyAlignment="1">
      <alignment horizontal="left" vertical="center" wrapText="1"/>
    </xf>
    <xf numFmtId="0" fontId="5" fillId="0" borderId="0" xfId="0" applyFont="1" applyBorder="1" applyAlignment="1">
      <alignment wrapText="1"/>
    </xf>
    <xf numFmtId="0" fontId="3" fillId="0" borderId="0" xfId="0" applyFont="1" applyBorder="1" applyAlignment="1">
      <alignment horizontal="right" wrapText="1"/>
    </xf>
    <xf numFmtId="0" fontId="3" fillId="0" borderId="0" xfId="0" applyFont="1" applyBorder="1" applyAlignment="1">
      <alignment wrapText="1"/>
    </xf>
    <xf numFmtId="0" fontId="5" fillId="0" borderId="13" xfId="0" applyFont="1" applyBorder="1" applyAlignment="1">
      <alignment horizontal="center" vertical="center" wrapText="1"/>
    </xf>
    <xf numFmtId="0" fontId="3" fillId="0" borderId="2" xfId="0" applyFont="1" applyBorder="1" applyAlignment="1">
      <alignment horizontal="center" vertical="center"/>
    </xf>
    <xf numFmtId="176" fontId="12" fillId="0" borderId="1" xfId="0" applyNumberFormat="1" applyFont="1" applyBorder="1" applyAlignment="1">
      <alignment horizontal="right" vertical="center"/>
    </xf>
    <xf numFmtId="0" fontId="5" fillId="0" borderId="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0" xfId="0" applyFont="1" applyBorder="1" applyProtection="1">
      <protection locked="0"/>
    </xf>
    <xf numFmtId="0" fontId="11" fillId="0" borderId="0" xfId="0" applyFont="1" applyBorder="1" applyAlignment="1">
      <alignment horizontal="center" vertical="center" wrapText="1"/>
    </xf>
    <xf numFmtId="0" fontId="5" fillId="0" borderId="0" xfId="0" applyFont="1" applyBorder="1" applyProtection="1">
      <protection locked="0"/>
    </xf>
    <xf numFmtId="0" fontId="5" fillId="0" borderId="14" xfId="0" applyFont="1" applyBorder="1" applyAlignment="1" applyProtection="1">
      <alignment horizontal="center" vertical="center"/>
      <protection locked="0"/>
    </xf>
    <xf numFmtId="0" fontId="5" fillId="0" borderId="14" xfId="0" applyFont="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15" xfId="0" applyFont="1" applyBorder="1" applyAlignment="1">
      <alignment horizontal="center" vertical="center" wrapText="1"/>
    </xf>
    <xf numFmtId="0" fontId="5" fillId="0" borderId="16" xfId="0" applyFont="1" applyBorder="1" applyAlignment="1" applyProtection="1">
      <alignment horizontal="center" vertical="center"/>
      <protection locked="0"/>
    </xf>
    <xf numFmtId="0" fontId="5" fillId="0" borderId="16" xfId="0" applyFont="1" applyBorder="1" applyAlignment="1">
      <alignment horizontal="center" vertical="center" wrapText="1"/>
    </xf>
    <xf numFmtId="0" fontId="2" fillId="0" borderId="12" xfId="0" applyFont="1" applyBorder="1" applyAlignment="1">
      <alignment horizontal="left" vertical="center" wrapText="1"/>
    </xf>
    <xf numFmtId="0" fontId="2" fillId="0" borderId="16" xfId="0" applyFont="1" applyBorder="1" applyAlignment="1" applyProtection="1">
      <alignment horizontal="left" vertical="center"/>
      <protection locked="0"/>
    </xf>
    <xf numFmtId="0" fontId="2" fillId="0" borderId="16" xfId="0" applyFont="1" applyBorder="1" applyAlignment="1">
      <alignment horizontal="left" vertical="center" wrapText="1"/>
    </xf>
    <xf numFmtId="0" fontId="2" fillId="0" borderId="17" xfId="0" applyFont="1" applyBorder="1" applyAlignment="1">
      <alignment horizontal="center" vertical="center"/>
    </xf>
    <xf numFmtId="0" fontId="2" fillId="0" borderId="18" xfId="0" applyFont="1" applyBorder="1" applyAlignment="1" applyProtection="1">
      <alignment horizontal="left" vertical="center"/>
      <protection locked="0"/>
    </xf>
    <xf numFmtId="0" fontId="2" fillId="0" borderId="18" xfId="0" applyFont="1" applyBorder="1" applyAlignment="1">
      <alignment horizontal="left" vertical="center"/>
    </xf>
    <xf numFmtId="0" fontId="2" fillId="0" borderId="0" xfId="0" applyFont="1" applyBorder="1" applyAlignment="1" applyProtection="1">
      <alignment vertical="top" wrapText="1"/>
      <protection locked="0"/>
    </xf>
    <xf numFmtId="0" fontId="11" fillId="0" borderId="0"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0" fontId="5" fillId="0" borderId="18" xfId="0" applyFont="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2" fillId="2" borderId="16"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5" fillId="0" borderId="18" xfId="0" applyFont="1" applyBorder="1" applyAlignment="1" applyProtection="1">
      <alignment horizontal="center" vertical="center"/>
      <protection locked="0"/>
    </xf>
    <xf numFmtId="0" fontId="5" fillId="0" borderId="18"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12" fillId="0" borderId="1" xfId="56" applyNumberFormat="1" applyFont="1" applyBorder="1" applyAlignment="1">
      <alignment horizontal="center" vertical="center"/>
    </xf>
    <xf numFmtId="180" fontId="12" fillId="0" borderId="1" xfId="0" applyNumberFormat="1" applyFont="1" applyBorder="1" applyAlignment="1">
      <alignment horizontal="center" vertical="center"/>
    </xf>
    <xf numFmtId="3" fontId="2" fillId="0" borderId="16" xfId="0" applyNumberFormat="1" applyFont="1" applyBorder="1" applyAlignment="1">
      <alignment horizontal="right" vertical="center"/>
    </xf>
    <xf numFmtId="0" fontId="2" fillId="2" borderId="16" xfId="0" applyFont="1" applyFill="1" applyBorder="1" applyAlignment="1">
      <alignment horizontal="right" vertical="center"/>
    </xf>
    <xf numFmtId="0" fontId="2" fillId="2" borderId="0" xfId="0" applyFont="1" applyFill="1" applyBorder="1" applyAlignment="1">
      <alignment horizontal="left" vertical="center"/>
    </xf>
    <xf numFmtId="176" fontId="12" fillId="0" borderId="0" xfId="0" applyNumberFormat="1" applyFont="1" applyBorder="1" applyAlignment="1">
      <alignment horizontal="left" vertical="center"/>
    </xf>
    <xf numFmtId="0" fontId="2" fillId="0" borderId="0" xfId="0" applyFont="1" applyBorder="1" applyAlignment="1">
      <alignment horizontal="right"/>
    </xf>
    <xf numFmtId="0" fontId="16" fillId="0" borderId="0" xfId="0" applyFont="1" applyBorder="1" applyAlignment="1" applyProtection="1">
      <alignment horizontal="right"/>
      <protection locked="0"/>
    </xf>
    <xf numFmtId="49" fontId="16" fillId="0" borderId="0" xfId="0" applyNumberFormat="1" applyFont="1" applyBorder="1" applyProtection="1">
      <protection locked="0"/>
    </xf>
    <xf numFmtId="0" fontId="3" fillId="0" borderId="0" xfId="0" applyFont="1" applyBorder="1" applyAlignment="1">
      <alignment horizontal="right"/>
    </xf>
    <xf numFmtId="0" fontId="17" fillId="0" borderId="0" xfId="0" applyFont="1" applyBorder="1" applyAlignment="1" applyProtection="1">
      <alignment horizontal="center" vertical="center" wrapText="1"/>
      <protection locked="0"/>
    </xf>
    <xf numFmtId="0" fontId="17" fillId="0" borderId="0" xfId="0" applyFont="1" applyBorder="1" applyAlignment="1" applyProtection="1">
      <alignment horizontal="center" vertical="center"/>
      <protection locked="0"/>
    </xf>
    <xf numFmtId="0" fontId="17" fillId="0" borderId="0" xfId="0" applyFont="1" applyBorder="1" applyAlignment="1">
      <alignment horizontal="center" vertical="center"/>
    </xf>
    <xf numFmtId="0" fontId="5" fillId="0" borderId="10" xfId="0"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wrapText="1"/>
      <protection locked="0"/>
    </xf>
    <xf numFmtId="0" fontId="5" fillId="0" borderId="11" xfId="0"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0" borderId="1"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2" fillId="0" borderId="1" xfId="0" applyFont="1" applyBorder="1" applyAlignment="1">
      <alignment horizontal="left" vertical="center" wrapText="1" indent="1"/>
    </xf>
    <xf numFmtId="0" fontId="3" fillId="0" borderId="0" xfId="0" applyFont="1" applyBorder="1" applyAlignment="1">
      <alignment vertical="top"/>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7" xfId="0" applyFont="1" applyBorder="1" applyAlignment="1" applyProtection="1">
      <alignment horizontal="center" vertical="center" wrapText="1"/>
      <protection locked="0"/>
    </xf>
    <xf numFmtId="0" fontId="5" fillId="0" borderId="16" xfId="0" applyFont="1" applyBorder="1" applyAlignment="1">
      <alignment horizontal="center" vertical="center"/>
    </xf>
    <xf numFmtId="0" fontId="2" fillId="0" borderId="0" xfId="0" applyFont="1" applyBorder="1" applyAlignment="1">
      <alignment horizontal="right" vertical="center"/>
    </xf>
    <xf numFmtId="0" fontId="3" fillId="0" borderId="0" xfId="0" applyFont="1" applyBorder="1" applyAlignment="1" applyProtection="1">
      <alignment vertical="top"/>
      <protection locked="0"/>
    </xf>
    <xf numFmtId="49" fontId="3" fillId="0" borderId="0" xfId="0" applyNumberFormat="1" applyFont="1" applyBorder="1" applyProtection="1">
      <protection locked="0"/>
    </xf>
    <xf numFmtId="0" fontId="5" fillId="0" borderId="0" xfId="0" applyFont="1" applyBorder="1" applyAlignment="1" applyProtection="1">
      <alignment horizontal="left" vertical="center"/>
      <protection locked="0"/>
    </xf>
    <xf numFmtId="0" fontId="5" fillId="0" borderId="12" xfId="0" applyFont="1" applyBorder="1" applyAlignment="1" applyProtection="1">
      <alignment horizontal="center" vertical="center"/>
      <protection locked="0"/>
    </xf>
    <xf numFmtId="0" fontId="2" fillId="0" borderId="1"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176" fontId="18" fillId="0" borderId="1" xfId="0" applyNumberFormat="1" applyFont="1" applyBorder="1" applyAlignment="1">
      <alignment horizontal="right" vertical="center"/>
    </xf>
    <xf numFmtId="0" fontId="5"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9" fillId="0" borderId="0" xfId="0" applyFont="1" applyBorder="1" applyAlignment="1">
      <alignment horizontal="center" vertical="center"/>
    </xf>
    <xf numFmtId="0" fontId="3" fillId="2" borderId="0" xfId="0" applyFont="1" applyFill="1" applyBorder="1" applyAlignment="1" applyProtection="1">
      <alignment horizontal="left" vertical="center" wrapText="1"/>
      <protection locked="0"/>
    </xf>
    <xf numFmtId="0" fontId="13" fillId="2" borderId="1" xfId="0" applyFont="1" applyFill="1" applyBorder="1" applyAlignment="1" applyProtection="1">
      <alignment vertical="top" wrapText="1"/>
      <protection locked="0"/>
    </xf>
    <xf numFmtId="0" fontId="20" fillId="0" borderId="0" xfId="0" applyFont="1" applyBorder="1" applyAlignment="1">
      <alignment vertical="top"/>
    </xf>
    <xf numFmtId="0" fontId="20" fillId="0" borderId="0" xfId="0" applyFont="1" applyBorder="1" applyAlignment="1">
      <alignment horizontal="right" vertical="center"/>
    </xf>
    <xf numFmtId="0" fontId="12" fillId="0" borderId="0" xfId="0" applyFont="1" applyBorder="1" applyAlignment="1">
      <alignment horizontal="right" vertical="center"/>
    </xf>
    <xf numFmtId="0" fontId="21" fillId="0" borderId="0" xfId="0" applyFont="1" applyBorder="1" applyAlignment="1">
      <alignment horizontal="center" vertical="center"/>
    </xf>
    <xf numFmtId="0" fontId="12" fillId="0" borderId="0" xfId="0" applyFont="1" applyBorder="1" applyAlignment="1" applyProtection="1">
      <alignment horizontal="left" vertical="center"/>
      <protection locked="0"/>
    </xf>
    <xf numFmtId="0" fontId="20" fillId="0" borderId="0" xfId="0" applyFont="1" applyBorder="1" applyAlignment="1">
      <alignment horizontal="right"/>
    </xf>
    <xf numFmtId="49" fontId="22" fillId="0" borderId="2" xfId="0" applyNumberFormat="1" applyFont="1" applyBorder="1" applyAlignment="1">
      <alignment horizontal="center" vertical="center" wrapText="1"/>
    </xf>
    <xf numFmtId="49" fontId="22" fillId="0" borderId="4" xfId="0" applyNumberFormat="1" applyFont="1" applyBorder="1" applyAlignment="1">
      <alignment horizontal="center" vertical="center" wrapText="1"/>
    </xf>
    <xf numFmtId="0" fontId="22" fillId="0" borderId="10"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14" xfId="0" applyFont="1" applyBorder="1" applyAlignment="1">
      <alignment horizontal="center" vertical="center"/>
    </xf>
    <xf numFmtId="49" fontId="22" fillId="0" borderId="1" xfId="0" applyNumberFormat="1" applyFont="1" applyBorder="1" applyAlignment="1">
      <alignment horizontal="center" vertical="center"/>
    </xf>
    <xf numFmtId="0" fontId="22" fillId="0" borderId="12" xfId="0" applyFont="1" applyBorder="1" applyAlignment="1">
      <alignment horizontal="center" vertical="center"/>
    </xf>
    <xf numFmtId="0" fontId="22" fillId="0" borderId="1" xfId="0" applyFont="1" applyBorder="1" applyAlignment="1">
      <alignment horizontal="center" vertical="center"/>
    </xf>
    <xf numFmtId="0" fontId="22" fillId="0" borderId="16" xfId="0"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left" vertical="center" wrapText="1" indent="1"/>
    </xf>
    <xf numFmtId="0" fontId="12" fillId="0" borderId="1" xfId="0" applyFont="1" applyBorder="1" applyAlignment="1">
      <alignment horizontal="left" vertical="center" wrapText="1" indent="2"/>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13" fillId="2" borderId="0" xfId="0" applyFont="1" applyFill="1" applyBorder="1" applyAlignment="1">
      <alignment horizontal="left" vertical="center"/>
    </xf>
    <xf numFmtId="0" fontId="23" fillId="0" borderId="1" xfId="0" applyFont="1" applyBorder="1" applyAlignment="1" applyProtection="1">
      <alignment horizontal="center" vertical="center" wrapText="1"/>
      <protection locked="0"/>
    </xf>
    <xf numFmtId="0" fontId="23" fillId="0" borderId="1" xfId="0" applyFont="1" applyBorder="1" applyAlignment="1" applyProtection="1">
      <alignment vertical="top" wrapText="1"/>
      <protection locked="0"/>
    </xf>
    <xf numFmtId="0" fontId="2" fillId="0" borderId="1" xfId="0" applyFont="1" applyBorder="1" applyAlignment="1" applyProtection="1">
      <alignment vertical="center" wrapText="1"/>
      <protection locked="0"/>
    </xf>
    <xf numFmtId="0" fontId="24" fillId="0" borderId="1" xfId="0" applyFont="1" applyBorder="1" applyAlignment="1">
      <alignment horizontal="center" vertical="center"/>
    </xf>
    <xf numFmtId="0" fontId="24" fillId="0" borderId="1" xfId="0" applyFont="1" applyBorder="1" applyAlignment="1" applyProtection="1">
      <alignment horizontal="center" vertical="center" wrapText="1"/>
      <protection locked="0"/>
    </xf>
    <xf numFmtId="176" fontId="25" fillId="0" borderId="1" xfId="0" applyNumberFormat="1" applyFont="1" applyBorder="1" applyAlignment="1">
      <alignment horizontal="right" vertical="center"/>
    </xf>
    <xf numFmtId="0" fontId="20" fillId="2" borderId="0" xfId="0" applyFont="1" applyFill="1" applyBorder="1" applyAlignment="1" applyProtection="1">
      <alignment horizontal="right" vertical="center" wrapText="1"/>
      <protection locked="0"/>
    </xf>
    <xf numFmtId="0" fontId="26" fillId="2" borderId="0" xfId="0" applyFont="1" applyFill="1" applyBorder="1" applyAlignment="1" applyProtection="1">
      <alignment horizontal="center" vertical="center" wrapText="1"/>
      <protection locked="0"/>
    </xf>
    <xf numFmtId="0" fontId="12" fillId="2" borderId="0" xfId="0" applyFont="1" applyFill="1" applyBorder="1" applyAlignment="1" applyProtection="1">
      <alignment horizontal="left" vertical="center" wrapText="1"/>
      <protection locked="0"/>
    </xf>
    <xf numFmtId="0" fontId="27" fillId="2" borderId="10" xfId="0" applyFont="1" applyFill="1" applyBorder="1" applyAlignment="1">
      <alignment horizontal="center" vertical="center"/>
    </xf>
    <xf numFmtId="0" fontId="27" fillId="0" borderId="2" xfId="0" applyFont="1" applyBorder="1" applyAlignment="1" applyProtection="1">
      <alignment horizontal="center" vertical="center"/>
      <protection locked="0"/>
    </xf>
    <xf numFmtId="0" fontId="27" fillId="0" borderId="3"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7" fillId="0" borderId="10" xfId="0" applyFont="1" applyBorder="1" applyAlignment="1" applyProtection="1">
      <alignment horizontal="center" vertical="center"/>
      <protection locked="0"/>
    </xf>
    <xf numFmtId="0" fontId="27" fillId="2" borderId="12" xfId="0" applyFont="1" applyFill="1" applyBorder="1" applyAlignment="1" applyProtection="1">
      <alignment horizontal="center" vertical="center" wrapText="1"/>
      <protection locked="0"/>
    </xf>
    <xf numFmtId="0" fontId="27" fillId="0" borderId="12" xfId="0" applyFont="1" applyBorder="1" applyAlignment="1" applyProtection="1">
      <alignment horizontal="center" vertical="center"/>
      <protection locked="0"/>
    </xf>
    <xf numFmtId="0" fontId="27" fillId="0" borderId="1" xfId="0" applyFont="1" applyBorder="1" applyAlignment="1" applyProtection="1">
      <alignment horizontal="center" vertical="center"/>
      <protection locked="0"/>
    </xf>
    <xf numFmtId="0" fontId="12" fillId="2" borderId="1" xfId="0" applyFont="1" applyFill="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12" fillId="2" borderId="1" xfId="0" applyFont="1" applyFill="1" applyBorder="1" applyAlignment="1">
      <alignment horizontal="left" vertical="center" wrapText="1"/>
    </xf>
    <xf numFmtId="0" fontId="12" fillId="2" borderId="1" xfId="0" applyFont="1" applyFill="1" applyBorder="1" applyAlignment="1">
      <alignment horizontal="left" vertical="center" wrapText="1" indent="1"/>
    </xf>
    <xf numFmtId="0" fontId="12" fillId="2" borderId="1" xfId="0" applyFont="1" applyFill="1" applyBorder="1" applyAlignment="1">
      <alignment horizontal="left" vertical="center" wrapText="1" indent="2"/>
    </xf>
    <xf numFmtId="0" fontId="12" fillId="2" borderId="2" xfId="0" applyFont="1" applyFill="1" applyBorder="1" applyAlignment="1">
      <alignment horizontal="center" vertical="center" wrapText="1"/>
    </xf>
    <xf numFmtId="0" fontId="12" fillId="2" borderId="4" xfId="0" applyFont="1" applyFill="1" applyBorder="1" applyAlignment="1">
      <alignment horizontal="left"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12" xfId="0" applyFont="1" applyBorder="1" applyAlignment="1" applyProtection="1">
      <alignment horizontal="center" vertical="center" wrapText="1"/>
      <protection locked="0"/>
    </xf>
    <xf numFmtId="0" fontId="27" fillId="0" borderId="1"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2" fillId="2" borderId="12" xfId="0" applyFont="1" applyFill="1" applyBorder="1" applyAlignment="1">
      <alignment horizontal="left" vertical="center"/>
    </xf>
    <xf numFmtId="0" fontId="2" fillId="2" borderId="1" xfId="0" applyFont="1" applyFill="1" applyBorder="1" applyAlignment="1">
      <alignment horizontal="center" vertical="center"/>
    </xf>
    <xf numFmtId="0" fontId="13" fillId="0" borderId="1" xfId="0" applyFont="1" applyBorder="1" applyAlignment="1" applyProtection="1">
      <alignment vertical="top" wrapText="1"/>
      <protection locked="0"/>
    </xf>
    <xf numFmtId="0" fontId="3" fillId="0" borderId="4"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protection locked="0"/>
    </xf>
    <xf numFmtId="0" fontId="3" fillId="0" borderId="18"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2" fillId="2" borderId="16" xfId="0" applyFont="1" applyFill="1" applyBorder="1" applyAlignment="1" applyProtection="1">
      <alignment horizontal="right" vertical="center"/>
      <protection locked="0"/>
    </xf>
    <xf numFmtId="0" fontId="2" fillId="0" borderId="1" xfId="0" applyFont="1" applyBorder="1" applyAlignment="1" applyProtection="1">
      <alignment vertical="center"/>
      <protection locked="0"/>
    </xf>
    <xf numFmtId="0" fontId="2" fillId="2" borderId="0" xfId="0" applyFont="1" applyFill="1" applyBorder="1" applyAlignment="1" quotePrefix="1">
      <alignment horizontal="righ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常规 3"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6"/>
  <sheetViews>
    <sheetView showGridLines="0" showZeros="0" zoomScale="85" zoomScaleNormal="85" topLeftCell="A10" workbookViewId="0">
      <selection activeCell="B11" sqref="B11"/>
    </sheetView>
  </sheetViews>
  <sheetFormatPr defaultColWidth="8.57657657657658" defaultRowHeight="12.75" customHeight="1" outlineLevelCol="3"/>
  <cols>
    <col min="1" max="1" width="24.1531531531532" customWidth="1"/>
    <col min="2" max="2" width="17.981981981982" customWidth="1"/>
    <col min="3" max="3" width="27.0720720720721" customWidth="1"/>
    <col min="4" max="4" width="20.1621621621622" customWidth="1"/>
  </cols>
  <sheetData>
    <row r="1" ht="15" customHeight="1" spans="1:4">
      <c r="A1" s="102"/>
      <c r="B1" s="102"/>
      <c r="C1" s="102"/>
      <c r="D1" s="119" t="s">
        <v>0</v>
      </c>
    </row>
    <row r="2" ht="41.25" customHeight="1" spans="1:1">
      <c r="A2" s="97" t="str">
        <f>"2025"&amp;"年部门财务收支预算总表"</f>
        <v>2025年部门财务收支预算总表</v>
      </c>
    </row>
    <row r="3" ht="17.25" customHeight="1" spans="1:4">
      <c r="A3" s="100" t="str">
        <f>"单位名称："&amp;"石林彝族自治县西街口镇卫生院"</f>
        <v>单位名称：石林彝族自治县西街口镇卫生院</v>
      </c>
      <c r="B3" s="234"/>
      <c r="D3" s="194" t="s">
        <v>1</v>
      </c>
    </row>
    <row r="4" ht="23.25" customHeight="1" spans="1:4">
      <c r="A4" s="235" t="s">
        <v>2</v>
      </c>
      <c r="B4" s="236"/>
      <c r="C4" s="235" t="s">
        <v>3</v>
      </c>
      <c r="D4" s="236"/>
    </row>
    <row r="5" ht="24" customHeight="1" spans="1:4">
      <c r="A5" s="235" t="s">
        <v>4</v>
      </c>
      <c r="B5" s="235" t="s">
        <v>5</v>
      </c>
      <c r="C5" s="235" t="s">
        <v>6</v>
      </c>
      <c r="D5" s="235" t="s">
        <v>5</v>
      </c>
    </row>
    <row r="6" ht="17.25" customHeight="1" spans="1:4">
      <c r="A6" s="237" t="s">
        <v>7</v>
      </c>
      <c r="B6" s="134">
        <v>2842234</v>
      </c>
      <c r="C6" s="237" t="s">
        <v>8</v>
      </c>
      <c r="D6" s="134"/>
    </row>
    <row r="7" ht="17.25" customHeight="1" spans="1:4">
      <c r="A7" s="237" t="s">
        <v>9</v>
      </c>
      <c r="B7" s="134"/>
      <c r="C7" s="237" t="s">
        <v>10</v>
      </c>
      <c r="D7" s="134"/>
    </row>
    <row r="8" ht="17.25" customHeight="1" spans="1:4">
      <c r="A8" s="237" t="s">
        <v>11</v>
      </c>
      <c r="B8" s="134"/>
      <c r="C8" s="276" t="s">
        <v>12</v>
      </c>
      <c r="D8" s="134"/>
    </row>
    <row r="9" ht="17.25" customHeight="1" spans="1:4">
      <c r="A9" s="237" t="s">
        <v>13</v>
      </c>
      <c r="B9" s="134"/>
      <c r="C9" s="276" t="s">
        <v>14</v>
      </c>
      <c r="D9" s="134"/>
    </row>
    <row r="10" ht="17.25" customHeight="1" spans="1:4">
      <c r="A10" s="237" t="s">
        <v>15</v>
      </c>
      <c r="B10" s="134">
        <v>2196300</v>
      </c>
      <c r="C10" s="276" t="s">
        <v>16</v>
      </c>
      <c r="D10" s="134"/>
    </row>
    <row r="11" ht="17.25" customHeight="1" spans="1:4">
      <c r="A11" s="237" t="s">
        <v>17</v>
      </c>
      <c r="B11" s="134">
        <v>2196300</v>
      </c>
      <c r="C11" s="276" t="s">
        <v>18</v>
      </c>
      <c r="D11" s="134"/>
    </row>
    <row r="12" ht="17.25" customHeight="1" spans="1:4">
      <c r="A12" s="237" t="s">
        <v>19</v>
      </c>
      <c r="B12" s="134"/>
      <c r="C12" s="88" t="s">
        <v>20</v>
      </c>
      <c r="D12" s="134"/>
    </row>
    <row r="13" ht="17.25" customHeight="1" spans="1:4">
      <c r="A13" s="237" t="s">
        <v>21</v>
      </c>
      <c r="B13" s="134"/>
      <c r="C13" s="88" t="s">
        <v>22</v>
      </c>
      <c r="D13" s="134">
        <v>392103</v>
      </c>
    </row>
    <row r="14" ht="17.25" customHeight="1" spans="1:4">
      <c r="A14" s="237" t="s">
        <v>23</v>
      </c>
      <c r="B14" s="134"/>
      <c r="C14" s="88" t="s">
        <v>24</v>
      </c>
      <c r="D14" s="134">
        <v>4407886</v>
      </c>
    </row>
    <row r="15" ht="17.25" customHeight="1" spans="1:4">
      <c r="A15" s="237" t="s">
        <v>25</v>
      </c>
      <c r="B15" s="134"/>
      <c r="C15" s="88" t="s">
        <v>26</v>
      </c>
      <c r="D15" s="134"/>
    </row>
    <row r="16" ht="17.25" customHeight="1" spans="1:4">
      <c r="A16" s="199"/>
      <c r="B16" s="134"/>
      <c r="C16" s="88" t="s">
        <v>27</v>
      </c>
      <c r="D16" s="134"/>
    </row>
    <row r="17" ht="17.25" customHeight="1" spans="1:4">
      <c r="A17" s="238"/>
      <c r="B17" s="134"/>
      <c r="C17" s="88" t="s">
        <v>28</v>
      </c>
      <c r="D17" s="134"/>
    </row>
    <row r="18" ht="17.25" customHeight="1" spans="1:4">
      <c r="A18" s="238"/>
      <c r="B18" s="134"/>
      <c r="C18" s="88" t="s">
        <v>29</v>
      </c>
      <c r="D18" s="134"/>
    </row>
    <row r="19" ht="17.25" customHeight="1" spans="1:4">
      <c r="A19" s="238"/>
      <c r="B19" s="134"/>
      <c r="C19" s="88" t="s">
        <v>30</v>
      </c>
      <c r="D19" s="134"/>
    </row>
    <row r="20" ht="17.25" customHeight="1" spans="1:4">
      <c r="A20" s="238"/>
      <c r="B20" s="134"/>
      <c r="C20" s="88" t="s">
        <v>31</v>
      </c>
      <c r="D20" s="134"/>
    </row>
    <row r="21" ht="17.25" customHeight="1" spans="1:4">
      <c r="A21" s="238"/>
      <c r="B21" s="134"/>
      <c r="C21" s="88" t="s">
        <v>32</v>
      </c>
      <c r="D21" s="134"/>
    </row>
    <row r="22" ht="17.25" customHeight="1" spans="1:4">
      <c r="A22" s="238"/>
      <c r="B22" s="134"/>
      <c r="C22" s="88" t="s">
        <v>33</v>
      </c>
      <c r="D22" s="134"/>
    </row>
    <row r="23" ht="17.25" customHeight="1" spans="1:4">
      <c r="A23" s="238"/>
      <c r="B23" s="134"/>
      <c r="C23" s="88" t="s">
        <v>34</v>
      </c>
      <c r="D23" s="134"/>
    </row>
    <row r="24" ht="17.25" customHeight="1" spans="1:4">
      <c r="A24" s="238"/>
      <c r="B24" s="134"/>
      <c r="C24" s="88" t="s">
        <v>35</v>
      </c>
      <c r="D24" s="134">
        <v>238545</v>
      </c>
    </row>
    <row r="25" ht="17.25" customHeight="1" spans="1:4">
      <c r="A25" s="238"/>
      <c r="B25" s="134"/>
      <c r="C25" s="88" t="s">
        <v>36</v>
      </c>
      <c r="D25" s="134"/>
    </row>
    <row r="26" ht="17.25" customHeight="1" spans="1:4">
      <c r="A26" s="238"/>
      <c r="B26" s="134"/>
      <c r="C26" s="199" t="s">
        <v>37</v>
      </c>
      <c r="D26" s="134"/>
    </row>
    <row r="27" ht="17.25" customHeight="1" spans="1:4">
      <c r="A27" s="238"/>
      <c r="B27" s="134"/>
      <c r="C27" s="88" t="s">
        <v>38</v>
      </c>
      <c r="D27" s="134"/>
    </row>
    <row r="28" ht="16.5" customHeight="1" spans="1:4">
      <c r="A28" s="238"/>
      <c r="B28" s="134"/>
      <c r="C28" s="88" t="s">
        <v>39</v>
      </c>
      <c r="D28" s="134"/>
    </row>
    <row r="29" ht="16.5" customHeight="1" spans="1:4">
      <c r="A29" s="238"/>
      <c r="B29" s="134"/>
      <c r="C29" s="199" t="s">
        <v>40</v>
      </c>
      <c r="D29" s="134"/>
    </row>
    <row r="30" ht="17.25" customHeight="1" spans="1:4">
      <c r="A30" s="238"/>
      <c r="B30" s="134"/>
      <c r="C30" s="199" t="s">
        <v>41</v>
      </c>
      <c r="D30" s="134"/>
    </row>
    <row r="31" ht="17.25" customHeight="1" spans="1:4">
      <c r="A31" s="238"/>
      <c r="B31" s="134"/>
      <c r="C31" s="88" t="s">
        <v>42</v>
      </c>
      <c r="D31" s="134"/>
    </row>
    <row r="32" ht="16.5" customHeight="1" spans="1:4">
      <c r="A32" s="238" t="s">
        <v>43</v>
      </c>
      <c r="B32" s="134">
        <v>5038534</v>
      </c>
      <c r="C32" s="238" t="s">
        <v>44</v>
      </c>
      <c r="D32" s="134">
        <v>5038534</v>
      </c>
    </row>
    <row r="33" ht="16.5" customHeight="1" spans="1:4">
      <c r="A33" s="199" t="s">
        <v>45</v>
      </c>
      <c r="B33" s="134"/>
      <c r="C33" s="199" t="s">
        <v>46</v>
      </c>
      <c r="D33" s="134"/>
    </row>
    <row r="34" ht="16.5" customHeight="1" spans="1:4">
      <c r="A34" s="88" t="s">
        <v>47</v>
      </c>
      <c r="B34" s="134"/>
      <c r="C34" s="88" t="s">
        <v>47</v>
      </c>
      <c r="D34" s="134"/>
    </row>
    <row r="35" ht="16.5" customHeight="1" spans="1:4">
      <c r="A35" s="88" t="s">
        <v>48</v>
      </c>
      <c r="B35" s="134"/>
      <c r="C35" s="88" t="s">
        <v>49</v>
      </c>
      <c r="D35" s="134"/>
    </row>
    <row r="36" ht="16.5" customHeight="1" spans="1:4">
      <c r="A36" s="239" t="s">
        <v>50</v>
      </c>
      <c r="B36" s="134">
        <v>5038534</v>
      </c>
      <c r="C36" s="239" t="s">
        <v>51</v>
      </c>
      <c r="D36" s="134">
        <v>5038534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zoomScale="85" zoomScaleNormal="85" workbookViewId="0">
      <selection activeCell="A10" sqref="A10"/>
    </sheetView>
  </sheetViews>
  <sheetFormatPr defaultColWidth="9.14414414414414" defaultRowHeight="14.25" customHeight="1" outlineLevelCol="5"/>
  <cols>
    <col min="1" max="1" width="32.1441441441441" customWidth="1"/>
    <col min="2" max="2" width="20.7117117117117" customWidth="1"/>
    <col min="3" max="3" width="32.1441441441441" customWidth="1"/>
    <col min="4" max="4" width="27.7117117117117" customWidth="1"/>
    <col min="5" max="6" width="36.7117117117117" customWidth="1"/>
  </cols>
  <sheetData>
    <row r="1" ht="12" customHeight="1" spans="1:6">
      <c r="A1" s="173">
        <v>1</v>
      </c>
      <c r="B1" s="174">
        <v>0</v>
      </c>
      <c r="C1" s="173">
        <v>1</v>
      </c>
      <c r="D1" s="175"/>
      <c r="E1" s="175"/>
      <c r="F1" s="172" t="s">
        <v>359</v>
      </c>
    </row>
    <row r="2" ht="42" customHeight="1" spans="1:6">
      <c r="A2" s="176" t="str">
        <f>"2025"&amp;"年部门政府性基金预算支出预算表"</f>
        <v>2025年部门政府性基金预算支出预算表</v>
      </c>
      <c r="B2" s="176" t="s">
        <v>360</v>
      </c>
      <c r="C2" s="177"/>
      <c r="D2" s="178"/>
      <c r="E2" s="178"/>
      <c r="F2" s="178"/>
    </row>
    <row r="3" ht="13.5" customHeight="1" spans="1:6">
      <c r="A3" s="61" t="str">
        <f>"单位名称："&amp;"石林彝族自治县西街口镇卫生院"</f>
        <v>单位名称：石林彝族自治县西街口镇卫生院</v>
      </c>
      <c r="B3" s="61" t="s">
        <v>361</v>
      </c>
      <c r="C3" s="173"/>
      <c r="D3" s="175"/>
      <c r="E3" s="175"/>
      <c r="F3" s="172" t="s">
        <v>1</v>
      </c>
    </row>
    <row r="4" ht="19.5" customHeight="1" spans="1:6">
      <c r="A4" s="179" t="s">
        <v>183</v>
      </c>
      <c r="B4" s="180" t="s">
        <v>72</v>
      </c>
      <c r="C4" s="179" t="s">
        <v>73</v>
      </c>
      <c r="D4" s="67" t="s">
        <v>362</v>
      </c>
      <c r="E4" s="68"/>
      <c r="F4" s="69"/>
    </row>
    <row r="5" ht="18.75" customHeight="1" spans="1:6">
      <c r="A5" s="181"/>
      <c r="B5" s="182"/>
      <c r="C5" s="181"/>
      <c r="D5" s="72" t="s">
        <v>55</v>
      </c>
      <c r="E5" s="67" t="s">
        <v>75</v>
      </c>
      <c r="F5" s="72" t="s">
        <v>76</v>
      </c>
    </row>
    <row r="6" ht="18.75" customHeight="1" spans="1:6">
      <c r="A6" s="123">
        <v>1</v>
      </c>
      <c r="B6" s="183" t="s">
        <v>83</v>
      </c>
      <c r="C6" s="123">
        <v>3</v>
      </c>
      <c r="D6" s="184">
        <v>4</v>
      </c>
      <c r="E6" s="184">
        <v>5</v>
      </c>
      <c r="F6" s="184">
        <v>6</v>
      </c>
    </row>
    <row r="7" ht="21" customHeight="1" spans="1:6">
      <c r="A7" s="77"/>
      <c r="B7" s="77"/>
      <c r="C7" s="77"/>
      <c r="D7" s="134"/>
      <c r="E7" s="134"/>
      <c r="F7" s="134"/>
    </row>
    <row r="8" ht="21" customHeight="1" spans="1:6">
      <c r="A8" s="77"/>
      <c r="B8" s="77"/>
      <c r="C8" s="77"/>
      <c r="D8" s="134"/>
      <c r="E8" s="134"/>
      <c r="F8" s="134"/>
    </row>
    <row r="9" ht="18.75" customHeight="1" spans="1:6">
      <c r="A9" s="185" t="s">
        <v>173</v>
      </c>
      <c r="B9" s="185" t="s">
        <v>173</v>
      </c>
      <c r="C9" s="186" t="s">
        <v>173</v>
      </c>
      <c r="D9" s="134"/>
      <c r="E9" s="134"/>
      <c r="F9" s="134"/>
    </row>
    <row r="10" customHeight="1" spans="1:1">
      <c r="A10" t="s">
        <v>363</v>
      </c>
    </row>
  </sheetData>
  <mergeCells count="7">
    <mergeCell ref="A2:F2"/>
    <mergeCell ref="A3:C3"/>
    <mergeCell ref="D4:F4"/>
    <mergeCell ref="A9:C9"/>
    <mergeCell ref="A4:A5"/>
    <mergeCell ref="B4:B5"/>
    <mergeCell ref="C4:C5"/>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4"/>
  <sheetViews>
    <sheetView showZeros="0" zoomScale="85" zoomScaleNormal="85" topLeftCell="D1" workbookViewId="0">
      <selection activeCell="B19" sqref="B19"/>
    </sheetView>
  </sheetViews>
  <sheetFormatPr defaultColWidth="9.14414414414414" defaultRowHeight="14.25" customHeight="1"/>
  <cols>
    <col min="1" max="2" width="32.5765765765766" customWidth="1"/>
    <col min="3" max="3" width="41.1441441441441" customWidth="1"/>
    <col min="4" max="4" width="21.7117117117117" customWidth="1"/>
    <col min="5" max="5" width="35.2792792792793" customWidth="1"/>
    <col min="6" max="6" width="7.71171171171171" customWidth="1"/>
    <col min="7" max="7" width="11.1441441441441" customWidth="1"/>
    <col min="8" max="8" width="13.2792792792793" customWidth="1"/>
    <col min="9" max="18" width="20" customWidth="1"/>
    <col min="19" max="19" width="19.8558558558559" customWidth="1"/>
  </cols>
  <sheetData>
    <row r="1" ht="15.75" customHeight="1" spans="2:19">
      <c r="B1" s="138"/>
      <c r="C1" s="138"/>
      <c r="R1" s="59"/>
      <c r="S1" s="59" t="s">
        <v>364</v>
      </c>
    </row>
    <row r="2" ht="41.25" customHeight="1" spans="1:19">
      <c r="A2" s="127" t="str">
        <f>"2025"&amp;"年部门政府采购预算表"</f>
        <v>2025年部门政府采购预算表</v>
      </c>
      <c r="B2" s="121"/>
      <c r="C2" s="121"/>
      <c r="D2" s="60"/>
      <c r="E2" s="60"/>
      <c r="F2" s="60"/>
      <c r="G2" s="60"/>
      <c r="H2" s="60"/>
      <c r="I2" s="60"/>
      <c r="J2" s="60"/>
      <c r="K2" s="60"/>
      <c r="L2" s="60"/>
      <c r="M2" s="121"/>
      <c r="N2" s="60"/>
      <c r="O2" s="60"/>
      <c r="P2" s="121"/>
      <c r="Q2" s="60"/>
      <c r="R2" s="121"/>
      <c r="S2" s="121"/>
    </row>
    <row r="3" ht="18.75" customHeight="1" spans="1:19">
      <c r="A3" s="165" t="str">
        <f>"单位名称："&amp;"石林彝族自治县西街口镇卫生院"</f>
        <v>单位名称：石林彝族自治县西街口镇卫生院</v>
      </c>
      <c r="B3" s="140"/>
      <c r="C3" s="140"/>
      <c r="D3" s="63"/>
      <c r="E3" s="63"/>
      <c r="F3" s="63"/>
      <c r="G3" s="63"/>
      <c r="H3" s="63"/>
      <c r="I3" s="63"/>
      <c r="J3" s="63"/>
      <c r="K3" s="63"/>
      <c r="L3" s="63"/>
      <c r="R3" s="64"/>
      <c r="S3" s="172" t="s">
        <v>1</v>
      </c>
    </row>
    <row r="4" ht="15.75" customHeight="1" spans="1:19">
      <c r="A4" s="66" t="s">
        <v>182</v>
      </c>
      <c r="B4" s="141" t="s">
        <v>183</v>
      </c>
      <c r="C4" s="141" t="s">
        <v>365</v>
      </c>
      <c r="D4" s="142" t="s">
        <v>366</v>
      </c>
      <c r="E4" s="142" t="s">
        <v>367</v>
      </c>
      <c r="F4" s="142" t="s">
        <v>368</v>
      </c>
      <c r="G4" s="142" t="s">
        <v>369</v>
      </c>
      <c r="H4" s="142" t="s">
        <v>370</v>
      </c>
      <c r="I4" s="155" t="s">
        <v>190</v>
      </c>
      <c r="J4" s="155"/>
      <c r="K4" s="155"/>
      <c r="L4" s="155"/>
      <c r="M4" s="156"/>
      <c r="N4" s="155"/>
      <c r="O4" s="155"/>
      <c r="P4" s="135"/>
      <c r="Q4" s="155"/>
      <c r="R4" s="156"/>
      <c r="S4" s="136"/>
    </row>
    <row r="5" ht="17.25" customHeight="1" spans="1:19">
      <c r="A5" s="71"/>
      <c r="B5" s="143"/>
      <c r="C5" s="143"/>
      <c r="D5" s="144"/>
      <c r="E5" s="144"/>
      <c r="F5" s="144"/>
      <c r="G5" s="144"/>
      <c r="H5" s="144"/>
      <c r="I5" s="144" t="s">
        <v>55</v>
      </c>
      <c r="J5" s="144" t="s">
        <v>58</v>
      </c>
      <c r="K5" s="144" t="s">
        <v>371</v>
      </c>
      <c r="L5" s="144" t="s">
        <v>372</v>
      </c>
      <c r="M5" s="157" t="s">
        <v>373</v>
      </c>
      <c r="N5" s="158" t="s">
        <v>374</v>
      </c>
      <c r="O5" s="158"/>
      <c r="P5" s="163"/>
      <c r="Q5" s="158"/>
      <c r="R5" s="164"/>
      <c r="S5" s="145"/>
    </row>
    <row r="6" ht="54" customHeight="1" spans="1:19">
      <c r="A6" s="74"/>
      <c r="B6" s="145"/>
      <c r="C6" s="145"/>
      <c r="D6" s="146"/>
      <c r="E6" s="146"/>
      <c r="F6" s="146"/>
      <c r="G6" s="146"/>
      <c r="H6" s="146"/>
      <c r="I6" s="146"/>
      <c r="J6" s="146" t="s">
        <v>57</v>
      </c>
      <c r="K6" s="146"/>
      <c r="L6" s="146"/>
      <c r="M6" s="159"/>
      <c r="N6" s="146" t="s">
        <v>57</v>
      </c>
      <c r="O6" s="146" t="s">
        <v>64</v>
      </c>
      <c r="P6" s="145" t="s">
        <v>65</v>
      </c>
      <c r="Q6" s="146" t="s">
        <v>66</v>
      </c>
      <c r="R6" s="159" t="s">
        <v>67</v>
      </c>
      <c r="S6" s="145" t="s">
        <v>68</v>
      </c>
    </row>
    <row r="7" ht="18" customHeight="1" spans="1:19">
      <c r="A7" s="166">
        <v>1</v>
      </c>
      <c r="B7" s="166" t="s">
        <v>83</v>
      </c>
      <c r="C7" s="167">
        <v>3</v>
      </c>
      <c r="D7" s="167">
        <v>4</v>
      </c>
      <c r="E7" s="166">
        <v>5</v>
      </c>
      <c r="F7" s="166">
        <v>6</v>
      </c>
      <c r="G7" s="166">
        <v>7</v>
      </c>
      <c r="H7" s="166">
        <v>8</v>
      </c>
      <c r="I7" s="166">
        <v>9</v>
      </c>
      <c r="J7" s="166">
        <v>10</v>
      </c>
      <c r="K7" s="166">
        <v>11</v>
      </c>
      <c r="L7" s="166">
        <v>12</v>
      </c>
      <c r="M7" s="166">
        <v>13</v>
      </c>
      <c r="N7" s="166">
        <v>14</v>
      </c>
      <c r="O7" s="166">
        <v>15</v>
      </c>
      <c r="P7" s="166">
        <v>16</v>
      </c>
      <c r="Q7" s="166">
        <v>17</v>
      </c>
      <c r="R7" s="166">
        <v>18</v>
      </c>
      <c r="S7" s="166">
        <v>19</v>
      </c>
    </row>
    <row r="8" ht="21" customHeight="1" spans="1:19">
      <c r="A8" s="147" t="s">
        <v>200</v>
      </c>
      <c r="B8" s="148" t="s">
        <v>70</v>
      </c>
      <c r="C8" s="148" t="s">
        <v>287</v>
      </c>
      <c r="D8" s="149" t="s">
        <v>287</v>
      </c>
      <c r="E8" s="149" t="s">
        <v>375</v>
      </c>
      <c r="F8" s="149" t="s">
        <v>376</v>
      </c>
      <c r="G8" s="168">
        <v>7</v>
      </c>
      <c r="H8" s="134">
        <v>14000</v>
      </c>
      <c r="I8" s="134">
        <v>14000</v>
      </c>
      <c r="J8" s="134"/>
      <c r="K8" s="134"/>
      <c r="L8" s="134"/>
      <c r="M8" s="134"/>
      <c r="N8" s="134">
        <v>14000</v>
      </c>
      <c r="O8" s="134">
        <v>14000</v>
      </c>
      <c r="P8" s="134"/>
      <c r="Q8" s="134"/>
      <c r="R8" s="134"/>
      <c r="S8" s="134"/>
    </row>
    <row r="9" ht="21" customHeight="1" spans="1:19">
      <c r="A9" s="147" t="s">
        <v>200</v>
      </c>
      <c r="B9" s="148" t="s">
        <v>70</v>
      </c>
      <c r="C9" s="148" t="s">
        <v>287</v>
      </c>
      <c r="D9" s="149" t="s">
        <v>287</v>
      </c>
      <c r="E9" s="149" t="s">
        <v>377</v>
      </c>
      <c r="F9" s="149" t="s">
        <v>376</v>
      </c>
      <c r="G9" s="168">
        <v>1</v>
      </c>
      <c r="H9" s="134">
        <v>6000</v>
      </c>
      <c r="I9" s="134">
        <v>6000</v>
      </c>
      <c r="J9" s="134"/>
      <c r="K9" s="134"/>
      <c r="L9" s="134"/>
      <c r="M9" s="134"/>
      <c r="N9" s="134">
        <v>6000</v>
      </c>
      <c r="O9" s="134">
        <v>6000</v>
      </c>
      <c r="P9" s="134"/>
      <c r="Q9" s="134"/>
      <c r="R9" s="134"/>
      <c r="S9" s="134"/>
    </row>
    <row r="10" ht="21" customHeight="1" spans="1:19">
      <c r="A10" s="147" t="s">
        <v>200</v>
      </c>
      <c r="B10" s="148" t="s">
        <v>70</v>
      </c>
      <c r="C10" s="148" t="s">
        <v>287</v>
      </c>
      <c r="D10" s="149" t="s">
        <v>287</v>
      </c>
      <c r="E10" s="149" t="s">
        <v>378</v>
      </c>
      <c r="F10" s="149" t="s">
        <v>376</v>
      </c>
      <c r="G10" s="168">
        <v>8</v>
      </c>
      <c r="H10" s="134">
        <v>40000</v>
      </c>
      <c r="I10" s="134">
        <v>40000</v>
      </c>
      <c r="J10" s="134"/>
      <c r="K10" s="134"/>
      <c r="L10" s="134"/>
      <c r="M10" s="134"/>
      <c r="N10" s="134">
        <v>40000</v>
      </c>
      <c r="O10" s="134">
        <v>40000</v>
      </c>
      <c r="P10" s="134"/>
      <c r="Q10" s="134"/>
      <c r="R10" s="134"/>
      <c r="S10" s="134"/>
    </row>
    <row r="11" ht="21" customHeight="1" spans="1:19">
      <c r="A11" s="147" t="s">
        <v>200</v>
      </c>
      <c r="B11" s="148" t="s">
        <v>70</v>
      </c>
      <c r="C11" s="148" t="s">
        <v>291</v>
      </c>
      <c r="D11" s="149" t="s">
        <v>291</v>
      </c>
      <c r="E11" s="149" t="s">
        <v>379</v>
      </c>
      <c r="F11" s="149" t="s">
        <v>376</v>
      </c>
      <c r="G11" s="168">
        <v>1</v>
      </c>
      <c r="H11" s="134">
        <v>20000</v>
      </c>
      <c r="I11" s="134">
        <v>20000</v>
      </c>
      <c r="J11" s="134"/>
      <c r="K11" s="134"/>
      <c r="L11" s="134"/>
      <c r="M11" s="134"/>
      <c r="N11" s="134">
        <v>20000</v>
      </c>
      <c r="O11" s="134">
        <v>20000</v>
      </c>
      <c r="P11" s="134"/>
      <c r="Q11" s="134"/>
      <c r="R11" s="134"/>
      <c r="S11" s="134"/>
    </row>
    <row r="12" ht="21" customHeight="1" spans="1:19">
      <c r="A12" s="147" t="s">
        <v>200</v>
      </c>
      <c r="B12" s="148" t="s">
        <v>70</v>
      </c>
      <c r="C12" s="148" t="s">
        <v>279</v>
      </c>
      <c r="D12" s="149" t="s">
        <v>380</v>
      </c>
      <c r="E12" s="149" t="s">
        <v>381</v>
      </c>
      <c r="F12" s="149" t="s">
        <v>376</v>
      </c>
      <c r="G12" s="168">
        <v>1</v>
      </c>
      <c r="H12" s="134">
        <v>3000</v>
      </c>
      <c r="I12" s="134">
        <v>3000</v>
      </c>
      <c r="J12" s="134"/>
      <c r="K12" s="134"/>
      <c r="L12" s="134"/>
      <c r="M12" s="134"/>
      <c r="N12" s="134">
        <v>3000</v>
      </c>
      <c r="O12" s="134">
        <v>3000</v>
      </c>
      <c r="P12" s="134"/>
      <c r="Q12" s="134"/>
      <c r="R12" s="134"/>
      <c r="S12" s="134"/>
    </row>
    <row r="13" ht="21" customHeight="1" spans="1:19">
      <c r="A13" s="150" t="s">
        <v>173</v>
      </c>
      <c r="B13" s="151"/>
      <c r="C13" s="151"/>
      <c r="D13" s="152"/>
      <c r="E13" s="152"/>
      <c r="F13" s="152"/>
      <c r="G13" s="169"/>
      <c r="H13" s="134">
        <v>83000</v>
      </c>
      <c r="I13" s="134">
        <v>83000</v>
      </c>
      <c r="J13" s="134"/>
      <c r="K13" s="134"/>
      <c r="L13" s="134"/>
      <c r="M13" s="134"/>
      <c r="N13" s="134">
        <v>83000</v>
      </c>
      <c r="O13" s="134">
        <v>83000</v>
      </c>
      <c r="P13" s="134"/>
      <c r="Q13" s="134"/>
      <c r="R13" s="134"/>
      <c r="S13" s="134"/>
    </row>
    <row r="14" ht="21" customHeight="1" spans="1:19">
      <c r="A14" s="165" t="s">
        <v>382</v>
      </c>
      <c r="B14" s="61"/>
      <c r="C14" s="61"/>
      <c r="D14" s="165"/>
      <c r="E14" s="165"/>
      <c r="F14" s="165"/>
      <c r="G14" s="170"/>
      <c r="H14" s="171"/>
      <c r="I14" s="171"/>
      <c r="J14" s="171"/>
      <c r="K14" s="171"/>
      <c r="L14" s="171"/>
      <c r="M14" s="171"/>
      <c r="N14" s="171"/>
      <c r="O14" s="171"/>
      <c r="P14" s="171"/>
      <c r="Q14" s="171"/>
      <c r="R14" s="171"/>
      <c r="S14" s="171"/>
    </row>
  </sheetData>
  <mergeCells count="19">
    <mergeCell ref="A2:S2"/>
    <mergeCell ref="A3:H3"/>
    <mergeCell ref="I4:S4"/>
    <mergeCell ref="N5:S5"/>
    <mergeCell ref="A13:G13"/>
    <mergeCell ref="A14:S14"/>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zoomScale="85" zoomScaleNormal="85" workbookViewId="0">
      <selection activeCell="A10" sqref="A10"/>
    </sheetView>
  </sheetViews>
  <sheetFormatPr defaultColWidth="9.14414414414414" defaultRowHeight="14.25" customHeight="1"/>
  <cols>
    <col min="1" max="5" width="39.1441441441441" customWidth="1"/>
    <col min="6" max="6" width="27.5765765765766" customWidth="1"/>
    <col min="7" max="7" width="28.5765765765766" customWidth="1"/>
    <col min="8" max="8" width="28.1441441441441" customWidth="1"/>
    <col min="9" max="9" width="39.1441441441441" customWidth="1"/>
    <col min="10" max="18" width="20.4234234234234" customWidth="1"/>
    <col min="19" max="20" width="20.2792792792793" customWidth="1"/>
  </cols>
  <sheetData>
    <row r="1" ht="16.5" customHeight="1" spans="1:20">
      <c r="A1" s="131"/>
      <c r="B1" s="138"/>
      <c r="C1" s="138"/>
      <c r="D1" s="138"/>
      <c r="E1" s="138"/>
      <c r="F1" s="138"/>
      <c r="G1" s="138"/>
      <c r="H1" s="131"/>
      <c r="I1" s="131"/>
      <c r="J1" s="131"/>
      <c r="K1" s="131"/>
      <c r="L1" s="131"/>
      <c r="M1" s="131"/>
      <c r="N1" s="153"/>
      <c r="O1" s="131"/>
      <c r="P1" s="131"/>
      <c r="Q1" s="138"/>
      <c r="R1" s="131"/>
      <c r="S1" s="161"/>
      <c r="T1" s="161" t="s">
        <v>383</v>
      </c>
    </row>
    <row r="2" ht="41.25" customHeight="1" spans="1:20">
      <c r="A2" s="127" t="str">
        <f>"2025"&amp;"年部门政府购买服务预算表"</f>
        <v>2025年部门政府购买服务预算表</v>
      </c>
      <c r="B2" s="121"/>
      <c r="C2" s="121"/>
      <c r="D2" s="121"/>
      <c r="E2" s="121"/>
      <c r="F2" s="121"/>
      <c r="G2" s="121"/>
      <c r="H2" s="139"/>
      <c r="I2" s="139"/>
      <c r="J2" s="139"/>
      <c r="K2" s="139"/>
      <c r="L2" s="139"/>
      <c r="M2" s="139"/>
      <c r="N2" s="154"/>
      <c r="O2" s="139"/>
      <c r="P2" s="139"/>
      <c r="Q2" s="121"/>
      <c r="R2" s="139"/>
      <c r="S2" s="154"/>
      <c r="T2" s="121"/>
    </row>
    <row r="3" ht="22.5" customHeight="1" spans="1:20">
      <c r="A3" s="128" t="str">
        <f>"单位名称："&amp;"石林彝族自治县西街口镇卫生院"</f>
        <v>单位名称：石林彝族自治县西街口镇卫生院</v>
      </c>
      <c r="B3" s="140"/>
      <c r="C3" s="140"/>
      <c r="D3" s="140"/>
      <c r="E3" s="140"/>
      <c r="F3" s="140"/>
      <c r="G3" s="140"/>
      <c r="H3" s="129"/>
      <c r="I3" s="129"/>
      <c r="J3" s="129"/>
      <c r="K3" s="129"/>
      <c r="L3" s="129"/>
      <c r="M3" s="129"/>
      <c r="N3" s="153"/>
      <c r="O3" s="131"/>
      <c r="P3" s="131"/>
      <c r="Q3" s="138"/>
      <c r="R3" s="131"/>
      <c r="S3" s="162"/>
      <c r="T3" s="161" t="s">
        <v>1</v>
      </c>
    </row>
    <row r="4" ht="24" customHeight="1" spans="1:20">
      <c r="A4" s="66" t="s">
        <v>182</v>
      </c>
      <c r="B4" s="141" t="s">
        <v>183</v>
      </c>
      <c r="C4" s="141" t="s">
        <v>365</v>
      </c>
      <c r="D4" s="141" t="s">
        <v>384</v>
      </c>
      <c r="E4" s="141" t="s">
        <v>385</v>
      </c>
      <c r="F4" s="141" t="s">
        <v>386</v>
      </c>
      <c r="G4" s="141" t="s">
        <v>387</v>
      </c>
      <c r="H4" s="142" t="s">
        <v>388</v>
      </c>
      <c r="I4" s="142" t="s">
        <v>389</v>
      </c>
      <c r="J4" s="155" t="s">
        <v>190</v>
      </c>
      <c r="K4" s="155"/>
      <c r="L4" s="155"/>
      <c r="M4" s="155"/>
      <c r="N4" s="156"/>
      <c r="O4" s="155"/>
      <c r="P4" s="155"/>
      <c r="Q4" s="135"/>
      <c r="R4" s="155"/>
      <c r="S4" s="156"/>
      <c r="T4" s="136"/>
    </row>
    <row r="5" ht="24" customHeight="1" spans="1:20">
      <c r="A5" s="71"/>
      <c r="B5" s="143"/>
      <c r="C5" s="143"/>
      <c r="D5" s="143"/>
      <c r="E5" s="143"/>
      <c r="F5" s="143"/>
      <c r="G5" s="143"/>
      <c r="H5" s="144"/>
      <c r="I5" s="144"/>
      <c r="J5" s="144" t="s">
        <v>55</v>
      </c>
      <c r="K5" s="144" t="s">
        <v>58</v>
      </c>
      <c r="L5" s="144" t="s">
        <v>371</v>
      </c>
      <c r="M5" s="144" t="s">
        <v>372</v>
      </c>
      <c r="N5" s="157" t="s">
        <v>373</v>
      </c>
      <c r="O5" s="158" t="s">
        <v>374</v>
      </c>
      <c r="P5" s="158"/>
      <c r="Q5" s="163"/>
      <c r="R5" s="158"/>
      <c r="S5" s="164"/>
      <c r="T5" s="145"/>
    </row>
    <row r="6" ht="54" customHeight="1" spans="1:20">
      <c r="A6" s="74"/>
      <c r="B6" s="145"/>
      <c r="C6" s="145"/>
      <c r="D6" s="145"/>
      <c r="E6" s="145"/>
      <c r="F6" s="145"/>
      <c r="G6" s="145"/>
      <c r="H6" s="146"/>
      <c r="I6" s="146"/>
      <c r="J6" s="146"/>
      <c r="K6" s="146" t="s">
        <v>57</v>
      </c>
      <c r="L6" s="146"/>
      <c r="M6" s="146"/>
      <c r="N6" s="159"/>
      <c r="O6" s="146" t="s">
        <v>57</v>
      </c>
      <c r="P6" s="146" t="s">
        <v>64</v>
      </c>
      <c r="Q6" s="145" t="s">
        <v>65</v>
      </c>
      <c r="R6" s="146" t="s">
        <v>66</v>
      </c>
      <c r="S6" s="159" t="s">
        <v>67</v>
      </c>
      <c r="T6" s="145" t="s">
        <v>68</v>
      </c>
    </row>
    <row r="7" ht="17.25" customHeight="1" spans="1:20">
      <c r="A7" s="75">
        <v>1</v>
      </c>
      <c r="B7" s="145">
        <v>2</v>
      </c>
      <c r="C7" s="75">
        <v>3</v>
      </c>
      <c r="D7" s="75">
        <v>4</v>
      </c>
      <c r="E7" s="145">
        <v>5</v>
      </c>
      <c r="F7" s="75">
        <v>6</v>
      </c>
      <c r="G7" s="75">
        <v>7</v>
      </c>
      <c r="H7" s="145">
        <v>8</v>
      </c>
      <c r="I7" s="75">
        <v>9</v>
      </c>
      <c r="J7" s="75">
        <v>10</v>
      </c>
      <c r="K7" s="145">
        <v>11</v>
      </c>
      <c r="L7" s="75">
        <v>12</v>
      </c>
      <c r="M7" s="75">
        <v>13</v>
      </c>
      <c r="N7" s="145">
        <v>14</v>
      </c>
      <c r="O7" s="75">
        <v>15</v>
      </c>
      <c r="P7" s="75">
        <v>16</v>
      </c>
      <c r="Q7" s="145">
        <v>17</v>
      </c>
      <c r="R7" s="75">
        <v>18</v>
      </c>
      <c r="S7" s="75">
        <v>19</v>
      </c>
      <c r="T7" s="75">
        <v>20</v>
      </c>
    </row>
    <row r="8" ht="21" customHeight="1" spans="1:20">
      <c r="A8" s="147"/>
      <c r="B8" s="148"/>
      <c r="C8" s="148"/>
      <c r="D8" s="148"/>
      <c r="E8" s="148"/>
      <c r="F8" s="148"/>
      <c r="G8" s="148"/>
      <c r="H8" s="149"/>
      <c r="I8" s="149"/>
      <c r="J8" s="134"/>
      <c r="K8" s="134"/>
      <c r="L8" s="134"/>
      <c r="M8" s="134"/>
      <c r="N8" s="134"/>
      <c r="O8" s="134"/>
      <c r="P8" s="134"/>
      <c r="Q8" s="134"/>
      <c r="R8" s="134"/>
      <c r="S8" s="134"/>
      <c r="T8" s="134"/>
    </row>
    <row r="9" ht="21" customHeight="1" spans="1:20">
      <c r="A9" s="150" t="s">
        <v>173</v>
      </c>
      <c r="B9" s="151"/>
      <c r="C9" s="151"/>
      <c r="D9" s="151"/>
      <c r="E9" s="151"/>
      <c r="F9" s="151"/>
      <c r="G9" s="151"/>
      <c r="H9" s="152"/>
      <c r="I9" s="160"/>
      <c r="J9" s="134"/>
      <c r="K9" s="134"/>
      <c r="L9" s="134"/>
      <c r="M9" s="134"/>
      <c r="N9" s="134"/>
      <c r="O9" s="134"/>
      <c r="P9" s="134"/>
      <c r="Q9" s="134"/>
      <c r="R9" s="134"/>
      <c r="S9" s="134"/>
      <c r="T9" s="134"/>
    </row>
    <row r="10" customHeight="1" spans="1:1">
      <c r="A10" t="s">
        <v>390</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9"/>
  <sheetViews>
    <sheetView showZeros="0" zoomScale="85" zoomScaleNormal="85" workbookViewId="0">
      <selection activeCell="A9" sqref="A9"/>
    </sheetView>
  </sheetViews>
  <sheetFormatPr defaultColWidth="9.14414414414414" defaultRowHeight="14.25" customHeight="1"/>
  <cols>
    <col min="1" max="1" width="37.7117117117117" customWidth="1"/>
    <col min="2" max="24" width="20" customWidth="1"/>
  </cols>
  <sheetData>
    <row r="1" ht="17.25" customHeight="1" spans="4:24">
      <c r="D1" s="126"/>
      <c r="W1" s="59"/>
      <c r="X1" s="59" t="s">
        <v>391</v>
      </c>
    </row>
    <row r="2" ht="41.25" customHeight="1" spans="1:24">
      <c r="A2" s="127" t="str">
        <f>"2025"&amp;"年对下转移支付预算表"</f>
        <v>2025年对下转移支付预算表</v>
      </c>
      <c r="B2" s="60"/>
      <c r="C2" s="60"/>
      <c r="D2" s="60"/>
      <c r="E2" s="60"/>
      <c r="F2" s="60"/>
      <c r="G2" s="60"/>
      <c r="H2" s="60"/>
      <c r="I2" s="60"/>
      <c r="J2" s="60"/>
      <c r="K2" s="60"/>
      <c r="L2" s="60"/>
      <c r="M2" s="60"/>
      <c r="N2" s="60"/>
      <c r="O2" s="60"/>
      <c r="P2" s="60"/>
      <c r="Q2" s="60"/>
      <c r="R2" s="60"/>
      <c r="S2" s="60"/>
      <c r="T2" s="60"/>
      <c r="U2" s="60"/>
      <c r="V2" s="60"/>
      <c r="W2" s="121"/>
      <c r="X2" s="121"/>
    </row>
    <row r="3" ht="18" customHeight="1" spans="1:24">
      <c r="A3" s="128" t="str">
        <f>"单位名称："&amp;"石林彝族自治县西街口镇卫生院"</f>
        <v>单位名称：石林彝族自治县西街口镇卫生院</v>
      </c>
      <c r="B3" s="129"/>
      <c r="C3" s="129"/>
      <c r="D3" s="130"/>
      <c r="E3" s="131"/>
      <c r="F3" s="131"/>
      <c r="G3" s="131"/>
      <c r="H3" s="131"/>
      <c r="I3" s="131"/>
      <c r="W3" s="64"/>
      <c r="X3" s="64" t="s">
        <v>1</v>
      </c>
    </row>
    <row r="4" ht="19.5" customHeight="1" spans="1:24">
      <c r="A4" s="84" t="s">
        <v>392</v>
      </c>
      <c r="B4" s="67" t="s">
        <v>190</v>
      </c>
      <c r="C4" s="68"/>
      <c r="D4" s="68"/>
      <c r="E4" s="67" t="s">
        <v>393</v>
      </c>
      <c r="F4" s="68"/>
      <c r="G4" s="68"/>
      <c r="H4" s="68"/>
      <c r="I4" s="68"/>
      <c r="J4" s="68"/>
      <c r="K4" s="68"/>
      <c r="L4" s="68"/>
      <c r="M4" s="68"/>
      <c r="N4" s="68"/>
      <c r="O4" s="68"/>
      <c r="P4" s="68"/>
      <c r="Q4" s="68"/>
      <c r="R4" s="68"/>
      <c r="S4" s="68"/>
      <c r="T4" s="68"/>
      <c r="U4" s="68"/>
      <c r="V4" s="68"/>
      <c r="W4" s="135"/>
      <c r="X4" s="136"/>
    </row>
    <row r="5" ht="40.5" customHeight="1" spans="1:24">
      <c r="A5" s="75"/>
      <c r="B5" s="85" t="s">
        <v>55</v>
      </c>
      <c r="C5" s="66" t="s">
        <v>58</v>
      </c>
      <c r="D5" s="132" t="s">
        <v>371</v>
      </c>
      <c r="E5" s="104" t="s">
        <v>394</v>
      </c>
      <c r="F5" s="104" t="s">
        <v>395</v>
      </c>
      <c r="G5" s="104" t="s">
        <v>396</v>
      </c>
      <c r="H5" s="104" t="s">
        <v>397</v>
      </c>
      <c r="I5" s="104" t="s">
        <v>398</v>
      </c>
      <c r="J5" s="104" t="s">
        <v>399</v>
      </c>
      <c r="K5" s="104" t="s">
        <v>400</v>
      </c>
      <c r="L5" s="104" t="s">
        <v>401</v>
      </c>
      <c r="M5" s="104" t="s">
        <v>402</v>
      </c>
      <c r="N5" s="104" t="s">
        <v>403</v>
      </c>
      <c r="O5" s="104" t="s">
        <v>404</v>
      </c>
      <c r="P5" s="104" t="s">
        <v>405</v>
      </c>
      <c r="Q5" s="104" t="s">
        <v>406</v>
      </c>
      <c r="R5" s="104" t="s">
        <v>407</v>
      </c>
      <c r="S5" s="104" t="s">
        <v>408</v>
      </c>
      <c r="T5" s="104" t="s">
        <v>409</v>
      </c>
      <c r="U5" s="104" t="s">
        <v>410</v>
      </c>
      <c r="V5" s="104" t="s">
        <v>411</v>
      </c>
      <c r="W5" s="104" t="s">
        <v>412</v>
      </c>
      <c r="X5" s="137" t="s">
        <v>413</v>
      </c>
    </row>
    <row r="6" ht="19.5" customHeight="1" spans="1:24">
      <c r="A6" s="76">
        <v>1</v>
      </c>
      <c r="B6" s="76">
        <v>2</v>
      </c>
      <c r="C6" s="76">
        <v>3</v>
      </c>
      <c r="D6" s="133">
        <v>4</v>
      </c>
      <c r="E6" s="92">
        <v>5</v>
      </c>
      <c r="F6" s="76">
        <v>6</v>
      </c>
      <c r="G6" s="76">
        <v>7</v>
      </c>
      <c r="H6" s="133">
        <v>8</v>
      </c>
      <c r="I6" s="76">
        <v>9</v>
      </c>
      <c r="J6" s="76">
        <v>10</v>
      </c>
      <c r="K6" s="76">
        <v>11</v>
      </c>
      <c r="L6" s="133">
        <v>12</v>
      </c>
      <c r="M6" s="76">
        <v>13</v>
      </c>
      <c r="N6" s="76">
        <v>14</v>
      </c>
      <c r="O6" s="76">
        <v>15</v>
      </c>
      <c r="P6" s="133">
        <v>16</v>
      </c>
      <c r="Q6" s="76">
        <v>17</v>
      </c>
      <c r="R6" s="76">
        <v>18</v>
      </c>
      <c r="S6" s="76">
        <v>19</v>
      </c>
      <c r="T6" s="133">
        <v>20</v>
      </c>
      <c r="U6" s="133">
        <v>21</v>
      </c>
      <c r="V6" s="133">
        <v>22</v>
      </c>
      <c r="W6" s="92">
        <v>23</v>
      </c>
      <c r="X6" s="92">
        <v>24</v>
      </c>
    </row>
    <row r="7" ht="19.5" customHeight="1" spans="1:24">
      <c r="A7" s="86"/>
      <c r="B7" s="134"/>
      <c r="C7" s="134"/>
      <c r="D7" s="134"/>
      <c r="E7" s="134"/>
      <c r="F7" s="134"/>
      <c r="G7" s="134"/>
      <c r="H7" s="134"/>
      <c r="I7" s="134"/>
      <c r="J7" s="134"/>
      <c r="K7" s="134"/>
      <c r="L7" s="134"/>
      <c r="M7" s="134"/>
      <c r="N7" s="134"/>
      <c r="O7" s="134"/>
      <c r="P7" s="134"/>
      <c r="Q7" s="134"/>
      <c r="R7" s="134"/>
      <c r="S7" s="134"/>
      <c r="T7" s="134"/>
      <c r="U7" s="134"/>
      <c r="V7" s="134"/>
      <c r="W7" s="134"/>
      <c r="X7" s="134"/>
    </row>
    <row r="8" ht="19.5" customHeight="1" spans="1:24">
      <c r="A8" s="124"/>
      <c r="B8" s="134"/>
      <c r="C8" s="134"/>
      <c r="D8" s="134"/>
      <c r="E8" s="134"/>
      <c r="F8" s="134"/>
      <c r="G8" s="134"/>
      <c r="H8" s="134"/>
      <c r="I8" s="134"/>
      <c r="J8" s="134"/>
      <c r="K8" s="134"/>
      <c r="L8" s="134"/>
      <c r="M8" s="134"/>
      <c r="N8" s="134"/>
      <c r="O8" s="134"/>
      <c r="P8" s="134"/>
      <c r="Q8" s="134"/>
      <c r="R8" s="134"/>
      <c r="S8" s="134"/>
      <c r="T8" s="134"/>
      <c r="U8" s="134"/>
      <c r="V8" s="134"/>
      <c r="W8" s="134"/>
      <c r="X8" s="134"/>
    </row>
    <row r="9" customHeight="1" spans="1:1">
      <c r="A9" t="s">
        <v>414</v>
      </c>
    </row>
  </sheetData>
  <mergeCells count="5">
    <mergeCell ref="A2:X2"/>
    <mergeCell ref="A3:I3"/>
    <mergeCell ref="B4:D4"/>
    <mergeCell ref="E4:X4"/>
    <mergeCell ref="A4:A5"/>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zoomScale="85" zoomScaleNormal="85" workbookViewId="0">
      <selection activeCell="G34" sqref="G34"/>
    </sheetView>
  </sheetViews>
  <sheetFormatPr defaultColWidth="9.14414414414414" defaultRowHeight="12" customHeight="1" outlineLevelRow="7"/>
  <cols>
    <col min="1" max="1" width="34.2792792792793" customWidth="1"/>
    <col min="2" max="2" width="29" customWidth="1"/>
    <col min="3" max="5" width="23.5765765765766" customWidth="1"/>
    <col min="6" max="6" width="11.2792792792793" customWidth="1"/>
    <col min="7" max="7" width="25.1441441441441" customWidth="1"/>
    <col min="8" max="8" width="15.5765765765766" customWidth="1"/>
    <col min="9" max="9" width="13.4234234234234" customWidth="1"/>
    <col min="10" max="10" width="18.8558558558559" customWidth="1"/>
  </cols>
  <sheetData>
    <row r="1" ht="16.5" customHeight="1" spans="10:10">
      <c r="J1" s="59" t="s">
        <v>415</v>
      </c>
    </row>
    <row r="2" ht="41.25" customHeight="1" spans="1:10">
      <c r="A2" s="120" t="str">
        <f>"2025"&amp;"年对下转移支付绩效目标表"</f>
        <v>2025年对下转移支付绩效目标表</v>
      </c>
      <c r="B2" s="60"/>
      <c r="C2" s="60"/>
      <c r="D2" s="60"/>
      <c r="E2" s="60"/>
      <c r="F2" s="121"/>
      <c r="G2" s="60"/>
      <c r="H2" s="121"/>
      <c r="I2" s="121"/>
      <c r="J2" s="60"/>
    </row>
    <row r="3" ht="17.25" customHeight="1" spans="1:1">
      <c r="A3" s="61" t="str">
        <f>"单位名称："&amp;"石林彝族自治县西街口镇卫生院"</f>
        <v>单位名称：石林彝族自治县西街口镇卫生院</v>
      </c>
    </row>
    <row r="4" ht="44.25" customHeight="1" spans="1:10">
      <c r="A4" s="122" t="s">
        <v>392</v>
      </c>
      <c r="B4" s="122" t="s">
        <v>299</v>
      </c>
      <c r="C4" s="122" t="s">
        <v>300</v>
      </c>
      <c r="D4" s="122" t="s">
        <v>301</v>
      </c>
      <c r="E4" s="122" t="s">
        <v>302</v>
      </c>
      <c r="F4" s="123" t="s">
        <v>303</v>
      </c>
      <c r="G4" s="122" t="s">
        <v>304</v>
      </c>
      <c r="H4" s="123" t="s">
        <v>305</v>
      </c>
      <c r="I4" s="123" t="s">
        <v>306</v>
      </c>
      <c r="J4" s="122" t="s">
        <v>307</v>
      </c>
    </row>
    <row r="5" ht="14.25" customHeight="1" spans="1:10">
      <c r="A5" s="122">
        <v>1</v>
      </c>
      <c r="B5" s="122">
        <v>2</v>
      </c>
      <c r="C5" s="122">
        <v>3</v>
      </c>
      <c r="D5" s="122">
        <v>4</v>
      </c>
      <c r="E5" s="122">
        <v>5</v>
      </c>
      <c r="F5" s="123">
        <v>6</v>
      </c>
      <c r="G5" s="122">
        <v>7</v>
      </c>
      <c r="H5" s="123">
        <v>8</v>
      </c>
      <c r="I5" s="123">
        <v>9</v>
      </c>
      <c r="J5" s="122">
        <v>10</v>
      </c>
    </row>
    <row r="6" ht="42" customHeight="1" spans="1:10">
      <c r="A6" s="86"/>
      <c r="B6" s="124"/>
      <c r="C6" s="124"/>
      <c r="D6" s="124"/>
      <c r="E6" s="110"/>
      <c r="F6" s="125"/>
      <c r="G6" s="110"/>
      <c r="H6" s="125"/>
      <c r="I6" s="125"/>
      <c r="J6" s="110"/>
    </row>
    <row r="7" ht="42" customHeight="1" spans="1:10">
      <c r="A7" s="86"/>
      <c r="B7" s="77"/>
      <c r="C7" s="77"/>
      <c r="D7" s="77"/>
      <c r="E7" s="86"/>
      <c r="F7" s="77"/>
      <c r="G7" s="86"/>
      <c r="H7" s="77"/>
      <c r="I7" s="77"/>
      <c r="J7" s="86"/>
    </row>
    <row r="8" customHeight="1" spans="1:1">
      <c r="A8" t="s">
        <v>416</v>
      </c>
    </row>
  </sheetData>
  <mergeCells count="2">
    <mergeCell ref="A2:J2"/>
    <mergeCell ref="A3:H3"/>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9"/>
  <sheetViews>
    <sheetView showZeros="0" zoomScale="85" zoomScaleNormal="85" workbookViewId="0">
      <selection activeCell="A9" sqref="A9"/>
    </sheetView>
  </sheetViews>
  <sheetFormatPr defaultColWidth="10.4234234234234" defaultRowHeight="14.25" customHeight="1"/>
  <cols>
    <col min="1" max="3" width="33.7117117117117" customWidth="1"/>
    <col min="4" max="4" width="45.5765765765766" customWidth="1"/>
    <col min="5" max="5" width="27.5765765765766" customWidth="1"/>
    <col min="6" max="6" width="21.7117117117117" customWidth="1"/>
    <col min="7" max="9" width="26.2792792792793" customWidth="1"/>
  </cols>
  <sheetData>
    <row r="1" customHeight="1" spans="1:9">
      <c r="A1" s="94" t="s">
        <v>417</v>
      </c>
      <c r="B1" s="95"/>
      <c r="C1" s="95"/>
      <c r="D1" s="96"/>
      <c r="E1" s="96"/>
      <c r="F1" s="96"/>
      <c r="G1" s="95"/>
      <c r="H1" s="95"/>
      <c r="I1" s="96"/>
    </row>
    <row r="2" ht="41.25" customHeight="1" spans="1:9">
      <c r="A2" s="97" t="str">
        <f>"2025"&amp;"年新增资产配置预算表"</f>
        <v>2025年新增资产配置预算表</v>
      </c>
      <c r="B2" s="98"/>
      <c r="C2" s="98"/>
      <c r="D2" s="99"/>
      <c r="E2" s="99"/>
      <c r="F2" s="99"/>
      <c r="G2" s="98"/>
      <c r="H2" s="98"/>
      <c r="I2" s="99"/>
    </row>
    <row r="3" customHeight="1" spans="1:9">
      <c r="A3" s="100" t="str">
        <f>"单位名称："&amp;"石林彝族自治县西街口镇卫生院"</f>
        <v>单位名称：石林彝族自治县西街口镇卫生院</v>
      </c>
      <c r="B3" s="101"/>
      <c r="C3" s="101"/>
      <c r="D3" s="102"/>
      <c r="F3" s="99"/>
      <c r="G3" s="98"/>
      <c r="H3" s="98"/>
      <c r="I3" s="119" t="s">
        <v>1</v>
      </c>
    </row>
    <row r="4" ht="28.5" customHeight="1" spans="1:9">
      <c r="A4" s="103" t="s">
        <v>182</v>
      </c>
      <c r="B4" s="104" t="s">
        <v>183</v>
      </c>
      <c r="C4" s="105" t="s">
        <v>418</v>
      </c>
      <c r="D4" s="103" t="s">
        <v>419</v>
      </c>
      <c r="E4" s="103" t="s">
        <v>420</v>
      </c>
      <c r="F4" s="103" t="s">
        <v>421</v>
      </c>
      <c r="G4" s="104" t="s">
        <v>422</v>
      </c>
      <c r="H4" s="92"/>
      <c r="I4" s="103"/>
    </row>
    <row r="5" ht="21" customHeight="1" spans="1:9">
      <c r="A5" s="105"/>
      <c r="B5" s="106"/>
      <c r="C5" s="106"/>
      <c r="D5" s="107"/>
      <c r="E5" s="106"/>
      <c r="F5" s="106"/>
      <c r="G5" s="104" t="s">
        <v>369</v>
      </c>
      <c r="H5" s="104" t="s">
        <v>423</v>
      </c>
      <c r="I5" s="104" t="s">
        <v>424</v>
      </c>
    </row>
    <row r="6" ht="17.25" customHeight="1" spans="1:9">
      <c r="A6" s="108" t="s">
        <v>82</v>
      </c>
      <c r="B6" s="109" t="s">
        <v>83</v>
      </c>
      <c r="C6" s="108" t="s">
        <v>84</v>
      </c>
      <c r="D6" s="110" t="s">
        <v>85</v>
      </c>
      <c r="E6" s="108" t="s">
        <v>86</v>
      </c>
      <c r="F6" s="109" t="s">
        <v>87</v>
      </c>
      <c r="G6" s="111" t="s">
        <v>88</v>
      </c>
      <c r="H6" s="110" t="s">
        <v>89</v>
      </c>
      <c r="I6" s="110">
        <v>9</v>
      </c>
    </row>
    <row r="7" ht="19.5" customHeight="1" spans="1:9">
      <c r="A7" s="112"/>
      <c r="B7" s="88"/>
      <c r="C7" s="88"/>
      <c r="D7" s="86"/>
      <c r="E7" s="77"/>
      <c r="F7" s="111"/>
      <c r="G7" s="113"/>
      <c r="H7" s="114"/>
      <c r="I7" s="114"/>
    </row>
    <row r="8" ht="19.5" customHeight="1" spans="1:9">
      <c r="A8" s="115" t="s">
        <v>55</v>
      </c>
      <c r="B8" s="116"/>
      <c r="C8" s="116"/>
      <c r="D8" s="117"/>
      <c r="E8" s="118"/>
      <c r="F8" s="118"/>
      <c r="G8" s="113"/>
      <c r="H8" s="114"/>
      <c r="I8" s="114"/>
    </row>
    <row r="9" customHeight="1" spans="1:1">
      <c r="A9" t="s">
        <v>425</v>
      </c>
    </row>
  </sheetData>
  <mergeCells count="11">
    <mergeCell ref="A1:I1"/>
    <mergeCell ref="A2:I2"/>
    <mergeCell ref="A3:C3"/>
    <mergeCell ref="G4:I4"/>
    <mergeCell ref="A8:F8"/>
    <mergeCell ref="A4:A5"/>
    <mergeCell ref="B4:B5"/>
    <mergeCell ref="C4:C5"/>
    <mergeCell ref="D4:D5"/>
    <mergeCell ref="E4:E5"/>
    <mergeCell ref="F4:F5"/>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zoomScale="85" zoomScaleNormal="85" workbookViewId="0">
      <selection activeCell="B19" sqref="B19"/>
    </sheetView>
  </sheetViews>
  <sheetFormatPr defaultColWidth="9.14414414414414" defaultRowHeight="14.25" customHeight="1"/>
  <cols>
    <col min="1" max="1" width="19.2792792792793" customWidth="1"/>
    <col min="2" max="2" width="33.8558558558559" customWidth="1"/>
    <col min="3" max="3" width="23.8558558558559" customWidth="1"/>
    <col min="4" max="4" width="11.1441441441441" customWidth="1"/>
    <col min="5" max="5" width="17.7117117117117" customWidth="1"/>
    <col min="6" max="6" width="9.85585585585586" customWidth="1"/>
    <col min="7" max="7" width="17.7117117117117" customWidth="1"/>
    <col min="8" max="11" width="23.1441441441441" customWidth="1"/>
  </cols>
  <sheetData>
    <row r="1" customHeight="1" spans="4:11">
      <c r="D1" s="58"/>
      <c r="E1" s="58"/>
      <c r="F1" s="58"/>
      <c r="G1" s="58"/>
      <c r="K1" s="59" t="s">
        <v>426</v>
      </c>
    </row>
    <row r="2" ht="41.25" customHeight="1" spans="1:11">
      <c r="A2" s="60" t="str">
        <f>"2025"&amp;"年上级转移支付补助项目支出预算表"</f>
        <v>2025年上级转移支付补助项目支出预算表</v>
      </c>
      <c r="B2" s="60"/>
      <c r="C2" s="60"/>
      <c r="D2" s="60"/>
      <c r="E2" s="60"/>
      <c r="F2" s="60"/>
      <c r="G2" s="60"/>
      <c r="H2" s="60"/>
      <c r="I2" s="60"/>
      <c r="J2" s="60"/>
      <c r="K2" s="60"/>
    </row>
    <row r="3" ht="13.5" customHeight="1" spans="1:11">
      <c r="A3" s="61" t="str">
        <f>"单位名称："&amp;"石林彝族自治县西街口镇卫生院"</f>
        <v>单位名称：石林彝族自治县西街口镇卫生院</v>
      </c>
      <c r="B3" s="62"/>
      <c r="C3" s="62"/>
      <c r="D3" s="62"/>
      <c r="E3" s="62"/>
      <c r="F3" s="62"/>
      <c r="G3" s="62"/>
      <c r="H3" s="63"/>
      <c r="I3" s="63"/>
      <c r="J3" s="63"/>
      <c r="K3" s="64" t="s">
        <v>1</v>
      </c>
    </row>
    <row r="4" ht="21.75" customHeight="1" spans="1:11">
      <c r="A4" s="65" t="s">
        <v>271</v>
      </c>
      <c r="B4" s="65" t="s">
        <v>185</v>
      </c>
      <c r="C4" s="65" t="s">
        <v>272</v>
      </c>
      <c r="D4" s="66" t="s">
        <v>186</v>
      </c>
      <c r="E4" s="66" t="s">
        <v>187</v>
      </c>
      <c r="F4" s="66" t="s">
        <v>273</v>
      </c>
      <c r="G4" s="66" t="s">
        <v>274</v>
      </c>
      <c r="H4" s="84" t="s">
        <v>55</v>
      </c>
      <c r="I4" s="67" t="s">
        <v>427</v>
      </c>
      <c r="J4" s="68"/>
      <c r="K4" s="69"/>
    </row>
    <row r="5" ht="21.75" customHeight="1" spans="1:11">
      <c r="A5" s="70"/>
      <c r="B5" s="70"/>
      <c r="C5" s="70"/>
      <c r="D5" s="71"/>
      <c r="E5" s="71"/>
      <c r="F5" s="71"/>
      <c r="G5" s="71"/>
      <c r="H5" s="85"/>
      <c r="I5" s="66" t="s">
        <v>58</v>
      </c>
      <c r="J5" s="66" t="s">
        <v>59</v>
      </c>
      <c r="K5" s="66" t="s">
        <v>60</v>
      </c>
    </row>
    <row r="6" ht="40.5" customHeight="1" spans="1:11">
      <c r="A6" s="73"/>
      <c r="B6" s="73"/>
      <c r="C6" s="73"/>
      <c r="D6" s="74"/>
      <c r="E6" s="74"/>
      <c r="F6" s="74"/>
      <c r="G6" s="74"/>
      <c r="H6" s="75"/>
      <c r="I6" s="74" t="s">
        <v>57</v>
      </c>
      <c r="J6" s="74"/>
      <c r="K6" s="74"/>
    </row>
    <row r="7" ht="15" customHeight="1" spans="1:11">
      <c r="A7" s="76">
        <v>1</v>
      </c>
      <c r="B7" s="76">
        <v>2</v>
      </c>
      <c r="C7" s="76">
        <v>3</v>
      </c>
      <c r="D7" s="76">
        <v>4</v>
      </c>
      <c r="E7" s="76">
        <v>5</v>
      </c>
      <c r="F7" s="76">
        <v>6</v>
      </c>
      <c r="G7" s="76">
        <v>7</v>
      </c>
      <c r="H7" s="76">
        <v>8</v>
      </c>
      <c r="I7" s="76">
        <v>9</v>
      </c>
      <c r="J7" s="92">
        <v>10</v>
      </c>
      <c r="K7" s="92">
        <v>11</v>
      </c>
    </row>
    <row r="8" ht="18.75" customHeight="1" spans="1:11">
      <c r="A8" s="86"/>
      <c r="B8" s="77" t="s">
        <v>284</v>
      </c>
      <c r="C8" s="86"/>
      <c r="D8" s="86"/>
      <c r="E8" s="86"/>
      <c r="F8" s="86"/>
      <c r="G8" s="86"/>
      <c r="H8" s="87">
        <v>200000</v>
      </c>
      <c r="I8" s="93">
        <v>200000</v>
      </c>
      <c r="J8" s="93"/>
      <c r="K8" s="87"/>
    </row>
    <row r="9" ht="18.75" customHeight="1" spans="1:11">
      <c r="A9" s="88" t="s">
        <v>282</v>
      </c>
      <c r="B9" s="77" t="s">
        <v>284</v>
      </c>
      <c r="C9" s="77" t="s">
        <v>70</v>
      </c>
      <c r="D9" s="77" t="s">
        <v>119</v>
      </c>
      <c r="E9" s="77" t="s">
        <v>120</v>
      </c>
      <c r="F9" s="77" t="s">
        <v>208</v>
      </c>
      <c r="G9" s="77" t="s">
        <v>209</v>
      </c>
      <c r="H9" s="79">
        <v>200000</v>
      </c>
      <c r="I9" s="79">
        <v>200000</v>
      </c>
      <c r="J9" s="79"/>
      <c r="K9" s="87"/>
    </row>
    <row r="10" ht="18.75" customHeight="1" spans="1:11">
      <c r="A10" s="80"/>
      <c r="B10" s="77" t="s">
        <v>297</v>
      </c>
      <c r="C10" s="80"/>
      <c r="D10" s="80"/>
      <c r="E10" s="80"/>
      <c r="F10" s="80"/>
      <c r="G10" s="80"/>
      <c r="H10" s="87">
        <v>481</v>
      </c>
      <c r="I10" s="93">
        <v>481</v>
      </c>
      <c r="J10" s="93"/>
      <c r="K10" s="87"/>
    </row>
    <row r="11" ht="18.75" customHeight="1" spans="1:11">
      <c r="A11" s="88" t="s">
        <v>285</v>
      </c>
      <c r="B11" s="77" t="s">
        <v>297</v>
      </c>
      <c r="C11" s="77" t="s">
        <v>70</v>
      </c>
      <c r="D11" s="77" t="s">
        <v>115</v>
      </c>
      <c r="E11" s="77" t="s">
        <v>116</v>
      </c>
      <c r="F11" s="77" t="s">
        <v>260</v>
      </c>
      <c r="G11" s="77" t="s">
        <v>261</v>
      </c>
      <c r="H11" s="79">
        <v>481</v>
      </c>
      <c r="I11" s="79">
        <v>481</v>
      </c>
      <c r="J11" s="79"/>
      <c r="K11" s="87"/>
    </row>
    <row r="12" ht="18.75" customHeight="1" spans="1:11">
      <c r="A12" s="89" t="s">
        <v>173</v>
      </c>
      <c r="B12" s="90"/>
      <c r="C12" s="90"/>
      <c r="D12" s="90"/>
      <c r="E12" s="90"/>
      <c r="F12" s="90"/>
      <c r="G12" s="91"/>
      <c r="H12" s="79">
        <v>200481</v>
      </c>
      <c r="I12" s="79">
        <v>200481</v>
      </c>
      <c r="J12" s="79"/>
      <c r="K12" s="87"/>
    </row>
  </sheetData>
  <mergeCells count="15">
    <mergeCell ref="A2:K2"/>
    <mergeCell ref="A3:G3"/>
    <mergeCell ref="I4:K4"/>
    <mergeCell ref="A12:G12"/>
    <mergeCell ref="A4:A6"/>
    <mergeCell ref="B4:B6"/>
    <mergeCell ref="C4:C6"/>
    <mergeCell ref="D4:D6"/>
    <mergeCell ref="E4:E6"/>
    <mergeCell ref="F4:F6"/>
    <mergeCell ref="G4:G6"/>
    <mergeCell ref="H4:H6"/>
    <mergeCell ref="I5:I6"/>
    <mergeCell ref="J5:J6"/>
    <mergeCell ref="K5:K6"/>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zoomScale="85" zoomScaleNormal="85" workbookViewId="0">
      <selection activeCell="B19" sqref="B19"/>
    </sheetView>
  </sheetViews>
  <sheetFormatPr defaultColWidth="9.14414414414414" defaultRowHeight="14.25" customHeight="1" outlineLevelCol="6"/>
  <cols>
    <col min="1" max="1" width="35.2792792792793" customWidth="1"/>
    <col min="2" max="4" width="28" customWidth="1"/>
    <col min="5" max="7" width="23.8558558558559" customWidth="1"/>
  </cols>
  <sheetData>
    <row r="1" ht="13.5" customHeight="1" spans="4:7">
      <c r="D1" s="58"/>
      <c r="G1" s="59" t="s">
        <v>428</v>
      </c>
    </row>
    <row r="2" ht="41.25" customHeight="1" spans="1:7">
      <c r="A2" s="60" t="str">
        <f>"2025"&amp;"年部门项目中期规划预算表"</f>
        <v>2025年部门项目中期规划预算表</v>
      </c>
      <c r="B2" s="60"/>
      <c r="C2" s="60"/>
      <c r="D2" s="60"/>
      <c r="E2" s="60"/>
      <c r="F2" s="60"/>
      <c r="G2" s="60"/>
    </row>
    <row r="3" ht="13.5" customHeight="1" spans="1:7">
      <c r="A3" s="61" t="str">
        <f>"单位名称："&amp;"石林彝族自治县西街口镇卫生院"</f>
        <v>单位名称：石林彝族自治县西街口镇卫生院</v>
      </c>
      <c r="B3" s="62"/>
      <c r="C3" s="62"/>
      <c r="D3" s="62"/>
      <c r="E3" s="63"/>
      <c r="F3" s="63"/>
      <c r="G3" s="64" t="s">
        <v>1</v>
      </c>
    </row>
    <row r="4" ht="21.75" customHeight="1" spans="1:7">
      <c r="A4" s="65" t="s">
        <v>272</v>
      </c>
      <c r="B4" s="65" t="s">
        <v>271</v>
      </c>
      <c r="C4" s="65" t="s">
        <v>185</v>
      </c>
      <c r="D4" s="66" t="s">
        <v>429</v>
      </c>
      <c r="E4" s="67" t="s">
        <v>58</v>
      </c>
      <c r="F4" s="68"/>
      <c r="G4" s="69"/>
    </row>
    <row r="5" ht="21.75" customHeight="1" spans="1:7">
      <c r="A5" s="70"/>
      <c r="B5" s="70"/>
      <c r="C5" s="70"/>
      <c r="D5" s="71"/>
      <c r="E5" s="72" t="str">
        <f>"2025"&amp;"年"</f>
        <v>2025年</v>
      </c>
      <c r="F5" s="66" t="str">
        <f>("2025"+1)&amp;"年"</f>
        <v>2026年</v>
      </c>
      <c r="G5" s="66" t="str">
        <f>("2025"+2)&amp;"年"</f>
        <v>2027年</v>
      </c>
    </row>
    <row r="6" ht="40.5" customHeight="1" spans="1:7">
      <c r="A6" s="73"/>
      <c r="B6" s="73"/>
      <c r="C6" s="73"/>
      <c r="D6" s="74"/>
      <c r="E6" s="75"/>
      <c r="F6" s="74" t="s">
        <v>57</v>
      </c>
      <c r="G6" s="74"/>
    </row>
    <row r="7" ht="15" customHeight="1" spans="1:7">
      <c r="A7" s="76">
        <v>1</v>
      </c>
      <c r="B7" s="76">
        <v>2</v>
      </c>
      <c r="C7" s="76">
        <v>3</v>
      </c>
      <c r="D7" s="76">
        <v>4</v>
      </c>
      <c r="E7" s="76">
        <v>5</v>
      </c>
      <c r="F7" s="76">
        <v>6</v>
      </c>
      <c r="G7" s="76">
        <v>7</v>
      </c>
    </row>
    <row r="8" ht="17.25" customHeight="1" spans="1:7">
      <c r="A8" s="77" t="s">
        <v>70</v>
      </c>
      <c r="B8" s="78"/>
      <c r="C8" s="78"/>
      <c r="D8" s="77"/>
      <c r="E8" s="79">
        <v>200481</v>
      </c>
      <c r="F8" s="79"/>
      <c r="G8" s="79"/>
    </row>
    <row r="9" ht="18.75" customHeight="1" spans="1:7">
      <c r="A9" s="77"/>
      <c r="B9" s="77" t="s">
        <v>430</v>
      </c>
      <c r="C9" s="77" t="s">
        <v>284</v>
      </c>
      <c r="D9" s="77" t="s">
        <v>431</v>
      </c>
      <c r="E9" s="79">
        <v>200000</v>
      </c>
      <c r="F9" s="79"/>
      <c r="G9" s="79"/>
    </row>
    <row r="10" ht="18.75" customHeight="1" spans="1:7">
      <c r="A10" s="80"/>
      <c r="B10" s="77" t="s">
        <v>432</v>
      </c>
      <c r="C10" s="77" t="s">
        <v>297</v>
      </c>
      <c r="D10" s="77" t="s">
        <v>431</v>
      </c>
      <c r="E10" s="79">
        <v>481</v>
      </c>
      <c r="F10" s="79"/>
      <c r="G10" s="79"/>
    </row>
    <row r="11" ht="18.75" customHeight="1" spans="1:7">
      <c r="A11" s="81" t="s">
        <v>55</v>
      </c>
      <c r="B11" s="82" t="s">
        <v>433</v>
      </c>
      <c r="C11" s="82"/>
      <c r="D11" s="83"/>
      <c r="E11" s="79">
        <v>200481</v>
      </c>
      <c r="F11" s="79"/>
      <c r="G11" s="79"/>
    </row>
  </sheetData>
  <mergeCells count="11">
    <mergeCell ref="A2:G2"/>
    <mergeCell ref="A3:D3"/>
    <mergeCell ref="E4:G4"/>
    <mergeCell ref="A11:D11"/>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6"/>
  <sheetViews>
    <sheetView showZeros="0" tabSelected="1" zoomScale="85" zoomScaleNormal="85" topLeftCell="A8" workbookViewId="0">
      <selection activeCell="H20" sqref="H20"/>
    </sheetView>
  </sheetViews>
  <sheetFormatPr defaultColWidth="8.57657657657658" defaultRowHeight="14.25" customHeight="1"/>
  <cols>
    <col min="1" max="1" width="12.8918918918919" style="1" customWidth="1"/>
    <col min="2" max="2" width="14.5315315315315" style="1" customWidth="1"/>
    <col min="3" max="4" width="16.6216216216216" style="1" customWidth="1"/>
    <col min="5" max="5" width="22.2522522522523" style="1" customWidth="1"/>
    <col min="6" max="6" width="24.7117117117117" style="1" customWidth="1"/>
    <col min="7" max="7" width="19.4324324324324" style="1" customWidth="1"/>
    <col min="8" max="8" width="24.1621621621622" style="1" customWidth="1"/>
    <col min="9" max="9" width="19.981981981982" style="1" customWidth="1"/>
    <col min="10" max="10" width="39.3243243243243" style="1" customWidth="1"/>
    <col min="11" max="16384" width="8.57657657657658" style="1"/>
  </cols>
  <sheetData>
    <row r="1" s="1" customFormat="1" customHeight="1" spans="1:10">
      <c r="A1" s="2"/>
      <c r="B1" s="2"/>
      <c r="C1" s="2"/>
      <c r="D1" s="2"/>
      <c r="E1" s="2"/>
      <c r="F1" s="2"/>
      <c r="G1" s="2"/>
      <c r="H1" s="2"/>
      <c r="I1" s="2"/>
      <c r="J1" s="2"/>
    </row>
    <row r="2" s="1" customFormat="1" ht="9" customHeight="1" spans="1:10">
      <c r="A2" s="3"/>
      <c r="B2" s="3"/>
      <c r="C2" s="3"/>
      <c r="D2" s="3"/>
      <c r="E2" s="3"/>
      <c r="F2" s="3"/>
      <c r="G2" s="3"/>
      <c r="H2" s="3"/>
      <c r="I2" s="3"/>
      <c r="J2" s="51" t="s">
        <v>434</v>
      </c>
    </row>
    <row r="3" s="1" customFormat="1" ht="35" customHeight="1" spans="1:10">
      <c r="A3" s="3" t="str">
        <f>"2025"&amp;"年部门整体支出绩效目标表"</f>
        <v>2025年部门整体支出绩效目标表</v>
      </c>
      <c r="B3" s="4"/>
      <c r="C3" s="4"/>
      <c r="D3" s="4"/>
      <c r="E3" s="4"/>
      <c r="F3" s="4"/>
      <c r="G3" s="4"/>
      <c r="H3" s="4"/>
      <c r="I3" s="4"/>
      <c r="J3" s="4"/>
    </row>
    <row r="4" s="1" customFormat="1" ht="17.25" customHeight="1" spans="1:10">
      <c r="A4" s="5" t="str">
        <f>"单位名称："&amp;"石林彝族自治县西街口镇卫生院"</f>
        <v>单位名称：石林彝族自治县西街口镇卫生院</v>
      </c>
      <c r="B4" s="5"/>
      <c r="C4" s="6"/>
      <c r="D4" s="7"/>
      <c r="E4" s="7"/>
      <c r="F4" s="7"/>
      <c r="G4" s="7"/>
      <c r="H4" s="7"/>
      <c r="I4" s="7"/>
      <c r="J4" s="277" t="s">
        <v>1</v>
      </c>
    </row>
    <row r="5" s="1" customFormat="1" ht="30" customHeight="1" spans="1:10">
      <c r="A5" s="8" t="s">
        <v>435</v>
      </c>
      <c r="B5" s="9">
        <v>131011</v>
      </c>
      <c r="C5" s="10"/>
      <c r="D5" s="10"/>
      <c r="E5" s="11"/>
      <c r="F5" s="12" t="s">
        <v>436</v>
      </c>
      <c r="G5" s="11"/>
      <c r="H5" s="13" t="s">
        <v>70</v>
      </c>
      <c r="I5" s="10"/>
      <c r="J5" s="11"/>
    </row>
    <row r="6" s="1" customFormat="1" ht="32.25" customHeight="1" spans="1:10">
      <c r="A6" s="14" t="s">
        <v>437</v>
      </c>
      <c r="B6" s="15"/>
      <c r="C6" s="15"/>
      <c r="D6" s="15"/>
      <c r="E6" s="15"/>
      <c r="F6" s="15"/>
      <c r="G6" s="15"/>
      <c r="H6" s="15"/>
      <c r="I6" s="52"/>
      <c r="J6" s="53" t="s">
        <v>438</v>
      </c>
    </row>
    <row r="7" s="1" customFormat="1" ht="49" customHeight="1" spans="1:10">
      <c r="A7" s="16" t="s">
        <v>439</v>
      </c>
      <c r="B7" s="17" t="s">
        <v>440</v>
      </c>
      <c r="C7" s="18" t="s">
        <v>441</v>
      </c>
      <c r="D7" s="18"/>
      <c r="E7" s="18"/>
      <c r="F7" s="18"/>
      <c r="G7" s="18"/>
      <c r="H7" s="18"/>
      <c r="I7" s="18"/>
      <c r="J7" s="54" t="s">
        <v>442</v>
      </c>
    </row>
    <row r="8" s="1" customFormat="1" ht="57" customHeight="1" spans="1:10">
      <c r="A8" s="16"/>
      <c r="B8" s="17" t="str">
        <f>"总体绩效目标（"&amp;"2025"&amp;"-"&amp;("2025"+2)&amp;"年期间）"</f>
        <v>总体绩效目标（2025-2027年期间）</v>
      </c>
      <c r="C8" s="18" t="s">
        <v>441</v>
      </c>
      <c r="D8" s="18"/>
      <c r="E8" s="18"/>
      <c r="F8" s="18"/>
      <c r="G8" s="18"/>
      <c r="H8" s="18"/>
      <c r="I8" s="18"/>
      <c r="J8" s="54" t="s">
        <v>443</v>
      </c>
    </row>
    <row r="9" s="1" customFormat="1" ht="100" customHeight="1" spans="1:10">
      <c r="A9" s="17" t="s">
        <v>444</v>
      </c>
      <c r="B9" s="19" t="str">
        <f>"预算年度（"&amp;"2025"&amp;"年）绩效目标"</f>
        <v>预算年度（2025年）绩效目标</v>
      </c>
      <c r="C9" s="20" t="s">
        <v>445</v>
      </c>
      <c r="D9" s="20"/>
      <c r="E9" s="20"/>
      <c r="F9" s="20"/>
      <c r="G9" s="20"/>
      <c r="H9" s="20"/>
      <c r="I9" s="20"/>
      <c r="J9" s="55" t="s">
        <v>446</v>
      </c>
    </row>
    <row r="10" s="1" customFormat="1" ht="32.25" customHeight="1" spans="1:10">
      <c r="A10" s="21" t="s">
        <v>447</v>
      </c>
      <c r="B10" s="21"/>
      <c r="C10" s="21"/>
      <c r="D10" s="21"/>
      <c r="E10" s="21"/>
      <c r="F10" s="21"/>
      <c r="G10" s="21"/>
      <c r="H10" s="21"/>
      <c r="I10" s="21"/>
      <c r="J10" s="21"/>
    </row>
    <row r="11" s="1" customFormat="1" ht="32.25" customHeight="1" spans="1:10">
      <c r="A11" s="17" t="s">
        <v>448</v>
      </c>
      <c r="B11" s="17"/>
      <c r="C11" s="16" t="s">
        <v>449</v>
      </c>
      <c r="D11" s="16"/>
      <c r="E11" s="16"/>
      <c r="F11" s="16"/>
      <c r="G11" s="16"/>
      <c r="H11" s="16" t="s">
        <v>450</v>
      </c>
      <c r="I11" s="16"/>
      <c r="J11" s="16"/>
    </row>
    <row r="12" s="1" customFormat="1" ht="32.25" customHeight="1" spans="1:10">
      <c r="A12" s="17"/>
      <c r="B12" s="17"/>
      <c r="C12" s="16"/>
      <c r="D12" s="16"/>
      <c r="E12" s="16"/>
      <c r="F12" s="16"/>
      <c r="G12" s="16"/>
      <c r="H12" s="17" t="s">
        <v>451</v>
      </c>
      <c r="I12" s="17" t="s">
        <v>452</v>
      </c>
      <c r="J12" s="17" t="s">
        <v>453</v>
      </c>
    </row>
    <row r="13" s="1" customFormat="1" ht="24" customHeight="1" spans="1:10">
      <c r="A13" s="22" t="s">
        <v>55</v>
      </c>
      <c r="B13" s="23"/>
      <c r="C13" s="23"/>
      <c r="D13" s="23"/>
      <c r="E13" s="23"/>
      <c r="F13" s="23"/>
      <c r="G13" s="24"/>
      <c r="H13" s="25">
        <v>5038534</v>
      </c>
      <c r="I13" s="25">
        <v>2842234</v>
      </c>
      <c r="J13" s="25">
        <v>2196300</v>
      </c>
    </row>
    <row r="14" s="1" customFormat="1" ht="121" customHeight="1" spans="1:10">
      <c r="A14" s="18" t="s">
        <v>441</v>
      </c>
      <c r="B14" s="26"/>
      <c r="C14" s="18" t="s">
        <v>454</v>
      </c>
      <c r="D14" s="26"/>
      <c r="E14" s="26"/>
      <c r="F14" s="26"/>
      <c r="G14" s="26"/>
      <c r="H14" s="27">
        <v>5038534</v>
      </c>
      <c r="I14" s="27">
        <v>2842234</v>
      </c>
      <c r="J14" s="27">
        <v>2196300</v>
      </c>
    </row>
    <row r="15" s="1" customFormat="1" ht="32.25" customHeight="1" spans="1:10">
      <c r="A15" s="21" t="s">
        <v>455</v>
      </c>
      <c r="B15" s="21"/>
      <c r="C15" s="21"/>
      <c r="D15" s="21"/>
      <c r="E15" s="21"/>
      <c r="F15" s="21"/>
      <c r="G15" s="21"/>
      <c r="H15" s="21"/>
      <c r="I15" s="21"/>
      <c r="J15" s="21"/>
    </row>
    <row r="16" s="1" customFormat="1" ht="32.25" customHeight="1" spans="1:10">
      <c r="A16" s="28" t="s">
        <v>456</v>
      </c>
      <c r="B16" s="28"/>
      <c r="C16" s="28"/>
      <c r="D16" s="28"/>
      <c r="E16" s="28"/>
      <c r="F16" s="28"/>
      <c r="G16" s="28"/>
      <c r="H16" s="29" t="s">
        <v>457</v>
      </c>
      <c r="I16" s="56" t="s">
        <v>307</v>
      </c>
      <c r="J16" s="29" t="s">
        <v>458</v>
      </c>
    </row>
    <row r="17" s="1" customFormat="1" ht="36" customHeight="1" spans="1:10">
      <c r="A17" s="30" t="s">
        <v>300</v>
      </c>
      <c r="B17" s="30" t="s">
        <v>459</v>
      </c>
      <c r="C17" s="31" t="s">
        <v>302</v>
      </c>
      <c r="D17" s="31" t="s">
        <v>303</v>
      </c>
      <c r="E17" s="31" t="s">
        <v>304</v>
      </c>
      <c r="F17" s="31" t="s">
        <v>305</v>
      </c>
      <c r="G17" s="31" t="s">
        <v>306</v>
      </c>
      <c r="H17" s="32"/>
      <c r="I17" s="32"/>
      <c r="J17" s="32"/>
    </row>
    <row r="18" s="1" customFormat="1" ht="44" customHeight="1" spans="1:10">
      <c r="A18" s="33" t="s">
        <v>309</v>
      </c>
      <c r="B18" s="34" t="s">
        <v>327</v>
      </c>
      <c r="C18" s="35" t="s">
        <v>460</v>
      </c>
      <c r="D18" s="36" t="s">
        <v>320</v>
      </c>
      <c r="E18" s="37">
        <v>16</v>
      </c>
      <c r="F18" s="38" t="s">
        <v>314</v>
      </c>
      <c r="G18" s="39" t="s">
        <v>328</v>
      </c>
      <c r="H18" s="35" t="s">
        <v>460</v>
      </c>
      <c r="I18" s="35" t="s">
        <v>460</v>
      </c>
      <c r="J18" s="57" t="s">
        <v>461</v>
      </c>
    </row>
    <row r="19" s="1" customFormat="1" ht="44" customHeight="1" spans="1:10">
      <c r="A19" s="33"/>
      <c r="B19" s="40" t="s">
        <v>310</v>
      </c>
      <c r="C19" s="41" t="s">
        <v>462</v>
      </c>
      <c r="D19" s="38" t="s">
        <v>312</v>
      </c>
      <c r="E19" s="37">
        <v>100</v>
      </c>
      <c r="F19" s="38" t="s">
        <v>322</v>
      </c>
      <c r="G19" s="39" t="s">
        <v>328</v>
      </c>
      <c r="H19" s="42" t="s">
        <v>463</v>
      </c>
      <c r="I19" s="42" t="s">
        <v>463</v>
      </c>
      <c r="J19" s="57" t="s">
        <v>461</v>
      </c>
    </row>
    <row r="20" s="1" customFormat="1" ht="44" customHeight="1" spans="1:10">
      <c r="A20" s="33"/>
      <c r="B20" s="43"/>
      <c r="C20" s="41" t="s">
        <v>464</v>
      </c>
      <c r="D20" s="38" t="s">
        <v>320</v>
      </c>
      <c r="E20" s="37">
        <v>90</v>
      </c>
      <c r="F20" s="38" t="s">
        <v>322</v>
      </c>
      <c r="G20" s="39" t="s">
        <v>328</v>
      </c>
      <c r="H20" s="42" t="s">
        <v>465</v>
      </c>
      <c r="I20" s="42" t="s">
        <v>465</v>
      </c>
      <c r="J20" s="57" t="s">
        <v>461</v>
      </c>
    </row>
    <row r="21" s="1" customFormat="1" ht="44" customHeight="1" spans="1:10">
      <c r="A21" s="33"/>
      <c r="B21" s="44" t="s">
        <v>466</v>
      </c>
      <c r="C21" s="41" t="s">
        <v>467</v>
      </c>
      <c r="D21" s="38" t="s">
        <v>320</v>
      </c>
      <c r="E21" s="37">
        <v>100</v>
      </c>
      <c r="F21" s="38" t="s">
        <v>322</v>
      </c>
      <c r="G21" s="39" t="s">
        <v>328</v>
      </c>
      <c r="H21" s="42" t="s">
        <v>467</v>
      </c>
      <c r="I21" s="42" t="s">
        <v>467</v>
      </c>
      <c r="J21" s="57" t="s">
        <v>461</v>
      </c>
    </row>
    <row r="22" s="1" customFormat="1" ht="44" customHeight="1" spans="1:10">
      <c r="A22" s="33"/>
      <c r="B22" s="45" t="s">
        <v>468</v>
      </c>
      <c r="C22" s="46" t="s">
        <v>469</v>
      </c>
      <c r="D22" s="38" t="s">
        <v>320</v>
      </c>
      <c r="E22" s="47">
        <v>169.17</v>
      </c>
      <c r="F22" s="38" t="s">
        <v>470</v>
      </c>
      <c r="G22" s="39" t="s">
        <v>328</v>
      </c>
      <c r="H22" s="46" t="s">
        <v>469</v>
      </c>
      <c r="I22" s="46" t="s">
        <v>469</v>
      </c>
      <c r="J22" s="57" t="s">
        <v>461</v>
      </c>
    </row>
    <row r="23" s="1" customFormat="1" ht="44" customHeight="1" spans="1:10">
      <c r="A23" s="33"/>
      <c r="B23" s="45"/>
      <c r="C23" s="48" t="s">
        <v>243</v>
      </c>
      <c r="D23" s="38" t="s">
        <v>320</v>
      </c>
      <c r="E23" s="47">
        <v>4.78</v>
      </c>
      <c r="F23" s="38" t="s">
        <v>470</v>
      </c>
      <c r="G23" s="39" t="s">
        <v>328</v>
      </c>
      <c r="H23" s="48" t="s">
        <v>243</v>
      </c>
      <c r="I23" s="48" t="s">
        <v>243</v>
      </c>
      <c r="J23" s="57" t="s">
        <v>461</v>
      </c>
    </row>
    <row r="24" s="1" customFormat="1" ht="44" customHeight="1" spans="1:10">
      <c r="A24" s="33"/>
      <c r="B24" s="45"/>
      <c r="C24" s="49" t="s">
        <v>247</v>
      </c>
      <c r="D24" s="38" t="s">
        <v>320</v>
      </c>
      <c r="E24" s="47">
        <v>55.88</v>
      </c>
      <c r="F24" s="38" t="s">
        <v>470</v>
      </c>
      <c r="G24" s="39" t="s">
        <v>328</v>
      </c>
      <c r="H24" s="49" t="s">
        <v>247</v>
      </c>
      <c r="I24" s="49" t="s">
        <v>247</v>
      </c>
      <c r="J24" s="57" t="s">
        <v>461</v>
      </c>
    </row>
    <row r="25" s="1" customFormat="1" ht="44" customHeight="1" spans="1:10">
      <c r="A25" s="33"/>
      <c r="B25" s="45"/>
      <c r="C25" s="49" t="s">
        <v>134</v>
      </c>
      <c r="D25" s="38" t="s">
        <v>320</v>
      </c>
      <c r="E25" s="47">
        <v>23.85</v>
      </c>
      <c r="F25" s="38" t="s">
        <v>470</v>
      </c>
      <c r="G25" s="39" t="s">
        <v>328</v>
      </c>
      <c r="H25" s="49" t="s">
        <v>134</v>
      </c>
      <c r="I25" s="49" t="s">
        <v>134</v>
      </c>
      <c r="J25" s="57" t="s">
        <v>461</v>
      </c>
    </row>
    <row r="26" s="1" customFormat="1" ht="44" customHeight="1" spans="1:10">
      <c r="A26" s="33"/>
      <c r="B26" s="45"/>
      <c r="C26" s="49" t="s">
        <v>471</v>
      </c>
      <c r="D26" s="38" t="s">
        <v>320</v>
      </c>
      <c r="E26" s="47">
        <v>59.68</v>
      </c>
      <c r="F26" s="38" t="s">
        <v>470</v>
      </c>
      <c r="G26" s="39" t="s">
        <v>328</v>
      </c>
      <c r="H26" s="49" t="s">
        <v>472</v>
      </c>
      <c r="I26" s="49" t="s">
        <v>472</v>
      </c>
      <c r="J26" s="57" t="s">
        <v>461</v>
      </c>
    </row>
    <row r="27" s="1" customFormat="1" ht="44" customHeight="1" spans="1:10">
      <c r="A27" s="33"/>
      <c r="B27" s="45"/>
      <c r="C27" s="48" t="s">
        <v>204</v>
      </c>
      <c r="D27" s="38" t="s">
        <v>320</v>
      </c>
      <c r="E27" s="47">
        <v>4.5</v>
      </c>
      <c r="F27" s="38" t="s">
        <v>470</v>
      </c>
      <c r="G27" s="39" t="s">
        <v>328</v>
      </c>
      <c r="H27" s="48" t="s">
        <v>204</v>
      </c>
      <c r="I27" s="48" t="s">
        <v>204</v>
      </c>
      <c r="J27" s="57" t="s">
        <v>461</v>
      </c>
    </row>
    <row r="28" s="1" customFormat="1" ht="44" customHeight="1" spans="1:10">
      <c r="A28" s="33"/>
      <c r="B28" s="45"/>
      <c r="C28" s="49" t="s">
        <v>233</v>
      </c>
      <c r="D28" s="38" t="s">
        <v>320</v>
      </c>
      <c r="E28" s="47">
        <v>1.74</v>
      </c>
      <c r="F28" s="38" t="s">
        <v>470</v>
      </c>
      <c r="G28" s="39" t="s">
        <v>328</v>
      </c>
      <c r="H28" s="49" t="s">
        <v>233</v>
      </c>
      <c r="I28" s="49" t="s">
        <v>233</v>
      </c>
      <c r="J28" s="57" t="s">
        <v>461</v>
      </c>
    </row>
    <row r="29" s="1" customFormat="1" ht="44" customHeight="1" spans="1:10">
      <c r="A29" s="33"/>
      <c r="B29" s="45"/>
      <c r="C29" s="49" t="s">
        <v>473</v>
      </c>
      <c r="D29" s="38" t="s">
        <v>320</v>
      </c>
      <c r="E29" s="47">
        <v>1.044</v>
      </c>
      <c r="F29" s="38" t="s">
        <v>470</v>
      </c>
      <c r="G29" s="39" t="s">
        <v>328</v>
      </c>
      <c r="H29" s="49" t="s">
        <v>473</v>
      </c>
      <c r="I29" s="49" t="s">
        <v>473</v>
      </c>
      <c r="J29" s="57" t="s">
        <v>461</v>
      </c>
    </row>
    <row r="30" s="1" customFormat="1" ht="44" customHeight="1" spans="1:10">
      <c r="A30" s="33"/>
      <c r="B30" s="45"/>
      <c r="C30" s="49" t="s">
        <v>474</v>
      </c>
      <c r="D30" s="38" t="s">
        <v>320</v>
      </c>
      <c r="E30" s="47">
        <v>159.95</v>
      </c>
      <c r="F30" s="38" t="s">
        <v>470</v>
      </c>
      <c r="G30" s="39" t="s">
        <v>328</v>
      </c>
      <c r="H30" s="49" t="s">
        <v>475</v>
      </c>
      <c r="I30" s="49" t="s">
        <v>475</v>
      </c>
      <c r="J30" s="57" t="s">
        <v>461</v>
      </c>
    </row>
    <row r="31" s="1" customFormat="1" ht="44" customHeight="1" spans="1:10">
      <c r="A31" s="33"/>
      <c r="B31" s="45"/>
      <c r="C31" s="42" t="s">
        <v>261</v>
      </c>
      <c r="D31" s="38" t="s">
        <v>320</v>
      </c>
      <c r="E31" s="47">
        <v>17.77</v>
      </c>
      <c r="F31" s="38" t="s">
        <v>470</v>
      </c>
      <c r="G31" s="39" t="s">
        <v>328</v>
      </c>
      <c r="H31" s="42" t="s">
        <v>261</v>
      </c>
      <c r="I31" s="42" t="s">
        <v>261</v>
      </c>
      <c r="J31" s="57" t="s">
        <v>461</v>
      </c>
    </row>
    <row r="32" s="1" customFormat="1" ht="44" customHeight="1" spans="1:10">
      <c r="A32" s="40" t="s">
        <v>317</v>
      </c>
      <c r="B32" s="44" t="s">
        <v>476</v>
      </c>
      <c r="C32" s="50" t="s">
        <v>477</v>
      </c>
      <c r="D32" s="38" t="s">
        <v>320</v>
      </c>
      <c r="E32" s="47">
        <v>219.63</v>
      </c>
      <c r="F32" s="38" t="s">
        <v>470</v>
      </c>
      <c r="G32" s="39" t="s">
        <v>328</v>
      </c>
      <c r="H32" s="50" t="s">
        <v>477</v>
      </c>
      <c r="I32" s="50" t="s">
        <v>477</v>
      </c>
      <c r="J32" s="57" t="s">
        <v>461</v>
      </c>
    </row>
    <row r="33" s="1" customFormat="1" ht="44" customHeight="1" spans="1:10">
      <c r="A33" s="33"/>
      <c r="B33" s="44" t="s">
        <v>478</v>
      </c>
      <c r="C33" s="50" t="s">
        <v>479</v>
      </c>
      <c r="D33" s="38" t="s">
        <v>320</v>
      </c>
      <c r="E33" s="37" t="s">
        <v>321</v>
      </c>
      <c r="F33" s="38" t="s">
        <v>322</v>
      </c>
      <c r="G33" s="39" t="s">
        <v>328</v>
      </c>
      <c r="H33" s="50" t="s">
        <v>479</v>
      </c>
      <c r="I33" s="50" t="s">
        <v>479</v>
      </c>
      <c r="J33" s="57" t="s">
        <v>461</v>
      </c>
    </row>
    <row r="34" s="1" customFormat="1" ht="44" customHeight="1" spans="1:10">
      <c r="A34" s="33"/>
      <c r="B34" s="44" t="s">
        <v>480</v>
      </c>
      <c r="C34" s="50" t="s">
        <v>481</v>
      </c>
      <c r="D34" s="38" t="s">
        <v>320</v>
      </c>
      <c r="E34" s="37" t="s">
        <v>482</v>
      </c>
      <c r="F34" s="38" t="s">
        <v>322</v>
      </c>
      <c r="G34" s="39" t="s">
        <v>328</v>
      </c>
      <c r="H34" s="50" t="s">
        <v>481</v>
      </c>
      <c r="I34" s="50" t="s">
        <v>481</v>
      </c>
      <c r="J34" s="57" t="s">
        <v>461</v>
      </c>
    </row>
    <row r="35" s="1" customFormat="1" ht="44" customHeight="1" spans="1:10">
      <c r="A35" s="43"/>
      <c r="B35" s="44" t="s">
        <v>483</v>
      </c>
      <c r="C35" s="50" t="s">
        <v>484</v>
      </c>
      <c r="D35" s="38" t="s">
        <v>320</v>
      </c>
      <c r="E35" s="37">
        <v>100</v>
      </c>
      <c r="F35" s="38" t="s">
        <v>322</v>
      </c>
      <c r="G35" s="39" t="s">
        <v>328</v>
      </c>
      <c r="H35" s="50" t="s">
        <v>484</v>
      </c>
      <c r="I35" s="50" t="s">
        <v>484</v>
      </c>
      <c r="J35" s="57" t="s">
        <v>461</v>
      </c>
    </row>
    <row r="36" s="1" customFormat="1" ht="44" customHeight="1" spans="1:10">
      <c r="A36" s="44" t="s">
        <v>323</v>
      </c>
      <c r="B36" s="44" t="s">
        <v>485</v>
      </c>
      <c r="C36" s="41" t="s">
        <v>331</v>
      </c>
      <c r="D36" s="38" t="s">
        <v>320</v>
      </c>
      <c r="E36" s="37" t="s">
        <v>321</v>
      </c>
      <c r="F36" s="38" t="s">
        <v>322</v>
      </c>
      <c r="G36" s="39" t="s">
        <v>328</v>
      </c>
      <c r="H36" s="42" t="s">
        <v>331</v>
      </c>
      <c r="I36" s="42" t="s">
        <v>331</v>
      </c>
      <c r="J36" s="57" t="s">
        <v>461</v>
      </c>
    </row>
  </sheetData>
  <mergeCells count="26">
    <mergeCell ref="A3:J3"/>
    <mergeCell ref="A4:C4"/>
    <mergeCell ref="B5:E5"/>
    <mergeCell ref="F5:G5"/>
    <mergeCell ref="H5:J5"/>
    <mergeCell ref="A6:I6"/>
    <mergeCell ref="C7:I7"/>
    <mergeCell ref="C8:I8"/>
    <mergeCell ref="C9:I9"/>
    <mergeCell ref="A10:J10"/>
    <mergeCell ref="H11:J11"/>
    <mergeCell ref="A13:G13"/>
    <mergeCell ref="A14:B14"/>
    <mergeCell ref="C14:G14"/>
    <mergeCell ref="A15:J15"/>
    <mergeCell ref="A16:G16"/>
    <mergeCell ref="A7:A8"/>
    <mergeCell ref="A18:A31"/>
    <mergeCell ref="A32:A35"/>
    <mergeCell ref="B19:B20"/>
    <mergeCell ref="B22:B31"/>
    <mergeCell ref="H16:H17"/>
    <mergeCell ref="I16:I17"/>
    <mergeCell ref="J16:J17"/>
    <mergeCell ref="A11:B12"/>
    <mergeCell ref="C11:G12"/>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GridLines="0" showZeros="0" zoomScale="85" zoomScaleNormal="85" workbookViewId="0">
      <selection activeCell="B19" sqref="B19"/>
    </sheetView>
  </sheetViews>
  <sheetFormatPr defaultColWidth="8.57657657657658" defaultRowHeight="12.75" customHeight="1"/>
  <cols>
    <col min="1" max="1" width="15.8918918918919" customWidth="1"/>
    <col min="2" max="2" width="35" customWidth="1"/>
    <col min="3" max="19" width="22" customWidth="1"/>
  </cols>
  <sheetData>
    <row r="1" ht="17.25" customHeight="1" spans="1:1">
      <c r="A1" s="119" t="s">
        <v>52</v>
      </c>
    </row>
    <row r="2" ht="41.25" customHeight="1" spans="1:1">
      <c r="A2" s="97" t="str">
        <f>"2025"&amp;"年部门收入预算表"</f>
        <v>2025年部门收入预算表</v>
      </c>
    </row>
    <row r="3" ht="17.25" customHeight="1" spans="1:19">
      <c r="A3" s="100" t="str">
        <f>"单位名称："&amp;"石林彝族自治县西街口镇卫生院"</f>
        <v>单位名称：石林彝族自治县西街口镇卫生院</v>
      </c>
      <c r="S3" s="102" t="s">
        <v>1</v>
      </c>
    </row>
    <row r="4" ht="21.75" customHeight="1" spans="1:19">
      <c r="A4" s="263" t="s">
        <v>53</v>
      </c>
      <c r="B4" s="264" t="s">
        <v>54</v>
      </c>
      <c r="C4" s="264" t="s">
        <v>55</v>
      </c>
      <c r="D4" s="265" t="s">
        <v>56</v>
      </c>
      <c r="E4" s="265"/>
      <c r="F4" s="265"/>
      <c r="G4" s="265"/>
      <c r="H4" s="265"/>
      <c r="I4" s="185"/>
      <c r="J4" s="265"/>
      <c r="K4" s="265"/>
      <c r="L4" s="265"/>
      <c r="M4" s="265"/>
      <c r="N4" s="271"/>
      <c r="O4" s="265" t="s">
        <v>45</v>
      </c>
      <c r="P4" s="265"/>
      <c r="Q4" s="265"/>
      <c r="R4" s="265"/>
      <c r="S4" s="271"/>
    </row>
    <row r="5" ht="27" customHeight="1" spans="1:19">
      <c r="A5" s="266"/>
      <c r="B5" s="267"/>
      <c r="C5" s="267"/>
      <c r="D5" s="267" t="s">
        <v>57</v>
      </c>
      <c r="E5" s="267" t="s">
        <v>58</v>
      </c>
      <c r="F5" s="267" t="s">
        <v>59</v>
      </c>
      <c r="G5" s="267" t="s">
        <v>60</v>
      </c>
      <c r="H5" s="267" t="s">
        <v>61</v>
      </c>
      <c r="I5" s="272" t="s">
        <v>62</v>
      </c>
      <c r="J5" s="273"/>
      <c r="K5" s="273"/>
      <c r="L5" s="273"/>
      <c r="M5" s="273"/>
      <c r="N5" s="274"/>
      <c r="O5" s="267" t="s">
        <v>57</v>
      </c>
      <c r="P5" s="267" t="s">
        <v>58</v>
      </c>
      <c r="Q5" s="267" t="s">
        <v>59</v>
      </c>
      <c r="R5" s="267" t="s">
        <v>60</v>
      </c>
      <c r="S5" s="267" t="s">
        <v>63</v>
      </c>
    </row>
    <row r="6" ht="30" customHeight="1" spans="1:19">
      <c r="A6" s="268"/>
      <c r="B6" s="160"/>
      <c r="C6" s="169"/>
      <c r="D6" s="169"/>
      <c r="E6" s="169"/>
      <c r="F6" s="169"/>
      <c r="G6" s="169"/>
      <c r="H6" s="169"/>
      <c r="I6" s="125" t="s">
        <v>57</v>
      </c>
      <c r="J6" s="274" t="s">
        <v>64</v>
      </c>
      <c r="K6" s="274" t="s">
        <v>65</v>
      </c>
      <c r="L6" s="274" t="s">
        <v>66</v>
      </c>
      <c r="M6" s="274" t="s">
        <v>67</v>
      </c>
      <c r="N6" s="274" t="s">
        <v>68</v>
      </c>
      <c r="O6" s="275"/>
      <c r="P6" s="275"/>
      <c r="Q6" s="275"/>
      <c r="R6" s="275"/>
      <c r="S6" s="169"/>
    </row>
    <row r="7" ht="15" customHeight="1" spans="1:19">
      <c r="A7" s="269">
        <v>1</v>
      </c>
      <c r="B7" s="269">
        <v>2</v>
      </c>
      <c r="C7" s="269">
        <v>3</v>
      </c>
      <c r="D7" s="269">
        <v>4</v>
      </c>
      <c r="E7" s="269">
        <v>5</v>
      </c>
      <c r="F7" s="269">
        <v>6</v>
      </c>
      <c r="G7" s="269">
        <v>7</v>
      </c>
      <c r="H7" s="269">
        <v>8</v>
      </c>
      <c r="I7" s="125">
        <v>9</v>
      </c>
      <c r="J7" s="269">
        <v>10</v>
      </c>
      <c r="K7" s="269">
        <v>11</v>
      </c>
      <c r="L7" s="269">
        <v>12</v>
      </c>
      <c r="M7" s="269">
        <v>13</v>
      </c>
      <c r="N7" s="269">
        <v>14</v>
      </c>
      <c r="O7" s="269">
        <v>15</v>
      </c>
      <c r="P7" s="269">
        <v>16</v>
      </c>
      <c r="Q7" s="269">
        <v>17</v>
      </c>
      <c r="R7" s="269">
        <v>18</v>
      </c>
      <c r="S7" s="269">
        <v>19</v>
      </c>
    </row>
    <row r="8" ht="18" customHeight="1" spans="1:19">
      <c r="A8" s="77" t="s">
        <v>69</v>
      </c>
      <c r="B8" s="77" t="s">
        <v>70</v>
      </c>
      <c r="C8" s="134">
        <v>5038534</v>
      </c>
      <c r="D8" s="134">
        <v>5038534</v>
      </c>
      <c r="E8" s="134">
        <v>2842234</v>
      </c>
      <c r="F8" s="134"/>
      <c r="G8" s="134"/>
      <c r="H8" s="134"/>
      <c r="I8" s="134">
        <v>2196300</v>
      </c>
      <c r="J8" s="134">
        <v>2196300</v>
      </c>
      <c r="K8" s="134"/>
      <c r="L8" s="134"/>
      <c r="M8" s="134"/>
      <c r="N8" s="134"/>
      <c r="O8" s="134"/>
      <c r="P8" s="134"/>
      <c r="Q8" s="134"/>
      <c r="R8" s="134"/>
      <c r="S8" s="134"/>
    </row>
    <row r="9" ht="18" customHeight="1" spans="1:19">
      <c r="A9" s="105" t="s">
        <v>55</v>
      </c>
      <c r="B9" s="270"/>
      <c r="C9" s="134">
        <v>5038534</v>
      </c>
      <c r="D9" s="134">
        <v>5038534</v>
      </c>
      <c r="E9" s="134">
        <v>2842234</v>
      </c>
      <c r="F9" s="134"/>
      <c r="G9" s="134"/>
      <c r="H9" s="134"/>
      <c r="I9" s="134">
        <v>2196300</v>
      </c>
      <c r="J9" s="134">
        <v>2196300</v>
      </c>
      <c r="K9" s="134"/>
      <c r="L9" s="134"/>
      <c r="M9" s="134"/>
      <c r="N9" s="134"/>
      <c r="O9" s="134"/>
      <c r="P9" s="134"/>
      <c r="Q9" s="134"/>
      <c r="R9" s="134"/>
      <c r="S9" s="134"/>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6"/>
  <sheetViews>
    <sheetView showGridLines="0" showZeros="0" zoomScale="85" zoomScaleNormal="85" topLeftCell="C8" workbookViewId="0">
      <selection activeCell="A16" sqref="$A16:$XFD16"/>
    </sheetView>
  </sheetViews>
  <sheetFormatPr defaultColWidth="8.57657657657658" defaultRowHeight="12.75" customHeight="1"/>
  <cols>
    <col min="1" max="1" width="14.2792792792793" customWidth="1"/>
    <col min="2" max="2" width="37.5765765765766" customWidth="1"/>
    <col min="3" max="8" width="24.5765765765766" customWidth="1"/>
    <col min="9" max="9" width="26.7117117117117" customWidth="1"/>
    <col min="10" max="11" width="24.4234234234234" customWidth="1"/>
    <col min="12" max="15" width="24.5765765765766" customWidth="1"/>
  </cols>
  <sheetData>
    <row r="1" ht="17.25" customHeight="1" spans="1:1">
      <c r="A1" s="241" t="s">
        <v>71</v>
      </c>
    </row>
    <row r="2" ht="41.25" customHeight="1" spans="1:1">
      <c r="A2" s="242" t="str">
        <f>"2025"&amp;"年部门支出预算表"</f>
        <v>2025年部门支出预算表</v>
      </c>
    </row>
    <row r="3" ht="17.25" customHeight="1" spans="1:15">
      <c r="A3" s="243" t="str">
        <f>"单位名称："&amp;"石林彝族自治县西街口镇卫生院"</f>
        <v>单位名称：石林彝族自治县西街口镇卫生院</v>
      </c>
      <c r="O3" s="241" t="s">
        <v>1</v>
      </c>
    </row>
    <row r="4" ht="27" customHeight="1" spans="1:15">
      <c r="A4" s="244" t="s">
        <v>72</v>
      </c>
      <c r="B4" s="244" t="s">
        <v>73</v>
      </c>
      <c r="C4" s="244" t="s">
        <v>55</v>
      </c>
      <c r="D4" s="245" t="s">
        <v>58</v>
      </c>
      <c r="E4" s="246"/>
      <c r="F4" s="247"/>
      <c r="G4" s="248" t="s">
        <v>59</v>
      </c>
      <c r="H4" s="248" t="s">
        <v>60</v>
      </c>
      <c r="I4" s="248" t="s">
        <v>74</v>
      </c>
      <c r="J4" s="245" t="s">
        <v>62</v>
      </c>
      <c r="K4" s="246"/>
      <c r="L4" s="246"/>
      <c r="M4" s="246"/>
      <c r="N4" s="259"/>
      <c r="O4" s="260"/>
    </row>
    <row r="5" ht="42" customHeight="1" spans="1:15">
      <c r="A5" s="249"/>
      <c r="B5" s="249"/>
      <c r="C5" s="250"/>
      <c r="D5" s="251" t="s">
        <v>57</v>
      </c>
      <c r="E5" s="251" t="s">
        <v>75</v>
      </c>
      <c r="F5" s="251" t="s">
        <v>76</v>
      </c>
      <c r="G5" s="250"/>
      <c r="H5" s="250"/>
      <c r="I5" s="261"/>
      <c r="J5" s="251" t="s">
        <v>57</v>
      </c>
      <c r="K5" s="262" t="s">
        <v>77</v>
      </c>
      <c r="L5" s="262" t="s">
        <v>78</v>
      </c>
      <c r="M5" s="262" t="s">
        <v>79</v>
      </c>
      <c r="N5" s="262" t="s">
        <v>80</v>
      </c>
      <c r="O5" s="262" t="s">
        <v>81</v>
      </c>
    </row>
    <row r="6" ht="18" customHeight="1" spans="1:15">
      <c r="A6" s="252" t="s">
        <v>82</v>
      </c>
      <c r="B6" s="252" t="s">
        <v>83</v>
      </c>
      <c r="C6" s="252" t="s">
        <v>84</v>
      </c>
      <c r="D6" s="253" t="s">
        <v>85</v>
      </c>
      <c r="E6" s="253" t="s">
        <v>86</v>
      </c>
      <c r="F6" s="253" t="s">
        <v>87</v>
      </c>
      <c r="G6" s="253" t="s">
        <v>88</v>
      </c>
      <c r="H6" s="253" t="s">
        <v>89</v>
      </c>
      <c r="I6" s="253" t="s">
        <v>90</v>
      </c>
      <c r="J6" s="253" t="s">
        <v>91</v>
      </c>
      <c r="K6" s="253" t="s">
        <v>92</v>
      </c>
      <c r="L6" s="253" t="s">
        <v>93</v>
      </c>
      <c r="M6" s="253" t="s">
        <v>94</v>
      </c>
      <c r="N6" s="252" t="s">
        <v>95</v>
      </c>
      <c r="O6" s="253" t="s">
        <v>96</v>
      </c>
    </row>
    <row r="7" ht="21" customHeight="1" spans="1:15">
      <c r="A7" s="254" t="s">
        <v>97</v>
      </c>
      <c r="B7" s="254" t="s">
        <v>98</v>
      </c>
      <c r="C7" s="134">
        <v>392103</v>
      </c>
      <c r="D7" s="134">
        <v>392103</v>
      </c>
      <c r="E7" s="134">
        <v>392103</v>
      </c>
      <c r="F7" s="134"/>
      <c r="G7" s="134"/>
      <c r="H7" s="134"/>
      <c r="I7" s="134"/>
      <c r="J7" s="134"/>
      <c r="K7" s="134"/>
      <c r="L7" s="134"/>
      <c r="M7" s="134"/>
      <c r="N7" s="134"/>
      <c r="O7" s="134"/>
    </row>
    <row r="8" ht="21" customHeight="1" spans="1:15">
      <c r="A8" s="255" t="s">
        <v>99</v>
      </c>
      <c r="B8" s="255" t="s">
        <v>100</v>
      </c>
      <c r="C8" s="134">
        <v>387945</v>
      </c>
      <c r="D8" s="134">
        <v>387945</v>
      </c>
      <c r="E8" s="134">
        <v>387945</v>
      </c>
      <c r="F8" s="134"/>
      <c r="G8" s="134"/>
      <c r="H8" s="134"/>
      <c r="I8" s="134"/>
      <c r="J8" s="134"/>
      <c r="K8" s="134"/>
      <c r="L8" s="134"/>
      <c r="M8" s="134"/>
      <c r="N8" s="134"/>
      <c r="O8" s="134"/>
    </row>
    <row r="9" customFormat="1" ht="21" customHeight="1" spans="1:15">
      <c r="A9" s="256" t="s">
        <v>101</v>
      </c>
      <c r="B9" s="256" t="s">
        <v>102</v>
      </c>
      <c r="C9" s="134">
        <v>86400</v>
      </c>
      <c r="D9" s="134">
        <v>86400</v>
      </c>
      <c r="E9" s="134">
        <v>86400</v>
      </c>
      <c r="F9" s="134"/>
      <c r="G9" s="134"/>
      <c r="H9" s="134"/>
      <c r="I9" s="134"/>
      <c r="J9" s="134"/>
      <c r="K9" s="134"/>
      <c r="L9" s="134"/>
      <c r="M9" s="134"/>
      <c r="N9" s="134"/>
      <c r="O9" s="134"/>
    </row>
    <row r="10" customFormat="1" ht="21" customHeight="1" spans="1:15">
      <c r="A10" s="256" t="s">
        <v>103</v>
      </c>
      <c r="B10" s="256" t="s">
        <v>104</v>
      </c>
      <c r="C10" s="134">
        <v>301545</v>
      </c>
      <c r="D10" s="134">
        <v>301545</v>
      </c>
      <c r="E10" s="134">
        <v>301545</v>
      </c>
      <c r="F10" s="134"/>
      <c r="G10" s="134"/>
      <c r="H10" s="134"/>
      <c r="I10" s="134"/>
      <c r="J10" s="134"/>
      <c r="K10" s="134"/>
      <c r="L10" s="134"/>
      <c r="M10" s="134"/>
      <c r="N10" s="134"/>
      <c r="O10" s="134"/>
    </row>
    <row r="11" ht="21" customHeight="1" spans="1:15">
      <c r="A11" s="255" t="s">
        <v>105</v>
      </c>
      <c r="B11" s="255" t="s">
        <v>106</v>
      </c>
      <c r="C11" s="134">
        <v>4158</v>
      </c>
      <c r="D11" s="134">
        <v>4158</v>
      </c>
      <c r="E11" s="134">
        <v>4158</v>
      </c>
      <c r="F11" s="134"/>
      <c r="G11" s="134"/>
      <c r="H11" s="134"/>
      <c r="I11" s="134"/>
      <c r="J11" s="134"/>
      <c r="K11" s="134"/>
      <c r="L11" s="134"/>
      <c r="M11" s="134"/>
      <c r="N11" s="134"/>
      <c r="O11" s="134"/>
    </row>
    <row r="12" customFormat="1" ht="21" customHeight="1" spans="1:15">
      <c r="A12" s="256" t="s">
        <v>107</v>
      </c>
      <c r="B12" s="256" t="s">
        <v>108</v>
      </c>
      <c r="C12" s="134">
        <v>4158</v>
      </c>
      <c r="D12" s="134">
        <v>4158</v>
      </c>
      <c r="E12" s="134">
        <v>4158</v>
      </c>
      <c r="F12" s="134"/>
      <c r="G12" s="134"/>
      <c r="H12" s="134"/>
      <c r="I12" s="134"/>
      <c r="J12" s="134"/>
      <c r="K12" s="134"/>
      <c r="L12" s="134"/>
      <c r="M12" s="134"/>
      <c r="N12" s="134"/>
      <c r="O12" s="134"/>
    </row>
    <row r="13" ht="21" customHeight="1" spans="1:15">
      <c r="A13" s="254" t="s">
        <v>109</v>
      </c>
      <c r="B13" s="254" t="s">
        <v>110</v>
      </c>
      <c r="C13" s="134">
        <v>4407886</v>
      </c>
      <c r="D13" s="134">
        <v>2211586</v>
      </c>
      <c r="E13" s="134">
        <v>2011105</v>
      </c>
      <c r="F13" s="134">
        <v>200481</v>
      </c>
      <c r="G13" s="134"/>
      <c r="H13" s="134"/>
      <c r="I13" s="134"/>
      <c r="J13" s="134">
        <v>2196300</v>
      </c>
      <c r="K13" s="134">
        <v>2196300</v>
      </c>
      <c r="L13" s="134"/>
      <c r="M13" s="134"/>
      <c r="N13" s="134"/>
      <c r="O13" s="134"/>
    </row>
    <row r="14" ht="21" customHeight="1" spans="1:15">
      <c r="A14" s="255" t="s">
        <v>111</v>
      </c>
      <c r="B14" s="255" t="s">
        <v>112</v>
      </c>
      <c r="C14" s="134">
        <v>3961400</v>
      </c>
      <c r="D14" s="134">
        <v>1765100</v>
      </c>
      <c r="E14" s="134">
        <v>1764619</v>
      </c>
      <c r="F14" s="134">
        <v>481</v>
      </c>
      <c r="G14" s="134"/>
      <c r="H14" s="134"/>
      <c r="I14" s="134"/>
      <c r="J14" s="134">
        <v>2196300</v>
      </c>
      <c r="K14" s="134">
        <v>2196300</v>
      </c>
      <c r="L14" s="134"/>
      <c r="M14" s="134"/>
      <c r="N14" s="134"/>
      <c r="O14" s="134"/>
    </row>
    <row r="15" customFormat="1" ht="21" customHeight="1" spans="1:15">
      <c r="A15" s="256" t="s">
        <v>113</v>
      </c>
      <c r="B15" s="256" t="s">
        <v>114</v>
      </c>
      <c r="C15" s="134">
        <v>3960919</v>
      </c>
      <c r="D15" s="134">
        <v>1764619</v>
      </c>
      <c r="E15" s="134">
        <v>1764619</v>
      </c>
      <c r="F15" s="134"/>
      <c r="G15" s="134"/>
      <c r="H15" s="134"/>
      <c r="I15" s="134"/>
      <c r="J15" s="134">
        <v>2196300</v>
      </c>
      <c r="K15" s="134">
        <v>2196300</v>
      </c>
      <c r="L15" s="134"/>
      <c r="M15" s="134"/>
      <c r="N15" s="134"/>
      <c r="O15" s="134"/>
    </row>
    <row r="16" ht="21" customHeight="1" spans="1:15">
      <c r="A16" s="256" t="s">
        <v>115</v>
      </c>
      <c r="B16" s="256" t="s">
        <v>116</v>
      </c>
      <c r="C16" s="134">
        <v>481</v>
      </c>
      <c r="D16" s="134">
        <v>481</v>
      </c>
      <c r="E16" s="134"/>
      <c r="F16" s="134">
        <v>481</v>
      </c>
      <c r="G16" s="134"/>
      <c r="H16" s="134"/>
      <c r="I16" s="134"/>
      <c r="J16" s="134"/>
      <c r="K16" s="134"/>
      <c r="L16" s="134"/>
      <c r="M16" s="134"/>
      <c r="N16" s="134"/>
      <c r="O16" s="134"/>
    </row>
    <row r="17" ht="21" customHeight="1" spans="1:15">
      <c r="A17" s="255" t="s">
        <v>117</v>
      </c>
      <c r="B17" s="255" t="s">
        <v>118</v>
      </c>
      <c r="C17" s="134">
        <v>200000</v>
      </c>
      <c r="D17" s="134">
        <v>200000</v>
      </c>
      <c r="E17" s="134"/>
      <c r="F17" s="134">
        <v>200000</v>
      </c>
      <c r="G17" s="134"/>
      <c r="H17" s="134"/>
      <c r="I17" s="134"/>
      <c r="J17" s="134"/>
      <c r="K17" s="134"/>
      <c r="L17" s="134"/>
      <c r="M17" s="134"/>
      <c r="N17" s="134"/>
      <c r="O17" s="134"/>
    </row>
    <row r="18" ht="21" customHeight="1" spans="1:15">
      <c r="A18" s="256" t="s">
        <v>119</v>
      </c>
      <c r="B18" s="256" t="s">
        <v>120</v>
      </c>
      <c r="C18" s="134">
        <v>200000</v>
      </c>
      <c r="D18" s="134">
        <v>200000</v>
      </c>
      <c r="E18" s="134"/>
      <c r="F18" s="134">
        <v>200000</v>
      </c>
      <c r="G18" s="134"/>
      <c r="H18" s="134"/>
      <c r="I18" s="134"/>
      <c r="J18" s="134"/>
      <c r="K18" s="134"/>
      <c r="L18" s="134"/>
      <c r="M18" s="134"/>
      <c r="N18" s="134"/>
      <c r="O18" s="134"/>
    </row>
    <row r="19" ht="21" customHeight="1" spans="1:15">
      <c r="A19" s="255" t="s">
        <v>121</v>
      </c>
      <c r="B19" s="255" t="s">
        <v>122</v>
      </c>
      <c r="C19" s="134">
        <v>246486</v>
      </c>
      <c r="D19" s="134">
        <v>246486</v>
      </c>
      <c r="E19" s="134">
        <v>246486</v>
      </c>
      <c r="F19" s="134"/>
      <c r="G19" s="134"/>
      <c r="H19" s="134"/>
      <c r="I19" s="134"/>
      <c r="J19" s="134"/>
      <c r="K19" s="134"/>
      <c r="L19" s="134"/>
      <c r="M19" s="134"/>
      <c r="N19" s="134"/>
      <c r="O19" s="134"/>
    </row>
    <row r="20" customFormat="1" ht="21" customHeight="1" spans="1:15">
      <c r="A20" s="256" t="s">
        <v>123</v>
      </c>
      <c r="B20" s="256" t="s">
        <v>124</v>
      </c>
      <c r="C20" s="134">
        <v>126435</v>
      </c>
      <c r="D20" s="134">
        <v>126435</v>
      </c>
      <c r="E20" s="134">
        <v>126435</v>
      </c>
      <c r="F20" s="134"/>
      <c r="G20" s="134"/>
      <c r="H20" s="134"/>
      <c r="I20" s="134"/>
      <c r="J20" s="134"/>
      <c r="K20" s="134"/>
      <c r="L20" s="134"/>
      <c r="M20" s="134"/>
      <c r="N20" s="134"/>
      <c r="O20" s="134"/>
    </row>
    <row r="21" customFormat="1" ht="21" customHeight="1" spans="1:15">
      <c r="A21" s="256" t="s">
        <v>125</v>
      </c>
      <c r="B21" s="256" t="s">
        <v>126</v>
      </c>
      <c r="C21" s="134">
        <v>105429</v>
      </c>
      <c r="D21" s="134">
        <v>105429</v>
      </c>
      <c r="E21" s="134">
        <v>105429</v>
      </c>
      <c r="F21" s="134"/>
      <c r="G21" s="134"/>
      <c r="H21" s="134"/>
      <c r="I21" s="134"/>
      <c r="J21" s="134"/>
      <c r="K21" s="134"/>
      <c r="L21" s="134"/>
      <c r="M21" s="134"/>
      <c r="N21" s="134"/>
      <c r="O21" s="134"/>
    </row>
    <row r="22" customFormat="1" ht="21" customHeight="1" spans="1:15">
      <c r="A22" s="256" t="s">
        <v>127</v>
      </c>
      <c r="B22" s="256" t="s">
        <v>128</v>
      </c>
      <c r="C22" s="134">
        <v>14622</v>
      </c>
      <c r="D22" s="134">
        <v>14622</v>
      </c>
      <c r="E22" s="134">
        <v>14622</v>
      </c>
      <c r="F22" s="134"/>
      <c r="G22" s="134"/>
      <c r="H22" s="134"/>
      <c r="I22" s="134"/>
      <c r="J22" s="134"/>
      <c r="K22" s="134"/>
      <c r="L22" s="134"/>
      <c r="M22" s="134"/>
      <c r="N22" s="134"/>
      <c r="O22" s="134"/>
    </row>
    <row r="23" ht="21" customHeight="1" spans="1:15">
      <c r="A23" s="254" t="s">
        <v>129</v>
      </c>
      <c r="B23" s="254" t="s">
        <v>130</v>
      </c>
      <c r="C23" s="134">
        <v>238545</v>
      </c>
      <c r="D23" s="134">
        <v>238545</v>
      </c>
      <c r="E23" s="134">
        <v>238545</v>
      </c>
      <c r="F23" s="134"/>
      <c r="G23" s="134"/>
      <c r="H23" s="134"/>
      <c r="I23" s="134"/>
      <c r="J23" s="134"/>
      <c r="K23" s="134"/>
      <c r="L23" s="134"/>
      <c r="M23" s="134"/>
      <c r="N23" s="134"/>
      <c r="O23" s="134"/>
    </row>
    <row r="24" ht="21" customHeight="1" spans="1:15">
      <c r="A24" s="255" t="s">
        <v>131</v>
      </c>
      <c r="B24" s="255" t="s">
        <v>132</v>
      </c>
      <c r="C24" s="134">
        <v>238545</v>
      </c>
      <c r="D24" s="134">
        <v>238545</v>
      </c>
      <c r="E24" s="134">
        <v>238545</v>
      </c>
      <c r="F24" s="134"/>
      <c r="G24" s="134"/>
      <c r="H24" s="134"/>
      <c r="I24" s="134"/>
      <c r="J24" s="134"/>
      <c r="K24" s="134"/>
      <c r="L24" s="134"/>
      <c r="M24" s="134"/>
      <c r="N24" s="134"/>
      <c r="O24" s="134"/>
    </row>
    <row r="25" customFormat="1" ht="21" customHeight="1" spans="1:15">
      <c r="A25" s="256" t="s">
        <v>133</v>
      </c>
      <c r="B25" s="256" t="s">
        <v>134</v>
      </c>
      <c r="C25" s="134">
        <v>238545</v>
      </c>
      <c r="D25" s="134">
        <v>238545</v>
      </c>
      <c r="E25" s="134">
        <v>238545</v>
      </c>
      <c r="F25" s="134"/>
      <c r="G25" s="134"/>
      <c r="H25" s="134"/>
      <c r="I25" s="134"/>
      <c r="J25" s="134"/>
      <c r="K25" s="134"/>
      <c r="L25" s="134"/>
      <c r="M25" s="134"/>
      <c r="N25" s="134"/>
      <c r="O25" s="134"/>
    </row>
    <row r="26" ht="21" customHeight="1" spans="1:15">
      <c r="A26" s="257" t="s">
        <v>55</v>
      </c>
      <c r="B26" s="258"/>
      <c r="C26" s="134">
        <v>5038534</v>
      </c>
      <c r="D26" s="134">
        <v>2842234</v>
      </c>
      <c r="E26" s="134">
        <v>2641753</v>
      </c>
      <c r="F26" s="134">
        <v>200481</v>
      </c>
      <c r="G26" s="134"/>
      <c r="H26" s="134"/>
      <c r="I26" s="134"/>
      <c r="J26" s="134">
        <v>2196300</v>
      </c>
      <c r="K26" s="134">
        <v>2196300</v>
      </c>
      <c r="L26" s="134"/>
      <c r="M26" s="134"/>
      <c r="N26" s="134"/>
      <c r="O26" s="134"/>
    </row>
  </sheetData>
  <mergeCells count="12">
    <mergeCell ref="A1:O1"/>
    <mergeCell ref="A2:O2"/>
    <mergeCell ref="A3:B3"/>
    <mergeCell ref="D4:F4"/>
    <mergeCell ref="J4:O4"/>
    <mergeCell ref="A26:B26"/>
    <mergeCell ref="A4:A5"/>
    <mergeCell ref="B4:B5"/>
    <mergeCell ref="C4:C5"/>
    <mergeCell ref="G4:G5"/>
    <mergeCell ref="H4:H5"/>
    <mergeCell ref="I4:I5"/>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4"/>
  <sheetViews>
    <sheetView showGridLines="0" showZeros="0" zoomScale="85" zoomScaleNormal="85" workbookViewId="0">
      <selection activeCell="B19" sqref="B19"/>
    </sheetView>
  </sheetViews>
  <sheetFormatPr defaultColWidth="8.57657657657658" defaultRowHeight="12.75" customHeight="1" outlineLevelCol="3"/>
  <cols>
    <col min="1" max="4" width="35.5765765765766" customWidth="1"/>
  </cols>
  <sheetData>
    <row r="1" ht="15" customHeight="1" spans="1:4">
      <c r="A1" s="98"/>
      <c r="B1" s="102"/>
      <c r="C1" s="102"/>
      <c r="D1" s="102" t="s">
        <v>135</v>
      </c>
    </row>
    <row r="2" ht="41.25" customHeight="1" spans="1:1">
      <c r="A2" s="97" t="str">
        <f>"2025"&amp;"年部门财政拨款收支预算总表"</f>
        <v>2025年部门财政拨款收支预算总表</v>
      </c>
    </row>
    <row r="3" ht="17.25" customHeight="1" spans="1:4">
      <c r="A3" s="100" t="str">
        <f>"单位名称："&amp;"石林彝族自治县西街口镇卫生院"</f>
        <v>单位名称：石林彝族自治县西街口镇卫生院</v>
      </c>
      <c r="B3" s="234"/>
      <c r="D3" s="102" t="s">
        <v>1</v>
      </c>
    </row>
    <row r="4" ht="17.25" customHeight="1" spans="1:4">
      <c r="A4" s="235" t="s">
        <v>2</v>
      </c>
      <c r="B4" s="236"/>
      <c r="C4" s="235" t="s">
        <v>3</v>
      </c>
      <c r="D4" s="236"/>
    </row>
    <row r="5" ht="18.75" customHeight="1" spans="1:4">
      <c r="A5" s="235" t="s">
        <v>4</v>
      </c>
      <c r="B5" s="235" t="s">
        <v>5</v>
      </c>
      <c r="C5" s="235" t="s">
        <v>6</v>
      </c>
      <c r="D5" s="235" t="s">
        <v>5</v>
      </c>
    </row>
    <row r="6" ht="16.5" customHeight="1" spans="1:4">
      <c r="A6" s="237" t="s">
        <v>136</v>
      </c>
      <c r="B6" s="134">
        <v>2842234</v>
      </c>
      <c r="C6" s="237" t="s">
        <v>137</v>
      </c>
      <c r="D6" s="134">
        <v>2842234</v>
      </c>
    </row>
    <row r="7" ht="16.5" customHeight="1" spans="1:4">
      <c r="A7" s="237" t="s">
        <v>138</v>
      </c>
      <c r="B7" s="134">
        <v>2842234</v>
      </c>
      <c r="C7" s="237" t="s">
        <v>139</v>
      </c>
      <c r="D7" s="134"/>
    </row>
    <row r="8" ht="16.5" customHeight="1" spans="1:4">
      <c r="A8" s="237" t="s">
        <v>140</v>
      </c>
      <c r="B8" s="134"/>
      <c r="C8" s="237" t="s">
        <v>141</v>
      </c>
      <c r="D8" s="134"/>
    </row>
    <row r="9" ht="16.5" customHeight="1" spans="1:4">
      <c r="A9" s="237" t="s">
        <v>142</v>
      </c>
      <c r="B9" s="134"/>
      <c r="C9" s="237" t="s">
        <v>143</v>
      </c>
      <c r="D9" s="134"/>
    </row>
    <row r="10" ht="16.5" customHeight="1" spans="1:4">
      <c r="A10" s="237" t="s">
        <v>144</v>
      </c>
      <c r="B10" s="134"/>
      <c r="C10" s="237" t="s">
        <v>145</v>
      </c>
      <c r="D10" s="134"/>
    </row>
    <row r="11" ht="16.5" customHeight="1" spans="1:4">
      <c r="A11" s="237" t="s">
        <v>138</v>
      </c>
      <c r="B11" s="134"/>
      <c r="C11" s="237" t="s">
        <v>146</v>
      </c>
      <c r="D11" s="134"/>
    </row>
    <row r="12" ht="16.5" customHeight="1" spans="1:4">
      <c r="A12" s="199" t="s">
        <v>140</v>
      </c>
      <c r="B12" s="134"/>
      <c r="C12" s="124" t="s">
        <v>147</v>
      </c>
      <c r="D12" s="134"/>
    </row>
    <row r="13" ht="16.5" customHeight="1" spans="1:4">
      <c r="A13" s="199" t="s">
        <v>142</v>
      </c>
      <c r="B13" s="134"/>
      <c r="C13" s="124" t="s">
        <v>148</v>
      </c>
      <c r="D13" s="134"/>
    </row>
    <row r="14" ht="16.5" customHeight="1" spans="1:4">
      <c r="A14" s="238"/>
      <c r="B14" s="134"/>
      <c r="C14" s="124" t="s">
        <v>149</v>
      </c>
      <c r="D14" s="134">
        <v>392103</v>
      </c>
    </row>
    <row r="15" ht="16.5" customHeight="1" spans="1:4">
      <c r="A15" s="238"/>
      <c r="B15" s="134"/>
      <c r="C15" s="124" t="s">
        <v>150</v>
      </c>
      <c r="D15" s="134">
        <v>2211586</v>
      </c>
    </row>
    <row r="16" ht="16.5" customHeight="1" spans="1:4">
      <c r="A16" s="238"/>
      <c r="B16" s="134"/>
      <c r="C16" s="124" t="s">
        <v>151</v>
      </c>
      <c r="D16" s="134"/>
    </row>
    <row r="17" ht="16.5" customHeight="1" spans="1:4">
      <c r="A17" s="238"/>
      <c r="B17" s="134"/>
      <c r="C17" s="124" t="s">
        <v>152</v>
      </c>
      <c r="D17" s="134"/>
    </row>
    <row r="18" ht="16.5" customHeight="1" spans="1:4">
      <c r="A18" s="238"/>
      <c r="B18" s="134"/>
      <c r="C18" s="124" t="s">
        <v>153</v>
      </c>
      <c r="D18" s="134"/>
    </row>
    <row r="19" ht="16.5" customHeight="1" spans="1:4">
      <c r="A19" s="238"/>
      <c r="B19" s="134"/>
      <c r="C19" s="124" t="s">
        <v>154</v>
      </c>
      <c r="D19" s="134"/>
    </row>
    <row r="20" ht="16.5" customHeight="1" spans="1:4">
      <c r="A20" s="238"/>
      <c r="B20" s="134"/>
      <c r="C20" s="124" t="s">
        <v>155</v>
      </c>
      <c r="D20" s="134"/>
    </row>
    <row r="21" ht="16.5" customHeight="1" spans="1:4">
      <c r="A21" s="238"/>
      <c r="B21" s="134"/>
      <c r="C21" s="124" t="s">
        <v>156</v>
      </c>
      <c r="D21" s="134"/>
    </row>
    <row r="22" ht="16.5" customHeight="1" spans="1:4">
      <c r="A22" s="238"/>
      <c r="B22" s="134"/>
      <c r="C22" s="124" t="s">
        <v>157</v>
      </c>
      <c r="D22" s="134"/>
    </row>
    <row r="23" ht="16.5" customHeight="1" spans="1:4">
      <c r="A23" s="238"/>
      <c r="B23" s="134"/>
      <c r="C23" s="124" t="s">
        <v>158</v>
      </c>
      <c r="D23" s="134"/>
    </row>
    <row r="24" ht="16.5" customHeight="1" spans="1:4">
      <c r="A24" s="238"/>
      <c r="B24" s="134"/>
      <c r="C24" s="124" t="s">
        <v>159</v>
      </c>
      <c r="D24" s="134"/>
    </row>
    <row r="25" ht="16.5" customHeight="1" spans="1:4">
      <c r="A25" s="238"/>
      <c r="B25" s="134"/>
      <c r="C25" s="124" t="s">
        <v>160</v>
      </c>
      <c r="D25" s="134">
        <v>238545</v>
      </c>
    </row>
    <row r="26" ht="16.5" customHeight="1" spans="1:4">
      <c r="A26" s="238"/>
      <c r="B26" s="134"/>
      <c r="C26" s="124" t="s">
        <v>161</v>
      </c>
      <c r="D26" s="134"/>
    </row>
    <row r="27" ht="16.5" customHeight="1" spans="1:4">
      <c r="A27" s="238"/>
      <c r="B27" s="134"/>
      <c r="C27" s="124" t="s">
        <v>162</v>
      </c>
      <c r="D27" s="134"/>
    </row>
    <row r="28" ht="16.5" customHeight="1" spans="1:4">
      <c r="A28" s="238"/>
      <c r="B28" s="134"/>
      <c r="C28" s="124" t="s">
        <v>163</v>
      </c>
      <c r="D28" s="134"/>
    </row>
    <row r="29" ht="16.5" customHeight="1" spans="1:4">
      <c r="A29" s="238"/>
      <c r="B29" s="134"/>
      <c r="C29" s="124" t="s">
        <v>164</v>
      </c>
      <c r="D29" s="134"/>
    </row>
    <row r="30" ht="16.5" customHeight="1" spans="1:4">
      <c r="A30" s="238"/>
      <c r="B30" s="134"/>
      <c r="C30" s="124" t="s">
        <v>165</v>
      </c>
      <c r="D30" s="134"/>
    </row>
    <row r="31" ht="16.5" customHeight="1" spans="1:4">
      <c r="A31" s="238"/>
      <c r="B31" s="134"/>
      <c r="C31" s="199" t="s">
        <v>166</v>
      </c>
      <c r="D31" s="134"/>
    </row>
    <row r="32" ht="16.5" customHeight="1" spans="1:4">
      <c r="A32" s="238"/>
      <c r="B32" s="134"/>
      <c r="C32" s="199" t="s">
        <v>167</v>
      </c>
      <c r="D32" s="134"/>
    </row>
    <row r="33" ht="16.5" customHeight="1" spans="1:4">
      <c r="A33" s="238"/>
      <c r="B33" s="134"/>
      <c r="C33" s="86" t="s">
        <v>168</v>
      </c>
      <c r="D33" s="134"/>
    </row>
    <row r="34" ht="15" customHeight="1" spans="1:4">
      <c r="A34" s="239" t="s">
        <v>50</v>
      </c>
      <c r="B34" s="240">
        <v>2842234</v>
      </c>
      <c r="C34" s="239" t="s">
        <v>51</v>
      </c>
      <c r="D34" s="240">
        <v>2842234</v>
      </c>
    </row>
  </sheetData>
  <mergeCells count="4">
    <mergeCell ref="A2:D2"/>
    <mergeCell ref="A3:B3"/>
    <mergeCell ref="A4:B4"/>
    <mergeCell ref="C4:D4"/>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zoomScale="85" zoomScaleNormal="85" workbookViewId="0">
      <selection activeCell="C21" sqref="C21"/>
    </sheetView>
  </sheetViews>
  <sheetFormatPr defaultColWidth="9.14414414414414" defaultRowHeight="14.25" customHeight="1" outlineLevelCol="6"/>
  <cols>
    <col min="1" max="1" width="20.1441441441441" customWidth="1"/>
    <col min="2" max="2" width="44" customWidth="1"/>
    <col min="3" max="7" width="24.1441441441441" customWidth="1"/>
  </cols>
  <sheetData>
    <row r="1" customHeight="1" spans="4:7">
      <c r="D1" s="211"/>
      <c r="F1" s="212"/>
      <c r="G1" s="213" t="s">
        <v>169</v>
      </c>
    </row>
    <row r="2" ht="41.25" customHeight="1" spans="1:7">
      <c r="A2" s="214" t="str">
        <f>"2025"&amp;"年一般公共预算支出预算表（按功能科目分类）"</f>
        <v>2025年一般公共预算支出预算表（按功能科目分类）</v>
      </c>
      <c r="B2" s="214"/>
      <c r="C2" s="214"/>
      <c r="D2" s="214"/>
      <c r="E2" s="214"/>
      <c r="F2" s="214"/>
      <c r="G2" s="214"/>
    </row>
    <row r="3" ht="18" customHeight="1" spans="1:7">
      <c r="A3" s="215" t="str">
        <f>"单位名称："&amp;"石林彝族自治县西街口镇卫生院"</f>
        <v>单位名称：石林彝族自治县西街口镇卫生院</v>
      </c>
      <c r="F3" s="216"/>
      <c r="G3" s="213" t="s">
        <v>1</v>
      </c>
    </row>
    <row r="4" ht="20.25" customHeight="1" spans="1:7">
      <c r="A4" s="217" t="s">
        <v>170</v>
      </c>
      <c r="B4" s="218"/>
      <c r="C4" s="219" t="s">
        <v>55</v>
      </c>
      <c r="D4" s="220" t="s">
        <v>75</v>
      </c>
      <c r="E4" s="221"/>
      <c r="F4" s="222"/>
      <c r="G4" s="223" t="s">
        <v>76</v>
      </c>
    </row>
    <row r="5" ht="20.25" customHeight="1" spans="1:7">
      <c r="A5" s="224" t="s">
        <v>72</v>
      </c>
      <c r="B5" s="224" t="s">
        <v>73</v>
      </c>
      <c r="C5" s="225"/>
      <c r="D5" s="226" t="s">
        <v>57</v>
      </c>
      <c r="E5" s="226" t="s">
        <v>171</v>
      </c>
      <c r="F5" s="226" t="s">
        <v>172</v>
      </c>
      <c r="G5" s="227"/>
    </row>
    <row r="6" ht="15" customHeight="1" spans="1:7">
      <c r="A6" s="228" t="s">
        <v>82</v>
      </c>
      <c r="B6" s="228" t="s">
        <v>83</v>
      </c>
      <c r="C6" s="228" t="s">
        <v>84</v>
      </c>
      <c r="D6" s="228" t="s">
        <v>85</v>
      </c>
      <c r="E6" s="228" t="s">
        <v>86</v>
      </c>
      <c r="F6" s="228" t="s">
        <v>87</v>
      </c>
      <c r="G6" s="228" t="s">
        <v>88</v>
      </c>
    </row>
    <row r="7" ht="18" customHeight="1" spans="1:7">
      <c r="A7" s="229" t="s">
        <v>97</v>
      </c>
      <c r="B7" s="229" t="s">
        <v>98</v>
      </c>
      <c r="C7" s="134">
        <v>392103</v>
      </c>
      <c r="D7" s="134">
        <v>392103</v>
      </c>
      <c r="E7" s="134">
        <v>392103</v>
      </c>
      <c r="F7" s="134"/>
      <c r="G7" s="134"/>
    </row>
    <row r="8" ht="18" customHeight="1" spans="1:7">
      <c r="A8" s="230" t="s">
        <v>99</v>
      </c>
      <c r="B8" s="230" t="s">
        <v>100</v>
      </c>
      <c r="C8" s="134">
        <v>387945</v>
      </c>
      <c r="D8" s="134">
        <v>387945</v>
      </c>
      <c r="E8" s="134">
        <v>387945</v>
      </c>
      <c r="F8" s="134"/>
      <c r="G8" s="134"/>
    </row>
    <row r="9" customFormat="1" ht="18" customHeight="1" spans="1:7">
      <c r="A9" s="231" t="s">
        <v>101</v>
      </c>
      <c r="B9" s="231" t="s">
        <v>102</v>
      </c>
      <c r="C9" s="134">
        <v>86400</v>
      </c>
      <c r="D9" s="134">
        <v>86400</v>
      </c>
      <c r="E9" s="134">
        <v>86400</v>
      </c>
      <c r="F9" s="134"/>
      <c r="G9" s="134"/>
    </row>
    <row r="10" customFormat="1" ht="18" customHeight="1" spans="1:7">
      <c r="A10" s="231" t="s">
        <v>103</v>
      </c>
      <c r="B10" s="231" t="s">
        <v>104</v>
      </c>
      <c r="C10" s="134">
        <v>301545</v>
      </c>
      <c r="D10" s="134">
        <v>301545</v>
      </c>
      <c r="E10" s="134">
        <v>301545</v>
      </c>
      <c r="F10" s="134"/>
      <c r="G10" s="134"/>
    </row>
    <row r="11" ht="18" customHeight="1" spans="1:7">
      <c r="A11" s="230" t="s">
        <v>105</v>
      </c>
      <c r="B11" s="230" t="s">
        <v>106</v>
      </c>
      <c r="C11" s="134">
        <v>4158</v>
      </c>
      <c r="D11" s="134">
        <v>4158</v>
      </c>
      <c r="E11" s="134">
        <v>4158</v>
      </c>
      <c r="F11" s="134"/>
      <c r="G11" s="134"/>
    </row>
    <row r="12" customFormat="1" ht="18" customHeight="1" spans="1:7">
      <c r="A12" s="231" t="s">
        <v>107</v>
      </c>
      <c r="B12" s="231" t="s">
        <v>108</v>
      </c>
      <c r="C12" s="134">
        <v>4158</v>
      </c>
      <c r="D12" s="134">
        <v>4158</v>
      </c>
      <c r="E12" s="134">
        <v>4158</v>
      </c>
      <c r="F12" s="134"/>
      <c r="G12" s="134"/>
    </row>
    <row r="13" ht="18" customHeight="1" spans="1:7">
      <c r="A13" s="229" t="s">
        <v>109</v>
      </c>
      <c r="B13" s="229" t="s">
        <v>110</v>
      </c>
      <c r="C13" s="134">
        <v>2211586</v>
      </c>
      <c r="D13" s="134">
        <v>2011105</v>
      </c>
      <c r="E13" s="134">
        <v>1938265</v>
      </c>
      <c r="F13" s="134">
        <v>72840</v>
      </c>
      <c r="G13" s="134">
        <v>200481</v>
      </c>
    </row>
    <row r="14" ht="18" customHeight="1" spans="1:7">
      <c r="A14" s="230" t="s">
        <v>111</v>
      </c>
      <c r="B14" s="230" t="s">
        <v>112</v>
      </c>
      <c r="C14" s="134">
        <v>1765100</v>
      </c>
      <c r="D14" s="134">
        <v>1764619</v>
      </c>
      <c r="E14" s="134">
        <v>1691779</v>
      </c>
      <c r="F14" s="134">
        <v>72840</v>
      </c>
      <c r="G14" s="134">
        <v>481</v>
      </c>
    </row>
    <row r="15" customFormat="1" ht="18" customHeight="1" spans="1:7">
      <c r="A15" s="231" t="s">
        <v>113</v>
      </c>
      <c r="B15" s="231" t="s">
        <v>114</v>
      </c>
      <c r="C15" s="134">
        <v>1764619</v>
      </c>
      <c r="D15" s="134">
        <v>1764619</v>
      </c>
      <c r="E15" s="134">
        <v>1691779</v>
      </c>
      <c r="F15" s="134">
        <v>72840</v>
      </c>
      <c r="G15" s="134"/>
    </row>
    <row r="16" customFormat="1" ht="18" customHeight="1" spans="1:7">
      <c r="A16" s="231" t="s">
        <v>115</v>
      </c>
      <c r="B16" s="231" t="s">
        <v>116</v>
      </c>
      <c r="C16" s="134">
        <v>481</v>
      </c>
      <c r="D16" s="134"/>
      <c r="E16" s="134"/>
      <c r="F16" s="134"/>
      <c r="G16" s="134">
        <v>481</v>
      </c>
    </row>
    <row r="17" ht="18" customHeight="1" spans="1:7">
      <c r="A17" s="230" t="s">
        <v>117</v>
      </c>
      <c r="B17" s="230" t="s">
        <v>118</v>
      </c>
      <c r="C17" s="134">
        <v>200000</v>
      </c>
      <c r="D17" s="134"/>
      <c r="E17" s="134"/>
      <c r="F17" s="134"/>
      <c r="G17" s="134">
        <v>200000</v>
      </c>
    </row>
    <row r="18" customFormat="1" ht="18" customHeight="1" spans="1:7">
      <c r="A18" s="231" t="s">
        <v>119</v>
      </c>
      <c r="B18" s="231" t="s">
        <v>120</v>
      </c>
      <c r="C18" s="134">
        <v>200000</v>
      </c>
      <c r="D18" s="134"/>
      <c r="E18" s="134"/>
      <c r="F18" s="134"/>
      <c r="G18" s="134">
        <v>200000</v>
      </c>
    </row>
    <row r="19" ht="18" customHeight="1" spans="1:7">
      <c r="A19" s="230" t="s">
        <v>121</v>
      </c>
      <c r="B19" s="230" t="s">
        <v>122</v>
      </c>
      <c r="C19" s="134">
        <v>246486</v>
      </c>
      <c r="D19" s="134">
        <v>246486</v>
      </c>
      <c r="E19" s="134">
        <v>246486</v>
      </c>
      <c r="F19" s="134"/>
      <c r="G19" s="134"/>
    </row>
    <row r="20" customFormat="1" ht="18" customHeight="1" spans="1:7">
      <c r="A20" s="231"/>
      <c r="B20" s="231" t="s">
        <v>124</v>
      </c>
      <c r="C20" s="134">
        <v>126435</v>
      </c>
      <c r="D20" s="134">
        <v>126435</v>
      </c>
      <c r="E20" s="134">
        <v>126435</v>
      </c>
      <c r="F20" s="134"/>
      <c r="G20" s="134"/>
    </row>
    <row r="21" customFormat="1" ht="18" customHeight="1" spans="1:7">
      <c r="A21" s="231" t="s">
        <v>125</v>
      </c>
      <c r="B21" s="231" t="s">
        <v>126</v>
      </c>
      <c r="C21" s="134">
        <v>105429</v>
      </c>
      <c r="D21" s="134">
        <v>105429</v>
      </c>
      <c r="E21" s="134">
        <v>105429</v>
      </c>
      <c r="F21" s="134"/>
      <c r="G21" s="134"/>
    </row>
    <row r="22" customFormat="1" ht="18" customHeight="1" spans="1:7">
      <c r="A22" s="231" t="s">
        <v>127</v>
      </c>
      <c r="B22" s="231" t="s">
        <v>128</v>
      </c>
      <c r="C22" s="134">
        <v>14622</v>
      </c>
      <c r="D22" s="134">
        <v>14622</v>
      </c>
      <c r="E22" s="134">
        <v>14622</v>
      </c>
      <c r="F22" s="134"/>
      <c r="G22" s="134"/>
    </row>
    <row r="23" ht="18" customHeight="1" spans="1:7">
      <c r="A23" s="229" t="s">
        <v>129</v>
      </c>
      <c r="B23" s="229" t="s">
        <v>130</v>
      </c>
      <c r="C23" s="134">
        <v>238545</v>
      </c>
      <c r="D23" s="134">
        <v>238545</v>
      </c>
      <c r="E23" s="134">
        <v>238545</v>
      </c>
      <c r="F23" s="134"/>
      <c r="G23" s="134"/>
    </row>
    <row r="24" ht="18" customHeight="1" spans="1:7">
      <c r="A24" s="230" t="s">
        <v>131</v>
      </c>
      <c r="B24" s="230" t="s">
        <v>132</v>
      </c>
      <c r="C24" s="134">
        <v>238545</v>
      </c>
      <c r="D24" s="134">
        <v>238545</v>
      </c>
      <c r="E24" s="134">
        <v>238545</v>
      </c>
      <c r="F24" s="134"/>
      <c r="G24" s="134"/>
    </row>
    <row r="25" customFormat="1" ht="18" customHeight="1" spans="1:7">
      <c r="A25" s="231" t="s">
        <v>133</v>
      </c>
      <c r="B25" s="231" t="s">
        <v>134</v>
      </c>
      <c r="C25" s="134">
        <v>238545</v>
      </c>
      <c r="D25" s="134">
        <v>238545</v>
      </c>
      <c r="E25" s="134">
        <v>238545</v>
      </c>
      <c r="F25" s="134"/>
      <c r="G25" s="134"/>
    </row>
    <row r="26" ht="18" customHeight="1" spans="1:7">
      <c r="A26" s="232" t="s">
        <v>173</v>
      </c>
      <c r="B26" s="233" t="s">
        <v>173</v>
      </c>
      <c r="C26" s="134">
        <v>2842234</v>
      </c>
      <c r="D26" s="134">
        <v>2641753</v>
      </c>
      <c r="E26" s="134">
        <v>2568913</v>
      </c>
      <c r="F26" s="134">
        <v>72840</v>
      </c>
      <c r="G26" s="134">
        <v>200481</v>
      </c>
    </row>
  </sheetData>
  <mergeCells count="6">
    <mergeCell ref="A2:G2"/>
    <mergeCell ref="A4:B4"/>
    <mergeCell ref="D4:F4"/>
    <mergeCell ref="A26:B26"/>
    <mergeCell ref="C4:C5"/>
    <mergeCell ref="G4:G5"/>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zoomScale="85" zoomScaleNormal="85" workbookViewId="0">
      <selection activeCell="F13" sqref="F13"/>
    </sheetView>
  </sheetViews>
  <sheetFormatPr defaultColWidth="10.4234234234234" defaultRowHeight="14.25" customHeight="1" outlineLevelRow="6" outlineLevelCol="5"/>
  <cols>
    <col min="1" max="6" width="28.1441441441441" customWidth="1"/>
  </cols>
  <sheetData>
    <row r="1" customHeight="1" spans="1:6">
      <c r="A1" s="99"/>
      <c r="B1" s="99"/>
      <c r="C1" s="99"/>
      <c r="D1" s="99"/>
      <c r="E1" s="98"/>
      <c r="F1" s="207" t="s">
        <v>174</v>
      </c>
    </row>
    <row r="2" ht="41.25" customHeight="1" spans="1:6">
      <c r="A2" s="208" t="str">
        <f>"2025"&amp;"年一般公共预算“三公”经费支出预算表"</f>
        <v>2025年一般公共预算“三公”经费支出预算表</v>
      </c>
      <c r="B2" s="99"/>
      <c r="C2" s="99"/>
      <c r="D2" s="99"/>
      <c r="E2" s="98"/>
      <c r="F2" s="99"/>
    </row>
    <row r="3" customHeight="1" spans="1:6">
      <c r="A3" s="165" t="str">
        <f>"单位名称："&amp;"石林彝族自治县西街口镇卫生院"</f>
        <v>单位名称：石林彝族自治县西街口镇卫生院</v>
      </c>
      <c r="B3" s="209"/>
      <c r="D3" s="99"/>
      <c r="E3" s="98"/>
      <c r="F3" s="119" t="s">
        <v>1</v>
      </c>
    </row>
    <row r="4" ht="27" customHeight="1" spans="1:6">
      <c r="A4" s="103" t="s">
        <v>175</v>
      </c>
      <c r="B4" s="103" t="s">
        <v>176</v>
      </c>
      <c r="C4" s="105" t="s">
        <v>177</v>
      </c>
      <c r="D4" s="103"/>
      <c r="E4" s="104"/>
      <c r="F4" s="103" t="s">
        <v>178</v>
      </c>
    </row>
    <row r="5" ht="28.5" customHeight="1" spans="1:6">
      <c r="A5" s="210"/>
      <c r="B5" s="107"/>
      <c r="C5" s="104" t="s">
        <v>57</v>
      </c>
      <c r="D5" s="104" t="s">
        <v>179</v>
      </c>
      <c r="E5" s="104" t="s">
        <v>180</v>
      </c>
      <c r="F5" s="106"/>
    </row>
    <row r="6" ht="17.25" customHeight="1" spans="1:6">
      <c r="A6" s="111" t="s">
        <v>82</v>
      </c>
      <c r="B6" s="111" t="s">
        <v>83</v>
      </c>
      <c r="C6" s="111" t="s">
        <v>84</v>
      </c>
      <c r="D6" s="111" t="s">
        <v>85</v>
      </c>
      <c r="E6" s="111" t="s">
        <v>86</v>
      </c>
      <c r="F6" s="111" t="s">
        <v>87</v>
      </c>
    </row>
    <row r="7" ht="17.25" customHeight="1" spans="1:6">
      <c r="A7" s="134">
        <v>20000</v>
      </c>
      <c r="B7" s="134"/>
      <c r="C7" s="134"/>
      <c r="D7" s="134"/>
      <c r="E7" s="134"/>
      <c r="F7" s="134">
        <v>20000</v>
      </c>
    </row>
  </sheetData>
  <mergeCells count="6">
    <mergeCell ref="A2:F2"/>
    <mergeCell ref="A3:B3"/>
    <mergeCell ref="C4:E4"/>
    <mergeCell ref="A4:A5"/>
    <mergeCell ref="B4:B5"/>
    <mergeCell ref="F4:F5"/>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51"/>
  <sheetViews>
    <sheetView showZeros="0" zoomScale="85" zoomScaleNormal="85" topLeftCell="A7" workbookViewId="0">
      <selection activeCell="J27" sqref="J27"/>
    </sheetView>
  </sheetViews>
  <sheetFormatPr defaultColWidth="9.14414414414414" defaultRowHeight="14.25" customHeight="1"/>
  <cols>
    <col min="1" max="2" width="32.8558558558559" customWidth="1"/>
    <col min="3" max="3" width="20.7117117117117" customWidth="1"/>
    <col min="4" max="4" width="31.2792792792793" customWidth="1"/>
    <col min="5" max="5" width="10.1441441441441" customWidth="1"/>
    <col min="6" max="6" width="17.5765765765766" customWidth="1"/>
    <col min="7" max="7" width="10.2792792792793" customWidth="1"/>
    <col min="8" max="8" width="23" customWidth="1"/>
    <col min="9" max="24" width="18.7117117117117" customWidth="1"/>
  </cols>
  <sheetData>
    <row r="1" ht="13.5" customHeight="1" spans="2:24">
      <c r="B1" s="189"/>
      <c r="C1" s="195"/>
      <c r="E1" s="196"/>
      <c r="F1" s="196"/>
      <c r="G1" s="196"/>
      <c r="H1" s="196"/>
      <c r="I1" s="138"/>
      <c r="J1" s="138"/>
      <c r="K1" s="138"/>
      <c r="L1" s="138"/>
      <c r="M1" s="138"/>
      <c r="N1" s="138"/>
      <c r="R1" s="138"/>
      <c r="V1" s="195"/>
      <c r="X1" s="59" t="s">
        <v>181</v>
      </c>
    </row>
    <row r="2" ht="45.75" customHeight="1" spans="1:24">
      <c r="A2" s="121" t="str">
        <f>"2025"&amp;"年部门基本支出预算表"</f>
        <v>2025年部门基本支出预算表</v>
      </c>
      <c r="B2" s="60"/>
      <c r="C2" s="121"/>
      <c r="D2" s="121"/>
      <c r="E2" s="121"/>
      <c r="F2" s="121"/>
      <c r="G2" s="121"/>
      <c r="H2" s="121"/>
      <c r="I2" s="121"/>
      <c r="J2" s="121"/>
      <c r="K2" s="121"/>
      <c r="L2" s="121"/>
      <c r="M2" s="121"/>
      <c r="N2" s="121"/>
      <c r="O2" s="60"/>
      <c r="P2" s="60"/>
      <c r="Q2" s="60"/>
      <c r="R2" s="121"/>
      <c r="S2" s="121"/>
      <c r="T2" s="121"/>
      <c r="U2" s="121"/>
      <c r="V2" s="121"/>
      <c r="W2" s="121"/>
      <c r="X2" s="121"/>
    </row>
    <row r="3" ht="18.75" customHeight="1" spans="1:24">
      <c r="A3" s="61" t="str">
        <f>"单位名称："&amp;"石林彝族自治县西街口镇卫生院"</f>
        <v>单位名称：石林彝族自治县西街口镇卫生院</v>
      </c>
      <c r="B3" s="62"/>
      <c r="C3" s="197"/>
      <c r="D3" s="197"/>
      <c r="E3" s="197"/>
      <c r="F3" s="197"/>
      <c r="G3" s="197"/>
      <c r="H3" s="197"/>
      <c r="I3" s="140"/>
      <c r="J3" s="140"/>
      <c r="K3" s="140"/>
      <c r="L3" s="140"/>
      <c r="M3" s="140"/>
      <c r="N3" s="140"/>
      <c r="O3" s="63"/>
      <c r="P3" s="63"/>
      <c r="Q3" s="63"/>
      <c r="R3" s="140"/>
      <c r="V3" s="195"/>
      <c r="X3" s="59" t="s">
        <v>1</v>
      </c>
    </row>
    <row r="4" ht="18" customHeight="1" spans="1:24">
      <c r="A4" s="65" t="s">
        <v>182</v>
      </c>
      <c r="B4" s="65" t="s">
        <v>183</v>
      </c>
      <c r="C4" s="65" t="s">
        <v>184</v>
      </c>
      <c r="D4" s="65" t="s">
        <v>185</v>
      </c>
      <c r="E4" s="65" t="s">
        <v>186</v>
      </c>
      <c r="F4" s="65" t="s">
        <v>187</v>
      </c>
      <c r="G4" s="65" t="s">
        <v>188</v>
      </c>
      <c r="H4" s="65" t="s">
        <v>189</v>
      </c>
      <c r="I4" s="202" t="s">
        <v>190</v>
      </c>
      <c r="J4" s="135" t="s">
        <v>190</v>
      </c>
      <c r="K4" s="135"/>
      <c r="L4" s="135"/>
      <c r="M4" s="135"/>
      <c r="N4" s="135"/>
      <c r="O4" s="68"/>
      <c r="P4" s="68"/>
      <c r="Q4" s="68"/>
      <c r="R4" s="156" t="s">
        <v>61</v>
      </c>
      <c r="S4" s="135" t="s">
        <v>62</v>
      </c>
      <c r="T4" s="135"/>
      <c r="U4" s="135"/>
      <c r="V4" s="135"/>
      <c r="W4" s="135"/>
      <c r="X4" s="136"/>
    </row>
    <row r="5" ht="18" customHeight="1" spans="1:24">
      <c r="A5" s="70"/>
      <c r="B5" s="85"/>
      <c r="C5" s="181"/>
      <c r="D5" s="70"/>
      <c r="E5" s="70"/>
      <c r="F5" s="70"/>
      <c r="G5" s="70"/>
      <c r="H5" s="70"/>
      <c r="I5" s="179" t="s">
        <v>191</v>
      </c>
      <c r="J5" s="202" t="s">
        <v>58</v>
      </c>
      <c r="K5" s="135"/>
      <c r="L5" s="135"/>
      <c r="M5" s="135"/>
      <c r="N5" s="136"/>
      <c r="O5" s="67" t="s">
        <v>192</v>
      </c>
      <c r="P5" s="68"/>
      <c r="Q5" s="69"/>
      <c r="R5" s="65" t="s">
        <v>61</v>
      </c>
      <c r="S5" s="202" t="s">
        <v>62</v>
      </c>
      <c r="T5" s="156" t="s">
        <v>64</v>
      </c>
      <c r="U5" s="135" t="s">
        <v>62</v>
      </c>
      <c r="V5" s="156" t="s">
        <v>66</v>
      </c>
      <c r="W5" s="156" t="s">
        <v>67</v>
      </c>
      <c r="X5" s="206" t="s">
        <v>68</v>
      </c>
    </row>
    <row r="6" ht="19.5" customHeight="1" spans="1:24">
      <c r="A6" s="85"/>
      <c r="B6" s="85"/>
      <c r="C6" s="85"/>
      <c r="D6" s="85"/>
      <c r="E6" s="85"/>
      <c r="F6" s="85"/>
      <c r="G6" s="85"/>
      <c r="H6" s="85"/>
      <c r="I6" s="85"/>
      <c r="J6" s="203" t="s">
        <v>193</v>
      </c>
      <c r="K6" s="65" t="s">
        <v>194</v>
      </c>
      <c r="L6" s="65" t="s">
        <v>195</v>
      </c>
      <c r="M6" s="65" t="s">
        <v>196</v>
      </c>
      <c r="N6" s="65" t="s">
        <v>197</v>
      </c>
      <c r="O6" s="65" t="s">
        <v>58</v>
      </c>
      <c r="P6" s="65" t="s">
        <v>59</v>
      </c>
      <c r="Q6" s="65" t="s">
        <v>60</v>
      </c>
      <c r="R6" s="85"/>
      <c r="S6" s="65" t="s">
        <v>57</v>
      </c>
      <c r="T6" s="65" t="s">
        <v>64</v>
      </c>
      <c r="U6" s="65" t="s">
        <v>198</v>
      </c>
      <c r="V6" s="65" t="s">
        <v>66</v>
      </c>
      <c r="W6" s="65" t="s">
        <v>67</v>
      </c>
      <c r="X6" s="65" t="s">
        <v>68</v>
      </c>
    </row>
    <row r="7" ht="37.5" customHeight="1" spans="1:24">
      <c r="A7" s="198"/>
      <c r="B7" s="75"/>
      <c r="C7" s="198"/>
      <c r="D7" s="198"/>
      <c r="E7" s="198"/>
      <c r="F7" s="198"/>
      <c r="G7" s="198"/>
      <c r="H7" s="198"/>
      <c r="I7" s="198"/>
      <c r="J7" s="204" t="s">
        <v>57</v>
      </c>
      <c r="K7" s="73" t="s">
        <v>199</v>
      </c>
      <c r="L7" s="73" t="s">
        <v>195</v>
      </c>
      <c r="M7" s="73" t="s">
        <v>196</v>
      </c>
      <c r="N7" s="73" t="s">
        <v>197</v>
      </c>
      <c r="O7" s="73" t="s">
        <v>195</v>
      </c>
      <c r="P7" s="73" t="s">
        <v>196</v>
      </c>
      <c r="Q7" s="73" t="s">
        <v>197</v>
      </c>
      <c r="R7" s="73" t="s">
        <v>61</v>
      </c>
      <c r="S7" s="73" t="s">
        <v>57</v>
      </c>
      <c r="T7" s="73" t="s">
        <v>64</v>
      </c>
      <c r="U7" s="73" t="s">
        <v>198</v>
      </c>
      <c r="V7" s="73" t="s">
        <v>66</v>
      </c>
      <c r="W7" s="73" t="s">
        <v>67</v>
      </c>
      <c r="X7" s="73" t="s">
        <v>68</v>
      </c>
    </row>
    <row r="8" customHeight="1" spans="1:24">
      <c r="A8" s="92">
        <v>1</v>
      </c>
      <c r="B8" s="92">
        <v>2</v>
      </c>
      <c r="C8" s="92">
        <v>3</v>
      </c>
      <c r="D8" s="92">
        <v>4</v>
      </c>
      <c r="E8" s="92">
        <v>5</v>
      </c>
      <c r="F8" s="92">
        <v>6</v>
      </c>
      <c r="G8" s="92">
        <v>7</v>
      </c>
      <c r="H8" s="92">
        <v>8</v>
      </c>
      <c r="I8" s="92">
        <v>9</v>
      </c>
      <c r="J8" s="92">
        <v>10</v>
      </c>
      <c r="K8" s="92">
        <v>11</v>
      </c>
      <c r="L8" s="92">
        <v>12</v>
      </c>
      <c r="M8" s="92">
        <v>13</v>
      </c>
      <c r="N8" s="92">
        <v>14</v>
      </c>
      <c r="O8" s="92">
        <v>15</v>
      </c>
      <c r="P8" s="92">
        <v>16</v>
      </c>
      <c r="Q8" s="92">
        <v>17</v>
      </c>
      <c r="R8" s="92">
        <v>18</v>
      </c>
      <c r="S8" s="92">
        <v>19</v>
      </c>
      <c r="T8" s="92">
        <v>20</v>
      </c>
      <c r="U8" s="92">
        <v>21</v>
      </c>
      <c r="V8" s="92">
        <v>22</v>
      </c>
      <c r="W8" s="92">
        <v>23</v>
      </c>
      <c r="X8" s="92">
        <v>24</v>
      </c>
    </row>
    <row r="9" ht="20.25" customHeight="1" spans="1:24">
      <c r="A9" s="199" t="s">
        <v>200</v>
      </c>
      <c r="B9" s="199" t="s">
        <v>70</v>
      </c>
      <c r="C9" s="199" t="s">
        <v>201</v>
      </c>
      <c r="D9" s="199" t="s">
        <v>178</v>
      </c>
      <c r="E9" s="199" t="s">
        <v>113</v>
      </c>
      <c r="F9" s="199" t="s">
        <v>114</v>
      </c>
      <c r="G9" s="199" t="s">
        <v>202</v>
      </c>
      <c r="H9" s="199" t="s">
        <v>178</v>
      </c>
      <c r="I9" s="134">
        <v>1000</v>
      </c>
      <c r="J9" s="134"/>
      <c r="K9" s="134"/>
      <c r="L9" s="134"/>
      <c r="M9" s="134"/>
      <c r="N9" s="134"/>
      <c r="O9" s="134"/>
      <c r="P9" s="134"/>
      <c r="Q9" s="134"/>
      <c r="R9" s="134"/>
      <c r="S9" s="134">
        <v>1000</v>
      </c>
      <c r="T9" s="134">
        <v>1000</v>
      </c>
      <c r="U9" s="134"/>
      <c r="V9" s="134"/>
      <c r="W9" s="134"/>
      <c r="X9" s="134"/>
    </row>
    <row r="10" ht="20.25" customHeight="1" spans="1:24">
      <c r="A10" s="199" t="s">
        <v>200</v>
      </c>
      <c r="B10" s="199" t="s">
        <v>70</v>
      </c>
      <c r="C10" s="199" t="s">
        <v>203</v>
      </c>
      <c r="D10" s="199" t="s">
        <v>204</v>
      </c>
      <c r="E10" s="199" t="s">
        <v>113</v>
      </c>
      <c r="F10" s="199" t="s">
        <v>114</v>
      </c>
      <c r="G10" s="199" t="s">
        <v>205</v>
      </c>
      <c r="H10" s="199" t="s">
        <v>204</v>
      </c>
      <c r="I10" s="134">
        <v>17400</v>
      </c>
      <c r="J10" s="134">
        <v>17400</v>
      </c>
      <c r="K10" s="80"/>
      <c r="L10" s="80"/>
      <c r="M10" s="134">
        <v>17400</v>
      </c>
      <c r="N10" s="80"/>
      <c r="O10" s="134"/>
      <c r="P10" s="134"/>
      <c r="Q10" s="134"/>
      <c r="R10" s="134"/>
      <c r="S10" s="134"/>
      <c r="T10" s="134"/>
      <c r="U10" s="134"/>
      <c r="V10" s="134"/>
      <c r="W10" s="134"/>
      <c r="X10" s="134"/>
    </row>
    <row r="11" ht="20.25" customHeight="1" spans="1:24">
      <c r="A11" s="199" t="s">
        <v>200</v>
      </c>
      <c r="B11" s="199" t="s">
        <v>70</v>
      </c>
      <c r="C11" s="199" t="s">
        <v>206</v>
      </c>
      <c r="D11" s="199" t="s">
        <v>207</v>
      </c>
      <c r="E11" s="199" t="s">
        <v>113</v>
      </c>
      <c r="F11" s="199" t="s">
        <v>114</v>
      </c>
      <c r="G11" s="199" t="s">
        <v>208</v>
      </c>
      <c r="H11" s="199" t="s">
        <v>209</v>
      </c>
      <c r="I11" s="134">
        <v>10000</v>
      </c>
      <c r="J11" s="134"/>
      <c r="K11" s="80"/>
      <c r="L11" s="80"/>
      <c r="M11" s="134"/>
      <c r="N11" s="80"/>
      <c r="O11" s="134"/>
      <c r="P11" s="134"/>
      <c r="Q11" s="134"/>
      <c r="R11" s="134"/>
      <c r="S11" s="134">
        <v>10000</v>
      </c>
      <c r="T11" s="134">
        <v>10000</v>
      </c>
      <c r="U11" s="134"/>
      <c r="V11" s="134"/>
      <c r="W11" s="134"/>
      <c r="X11" s="134"/>
    </row>
    <row r="12" ht="20.25" customHeight="1" spans="1:24">
      <c r="A12" s="199" t="s">
        <v>200</v>
      </c>
      <c r="B12" s="199" t="s">
        <v>70</v>
      </c>
      <c r="C12" s="199" t="s">
        <v>206</v>
      </c>
      <c r="D12" s="199" t="s">
        <v>207</v>
      </c>
      <c r="E12" s="199" t="s">
        <v>113</v>
      </c>
      <c r="F12" s="199" t="s">
        <v>114</v>
      </c>
      <c r="G12" s="199" t="s">
        <v>208</v>
      </c>
      <c r="H12" s="199" t="s">
        <v>209</v>
      </c>
      <c r="I12" s="134">
        <v>3500</v>
      </c>
      <c r="J12" s="134"/>
      <c r="K12" s="80"/>
      <c r="L12" s="80"/>
      <c r="M12" s="134"/>
      <c r="N12" s="80"/>
      <c r="O12" s="134"/>
      <c r="P12" s="134"/>
      <c r="Q12" s="134"/>
      <c r="R12" s="134"/>
      <c r="S12" s="134">
        <v>3500</v>
      </c>
      <c r="T12" s="134">
        <v>3500</v>
      </c>
      <c r="U12" s="134"/>
      <c r="V12" s="134"/>
      <c r="W12" s="134"/>
      <c r="X12" s="134"/>
    </row>
    <row r="13" ht="20.25" customHeight="1" spans="1:24">
      <c r="A13" s="199" t="s">
        <v>200</v>
      </c>
      <c r="B13" s="199" t="s">
        <v>70</v>
      </c>
      <c r="C13" s="199" t="s">
        <v>206</v>
      </c>
      <c r="D13" s="199" t="s">
        <v>207</v>
      </c>
      <c r="E13" s="199" t="s">
        <v>113</v>
      </c>
      <c r="F13" s="199" t="s">
        <v>114</v>
      </c>
      <c r="G13" s="199" t="s">
        <v>208</v>
      </c>
      <c r="H13" s="199" t="s">
        <v>209</v>
      </c>
      <c r="I13" s="134">
        <v>22500</v>
      </c>
      <c r="J13" s="134"/>
      <c r="K13" s="80"/>
      <c r="L13" s="80"/>
      <c r="M13" s="134"/>
      <c r="N13" s="80"/>
      <c r="O13" s="134"/>
      <c r="P13" s="134"/>
      <c r="Q13" s="134"/>
      <c r="R13" s="134"/>
      <c r="S13" s="134">
        <v>22500</v>
      </c>
      <c r="T13" s="134">
        <v>22500</v>
      </c>
      <c r="U13" s="134"/>
      <c r="V13" s="134"/>
      <c r="W13" s="134"/>
      <c r="X13" s="134"/>
    </row>
    <row r="14" ht="20.25" customHeight="1" spans="1:24">
      <c r="A14" s="199" t="s">
        <v>200</v>
      </c>
      <c r="B14" s="199" t="s">
        <v>70</v>
      </c>
      <c r="C14" s="199" t="s">
        <v>206</v>
      </c>
      <c r="D14" s="199" t="s">
        <v>207</v>
      </c>
      <c r="E14" s="199" t="s">
        <v>113</v>
      </c>
      <c r="F14" s="199" t="s">
        <v>114</v>
      </c>
      <c r="G14" s="199" t="s">
        <v>208</v>
      </c>
      <c r="H14" s="199" t="s">
        <v>209</v>
      </c>
      <c r="I14" s="134">
        <v>7000</v>
      </c>
      <c r="J14" s="134"/>
      <c r="K14" s="80"/>
      <c r="L14" s="80"/>
      <c r="M14" s="134"/>
      <c r="N14" s="80"/>
      <c r="O14" s="134"/>
      <c r="P14" s="134"/>
      <c r="Q14" s="134"/>
      <c r="R14" s="134"/>
      <c r="S14" s="134">
        <v>7000</v>
      </c>
      <c r="T14" s="134">
        <v>7000</v>
      </c>
      <c r="U14" s="134"/>
      <c r="V14" s="134"/>
      <c r="W14" s="134"/>
      <c r="X14" s="134"/>
    </row>
    <row r="15" ht="20.25" customHeight="1" spans="1:24">
      <c r="A15" s="199" t="s">
        <v>200</v>
      </c>
      <c r="B15" s="199" t="s">
        <v>70</v>
      </c>
      <c r="C15" s="199" t="s">
        <v>206</v>
      </c>
      <c r="D15" s="199" t="s">
        <v>207</v>
      </c>
      <c r="E15" s="199" t="s">
        <v>113</v>
      </c>
      <c r="F15" s="199" t="s">
        <v>114</v>
      </c>
      <c r="G15" s="199" t="s">
        <v>208</v>
      </c>
      <c r="H15" s="199" t="s">
        <v>209</v>
      </c>
      <c r="I15" s="134">
        <v>25000</v>
      </c>
      <c r="J15" s="134"/>
      <c r="K15" s="80"/>
      <c r="L15" s="80"/>
      <c r="M15" s="134"/>
      <c r="N15" s="80"/>
      <c r="O15" s="134"/>
      <c r="P15" s="134"/>
      <c r="Q15" s="134"/>
      <c r="R15" s="134"/>
      <c r="S15" s="134">
        <v>25000</v>
      </c>
      <c r="T15" s="134">
        <v>25000</v>
      </c>
      <c r="U15" s="134"/>
      <c r="V15" s="134"/>
      <c r="W15" s="134"/>
      <c r="X15" s="134"/>
    </row>
    <row r="16" ht="20.25" customHeight="1" spans="1:24">
      <c r="A16" s="199" t="s">
        <v>200</v>
      </c>
      <c r="B16" s="199" t="s">
        <v>70</v>
      </c>
      <c r="C16" s="199" t="s">
        <v>206</v>
      </c>
      <c r="D16" s="199" t="s">
        <v>207</v>
      </c>
      <c r="E16" s="199" t="s">
        <v>113</v>
      </c>
      <c r="F16" s="199" t="s">
        <v>114</v>
      </c>
      <c r="G16" s="199" t="s">
        <v>210</v>
      </c>
      <c r="H16" s="199" t="s">
        <v>211</v>
      </c>
      <c r="I16" s="134">
        <v>1000</v>
      </c>
      <c r="J16" s="134"/>
      <c r="K16" s="80"/>
      <c r="L16" s="80"/>
      <c r="M16" s="134"/>
      <c r="N16" s="80"/>
      <c r="O16" s="134"/>
      <c r="P16" s="134"/>
      <c r="Q16" s="134"/>
      <c r="R16" s="134"/>
      <c r="S16" s="134">
        <v>1000</v>
      </c>
      <c r="T16" s="134">
        <v>1000</v>
      </c>
      <c r="U16" s="134"/>
      <c r="V16" s="134"/>
      <c r="W16" s="134"/>
      <c r="X16" s="134"/>
    </row>
    <row r="17" ht="20.25" customHeight="1" spans="1:24">
      <c r="A17" s="199" t="s">
        <v>200</v>
      </c>
      <c r="B17" s="199" t="s">
        <v>70</v>
      </c>
      <c r="C17" s="199" t="s">
        <v>206</v>
      </c>
      <c r="D17" s="199" t="s">
        <v>207</v>
      </c>
      <c r="E17" s="199" t="s">
        <v>113</v>
      </c>
      <c r="F17" s="199" t="s">
        <v>114</v>
      </c>
      <c r="G17" s="199" t="s">
        <v>212</v>
      </c>
      <c r="H17" s="199" t="s">
        <v>213</v>
      </c>
      <c r="I17" s="134">
        <v>500</v>
      </c>
      <c r="J17" s="134"/>
      <c r="K17" s="80"/>
      <c r="L17" s="80"/>
      <c r="M17" s="134"/>
      <c r="N17" s="80"/>
      <c r="O17" s="134"/>
      <c r="P17" s="134"/>
      <c r="Q17" s="134"/>
      <c r="R17" s="134"/>
      <c r="S17" s="134">
        <v>500</v>
      </c>
      <c r="T17" s="134">
        <v>500</v>
      </c>
      <c r="U17" s="134"/>
      <c r="V17" s="134"/>
      <c r="W17" s="134"/>
      <c r="X17" s="134"/>
    </row>
    <row r="18" ht="20.25" customHeight="1" spans="1:24">
      <c r="A18" s="199" t="s">
        <v>200</v>
      </c>
      <c r="B18" s="199" t="s">
        <v>70</v>
      </c>
      <c r="C18" s="199" t="s">
        <v>206</v>
      </c>
      <c r="D18" s="199" t="s">
        <v>207</v>
      </c>
      <c r="E18" s="199" t="s">
        <v>113</v>
      </c>
      <c r="F18" s="199" t="s">
        <v>114</v>
      </c>
      <c r="G18" s="199" t="s">
        <v>214</v>
      </c>
      <c r="H18" s="199" t="s">
        <v>215</v>
      </c>
      <c r="I18" s="134">
        <v>8000</v>
      </c>
      <c r="J18" s="134"/>
      <c r="K18" s="80"/>
      <c r="L18" s="80"/>
      <c r="M18" s="134"/>
      <c r="N18" s="80"/>
      <c r="O18" s="134"/>
      <c r="P18" s="134"/>
      <c r="Q18" s="134"/>
      <c r="R18" s="134"/>
      <c r="S18" s="134">
        <v>8000</v>
      </c>
      <c r="T18" s="134">
        <v>8000</v>
      </c>
      <c r="U18" s="134"/>
      <c r="V18" s="134"/>
      <c r="W18" s="134"/>
      <c r="X18" s="134"/>
    </row>
    <row r="19" ht="20.25" customHeight="1" spans="1:24">
      <c r="A19" s="199" t="s">
        <v>200</v>
      </c>
      <c r="B19" s="199" t="s">
        <v>70</v>
      </c>
      <c r="C19" s="199" t="s">
        <v>206</v>
      </c>
      <c r="D19" s="199" t="s">
        <v>207</v>
      </c>
      <c r="E19" s="199" t="s">
        <v>113</v>
      </c>
      <c r="F19" s="199" t="s">
        <v>114</v>
      </c>
      <c r="G19" s="199" t="s">
        <v>216</v>
      </c>
      <c r="H19" s="199" t="s">
        <v>217</v>
      </c>
      <c r="I19" s="134">
        <v>15000</v>
      </c>
      <c r="J19" s="134"/>
      <c r="K19" s="80"/>
      <c r="L19" s="80"/>
      <c r="M19" s="134"/>
      <c r="N19" s="80"/>
      <c r="O19" s="134"/>
      <c r="P19" s="134"/>
      <c r="Q19" s="134"/>
      <c r="R19" s="134"/>
      <c r="S19" s="134">
        <v>15000</v>
      </c>
      <c r="T19" s="134">
        <v>15000</v>
      </c>
      <c r="U19" s="134"/>
      <c r="V19" s="134"/>
      <c r="W19" s="134"/>
      <c r="X19" s="134"/>
    </row>
    <row r="20" ht="20.25" customHeight="1" spans="1:24">
      <c r="A20" s="199" t="s">
        <v>200</v>
      </c>
      <c r="B20" s="199" t="s">
        <v>70</v>
      </c>
      <c r="C20" s="199" t="s">
        <v>206</v>
      </c>
      <c r="D20" s="199" t="s">
        <v>207</v>
      </c>
      <c r="E20" s="199" t="s">
        <v>113</v>
      </c>
      <c r="F20" s="199" t="s">
        <v>114</v>
      </c>
      <c r="G20" s="199" t="s">
        <v>218</v>
      </c>
      <c r="H20" s="199" t="s">
        <v>219</v>
      </c>
      <c r="I20" s="134">
        <v>15000</v>
      </c>
      <c r="J20" s="134"/>
      <c r="K20" s="80"/>
      <c r="L20" s="80"/>
      <c r="M20" s="134"/>
      <c r="N20" s="80"/>
      <c r="O20" s="134"/>
      <c r="P20" s="134"/>
      <c r="Q20" s="134"/>
      <c r="R20" s="134"/>
      <c r="S20" s="134">
        <v>15000</v>
      </c>
      <c r="T20" s="134">
        <v>15000</v>
      </c>
      <c r="U20" s="134"/>
      <c r="V20" s="134"/>
      <c r="W20" s="134"/>
      <c r="X20" s="134"/>
    </row>
    <row r="21" ht="20.25" customHeight="1" spans="1:24">
      <c r="A21" s="199" t="s">
        <v>200</v>
      </c>
      <c r="B21" s="199" t="s">
        <v>70</v>
      </c>
      <c r="C21" s="199" t="s">
        <v>206</v>
      </c>
      <c r="D21" s="199" t="s">
        <v>207</v>
      </c>
      <c r="E21" s="199" t="s">
        <v>113</v>
      </c>
      <c r="F21" s="199" t="s">
        <v>114</v>
      </c>
      <c r="G21" s="199" t="s">
        <v>220</v>
      </c>
      <c r="H21" s="199" t="s">
        <v>221</v>
      </c>
      <c r="I21" s="134">
        <v>2000</v>
      </c>
      <c r="J21" s="134"/>
      <c r="K21" s="80"/>
      <c r="L21" s="80"/>
      <c r="M21" s="134"/>
      <c r="N21" s="80"/>
      <c r="O21" s="134"/>
      <c r="P21" s="134"/>
      <c r="Q21" s="134"/>
      <c r="R21" s="134"/>
      <c r="S21" s="134">
        <v>2000</v>
      </c>
      <c r="T21" s="134">
        <v>2000</v>
      </c>
      <c r="U21" s="134"/>
      <c r="V21" s="134"/>
      <c r="W21" s="134"/>
      <c r="X21" s="134"/>
    </row>
    <row r="22" ht="20.25" customHeight="1" spans="1:24">
      <c r="A22" s="199" t="s">
        <v>200</v>
      </c>
      <c r="B22" s="199" t="s">
        <v>70</v>
      </c>
      <c r="C22" s="199" t="s">
        <v>206</v>
      </c>
      <c r="D22" s="199" t="s">
        <v>207</v>
      </c>
      <c r="E22" s="199" t="s">
        <v>113</v>
      </c>
      <c r="F22" s="199" t="s">
        <v>114</v>
      </c>
      <c r="G22" s="199" t="s">
        <v>222</v>
      </c>
      <c r="H22" s="199" t="s">
        <v>223</v>
      </c>
      <c r="I22" s="134">
        <v>100000</v>
      </c>
      <c r="J22" s="134"/>
      <c r="K22" s="80"/>
      <c r="L22" s="80"/>
      <c r="M22" s="134"/>
      <c r="N22" s="80"/>
      <c r="O22" s="134"/>
      <c r="P22" s="134"/>
      <c r="Q22" s="134"/>
      <c r="R22" s="134"/>
      <c r="S22" s="134">
        <v>100000</v>
      </c>
      <c r="T22" s="134">
        <v>100000</v>
      </c>
      <c r="U22" s="134"/>
      <c r="V22" s="134"/>
      <c r="W22" s="134"/>
      <c r="X22" s="134"/>
    </row>
    <row r="23" ht="20.25" customHeight="1" spans="1:24">
      <c r="A23" s="199" t="s">
        <v>200</v>
      </c>
      <c r="B23" s="199" t="s">
        <v>70</v>
      </c>
      <c r="C23" s="199" t="s">
        <v>206</v>
      </c>
      <c r="D23" s="199" t="s">
        <v>207</v>
      </c>
      <c r="E23" s="199" t="s">
        <v>113</v>
      </c>
      <c r="F23" s="199" t="s">
        <v>114</v>
      </c>
      <c r="G23" s="199" t="s">
        <v>224</v>
      </c>
      <c r="H23" s="199" t="s">
        <v>225</v>
      </c>
      <c r="I23" s="134">
        <v>1000</v>
      </c>
      <c r="J23" s="134"/>
      <c r="K23" s="80"/>
      <c r="L23" s="80"/>
      <c r="M23" s="134"/>
      <c r="N23" s="80"/>
      <c r="O23" s="134"/>
      <c r="P23" s="134"/>
      <c r="Q23" s="134"/>
      <c r="R23" s="134"/>
      <c r="S23" s="134">
        <v>1000</v>
      </c>
      <c r="T23" s="134">
        <v>1000</v>
      </c>
      <c r="U23" s="134"/>
      <c r="V23" s="134"/>
      <c r="W23" s="134"/>
      <c r="X23" s="134"/>
    </row>
    <row r="24" ht="20.25" customHeight="1" spans="1:24">
      <c r="A24" s="199" t="s">
        <v>200</v>
      </c>
      <c r="B24" s="199" t="s">
        <v>70</v>
      </c>
      <c r="C24" s="199" t="s">
        <v>206</v>
      </c>
      <c r="D24" s="199" t="s">
        <v>207</v>
      </c>
      <c r="E24" s="199" t="s">
        <v>113</v>
      </c>
      <c r="F24" s="199" t="s">
        <v>114</v>
      </c>
      <c r="G24" s="199" t="s">
        <v>226</v>
      </c>
      <c r="H24" s="199" t="s">
        <v>227</v>
      </c>
      <c r="I24" s="134">
        <v>10000</v>
      </c>
      <c r="J24" s="134"/>
      <c r="K24" s="80"/>
      <c r="L24" s="80"/>
      <c r="M24" s="134"/>
      <c r="N24" s="80"/>
      <c r="O24" s="134"/>
      <c r="P24" s="134"/>
      <c r="Q24" s="134"/>
      <c r="R24" s="134"/>
      <c r="S24" s="134">
        <v>10000</v>
      </c>
      <c r="T24" s="134">
        <v>10000</v>
      </c>
      <c r="U24" s="134"/>
      <c r="V24" s="134"/>
      <c r="W24" s="134"/>
      <c r="X24" s="134"/>
    </row>
    <row r="25" ht="20.25" customHeight="1" spans="1:24">
      <c r="A25" s="199" t="s">
        <v>200</v>
      </c>
      <c r="B25" s="199" t="s">
        <v>70</v>
      </c>
      <c r="C25" s="199" t="s">
        <v>206</v>
      </c>
      <c r="D25" s="199" t="s">
        <v>207</v>
      </c>
      <c r="E25" s="199" t="s">
        <v>113</v>
      </c>
      <c r="F25" s="199" t="s">
        <v>114</v>
      </c>
      <c r="G25" s="199" t="s">
        <v>228</v>
      </c>
      <c r="H25" s="199" t="s">
        <v>229</v>
      </c>
      <c r="I25" s="134">
        <v>1100000</v>
      </c>
      <c r="J25" s="134"/>
      <c r="K25" s="80"/>
      <c r="L25" s="80"/>
      <c r="M25" s="134"/>
      <c r="N25" s="80"/>
      <c r="O25" s="134"/>
      <c r="P25" s="134"/>
      <c r="Q25" s="134"/>
      <c r="R25" s="134"/>
      <c r="S25" s="134">
        <v>1100000</v>
      </c>
      <c r="T25" s="134">
        <v>1100000</v>
      </c>
      <c r="U25" s="134"/>
      <c r="V25" s="134"/>
      <c r="W25" s="134"/>
      <c r="X25" s="134"/>
    </row>
    <row r="26" ht="20.25" customHeight="1" spans="1:24">
      <c r="A26" s="199" t="s">
        <v>200</v>
      </c>
      <c r="B26" s="199" t="s">
        <v>70</v>
      </c>
      <c r="C26" s="199" t="s">
        <v>206</v>
      </c>
      <c r="D26" s="199" t="s">
        <v>207</v>
      </c>
      <c r="E26" s="199" t="s">
        <v>113</v>
      </c>
      <c r="F26" s="199" t="s">
        <v>114</v>
      </c>
      <c r="G26" s="199" t="s">
        <v>230</v>
      </c>
      <c r="H26" s="199" t="s">
        <v>231</v>
      </c>
      <c r="I26" s="134">
        <v>15000</v>
      </c>
      <c r="J26" s="134"/>
      <c r="K26" s="80"/>
      <c r="L26" s="80"/>
      <c r="M26" s="134"/>
      <c r="N26" s="80"/>
      <c r="O26" s="134"/>
      <c r="P26" s="134"/>
      <c r="Q26" s="134"/>
      <c r="R26" s="134"/>
      <c r="S26" s="134">
        <v>15000</v>
      </c>
      <c r="T26" s="134">
        <v>15000</v>
      </c>
      <c r="U26" s="134"/>
      <c r="V26" s="134"/>
      <c r="W26" s="134"/>
      <c r="X26" s="134"/>
    </row>
    <row r="27" ht="20.25" customHeight="1" spans="1:24">
      <c r="A27" s="199" t="s">
        <v>200</v>
      </c>
      <c r="B27" s="199" t="s">
        <v>70</v>
      </c>
      <c r="C27" s="199" t="s">
        <v>206</v>
      </c>
      <c r="D27" s="199" t="s">
        <v>207</v>
      </c>
      <c r="E27" s="199" t="s">
        <v>113</v>
      </c>
      <c r="F27" s="199" t="s">
        <v>114</v>
      </c>
      <c r="G27" s="199" t="s">
        <v>232</v>
      </c>
      <c r="H27" s="199" t="s">
        <v>233</v>
      </c>
      <c r="I27" s="134">
        <v>45000</v>
      </c>
      <c r="J27" s="134">
        <v>45000</v>
      </c>
      <c r="K27" s="80"/>
      <c r="L27" s="80"/>
      <c r="M27" s="134">
        <v>45000</v>
      </c>
      <c r="N27" s="80"/>
      <c r="O27" s="134"/>
      <c r="P27" s="134"/>
      <c r="Q27" s="134"/>
      <c r="R27" s="134"/>
      <c r="S27" s="134"/>
      <c r="T27" s="134"/>
      <c r="U27" s="134"/>
      <c r="V27" s="134"/>
      <c r="W27" s="134"/>
      <c r="X27" s="134"/>
    </row>
    <row r="28" ht="20.25" customHeight="1" spans="1:24">
      <c r="A28" s="199" t="s">
        <v>200</v>
      </c>
      <c r="B28" s="199" t="s">
        <v>70</v>
      </c>
      <c r="C28" s="199" t="s">
        <v>206</v>
      </c>
      <c r="D28" s="199" t="s">
        <v>207</v>
      </c>
      <c r="E28" s="199" t="s">
        <v>113</v>
      </c>
      <c r="F28" s="199" t="s">
        <v>114</v>
      </c>
      <c r="G28" s="199" t="s">
        <v>234</v>
      </c>
      <c r="H28" s="199" t="s">
        <v>235</v>
      </c>
      <c r="I28" s="134">
        <v>10440</v>
      </c>
      <c r="J28" s="134">
        <v>10440</v>
      </c>
      <c r="K28" s="80"/>
      <c r="L28" s="80"/>
      <c r="M28" s="134">
        <v>10440</v>
      </c>
      <c r="N28" s="80"/>
      <c r="O28" s="134"/>
      <c r="P28" s="134"/>
      <c r="Q28" s="134"/>
      <c r="R28" s="134"/>
      <c r="S28" s="134"/>
      <c r="T28" s="134"/>
      <c r="U28" s="134"/>
      <c r="V28" s="134"/>
      <c r="W28" s="134"/>
      <c r="X28" s="134"/>
    </row>
    <row r="29" ht="20.25" customHeight="1" spans="1:24">
      <c r="A29" s="199" t="s">
        <v>200</v>
      </c>
      <c r="B29" s="199" t="s">
        <v>70</v>
      </c>
      <c r="C29" s="199" t="s">
        <v>236</v>
      </c>
      <c r="D29" s="199" t="s">
        <v>237</v>
      </c>
      <c r="E29" s="199" t="s">
        <v>113</v>
      </c>
      <c r="F29" s="199" t="s">
        <v>114</v>
      </c>
      <c r="G29" s="199" t="s">
        <v>238</v>
      </c>
      <c r="H29" s="199" t="s">
        <v>239</v>
      </c>
      <c r="I29" s="134">
        <v>519096</v>
      </c>
      <c r="J29" s="205">
        <v>519096</v>
      </c>
      <c r="K29" s="80"/>
      <c r="L29" s="80"/>
      <c r="M29" s="134">
        <v>519096</v>
      </c>
      <c r="N29" s="80"/>
      <c r="O29" s="134"/>
      <c r="P29" s="134"/>
      <c r="Q29" s="134"/>
      <c r="R29" s="134"/>
      <c r="S29" s="134"/>
      <c r="T29" s="134"/>
      <c r="U29" s="134"/>
      <c r="V29" s="134"/>
      <c r="W29" s="134"/>
      <c r="X29" s="134"/>
    </row>
    <row r="30" ht="20.25" customHeight="1" spans="1:24">
      <c r="A30" s="199" t="s">
        <v>200</v>
      </c>
      <c r="B30" s="199" t="s">
        <v>70</v>
      </c>
      <c r="C30" s="199" t="s">
        <v>236</v>
      </c>
      <c r="D30" s="199" t="s">
        <v>237</v>
      </c>
      <c r="E30" s="199" t="s">
        <v>113</v>
      </c>
      <c r="F30" s="199" t="s">
        <v>114</v>
      </c>
      <c r="G30" s="199" t="s">
        <v>240</v>
      </c>
      <c r="H30" s="199" t="s">
        <v>241</v>
      </c>
      <c r="I30" s="134">
        <v>390048</v>
      </c>
      <c r="J30" s="205">
        <v>390048</v>
      </c>
      <c r="K30" s="80"/>
      <c r="L30" s="80"/>
      <c r="M30" s="134">
        <v>390048</v>
      </c>
      <c r="N30" s="80"/>
      <c r="O30" s="134"/>
      <c r="P30" s="134"/>
      <c r="Q30" s="134"/>
      <c r="R30" s="134"/>
      <c r="S30" s="134"/>
      <c r="T30" s="134"/>
      <c r="U30" s="134"/>
      <c r="V30" s="134"/>
      <c r="W30" s="134"/>
      <c r="X30" s="134"/>
    </row>
    <row r="31" ht="20.25" customHeight="1" spans="1:24">
      <c r="A31" s="199" t="s">
        <v>200</v>
      </c>
      <c r="B31" s="199" t="s">
        <v>70</v>
      </c>
      <c r="C31" s="199" t="s">
        <v>236</v>
      </c>
      <c r="D31" s="199" t="s">
        <v>237</v>
      </c>
      <c r="E31" s="199" t="s">
        <v>113</v>
      </c>
      <c r="F31" s="199" t="s">
        <v>114</v>
      </c>
      <c r="G31" s="199" t="s">
        <v>240</v>
      </c>
      <c r="H31" s="199" t="s">
        <v>241</v>
      </c>
      <c r="I31" s="134">
        <v>84000</v>
      </c>
      <c r="J31" s="205">
        <v>84000</v>
      </c>
      <c r="K31" s="80"/>
      <c r="L31" s="80"/>
      <c r="M31" s="134">
        <v>84000</v>
      </c>
      <c r="N31" s="80"/>
      <c r="O31" s="134"/>
      <c r="P31" s="134"/>
      <c r="Q31" s="134"/>
      <c r="R31" s="134"/>
      <c r="S31" s="134"/>
      <c r="T31" s="134"/>
      <c r="U31" s="134"/>
      <c r="V31" s="134"/>
      <c r="W31" s="134"/>
      <c r="X31" s="134"/>
    </row>
    <row r="32" ht="20.25" customHeight="1" spans="1:24">
      <c r="A32" s="199" t="s">
        <v>200</v>
      </c>
      <c r="B32" s="199" t="s">
        <v>70</v>
      </c>
      <c r="C32" s="199" t="s">
        <v>236</v>
      </c>
      <c r="D32" s="199" t="s">
        <v>237</v>
      </c>
      <c r="E32" s="199" t="s">
        <v>113</v>
      </c>
      <c r="F32" s="199" t="s">
        <v>114</v>
      </c>
      <c r="G32" s="199" t="s">
        <v>242</v>
      </c>
      <c r="H32" s="199" t="s">
        <v>243</v>
      </c>
      <c r="I32" s="134">
        <v>4500</v>
      </c>
      <c r="J32" s="205">
        <v>4500</v>
      </c>
      <c r="K32" s="80"/>
      <c r="L32" s="80"/>
      <c r="M32" s="134">
        <v>4500</v>
      </c>
      <c r="N32" s="80"/>
      <c r="O32" s="134"/>
      <c r="P32" s="134"/>
      <c r="Q32" s="134"/>
      <c r="R32" s="134"/>
      <c r="S32" s="134"/>
      <c r="T32" s="134"/>
      <c r="U32" s="134"/>
      <c r="V32" s="134"/>
      <c r="W32" s="134"/>
      <c r="X32" s="134"/>
    </row>
    <row r="33" ht="20.25" customHeight="1" spans="1:24">
      <c r="A33" s="199" t="s">
        <v>200</v>
      </c>
      <c r="B33" s="199" t="s">
        <v>70</v>
      </c>
      <c r="C33" s="199" t="s">
        <v>236</v>
      </c>
      <c r="D33" s="199" t="s">
        <v>237</v>
      </c>
      <c r="E33" s="199" t="s">
        <v>113</v>
      </c>
      <c r="F33" s="199" t="s">
        <v>114</v>
      </c>
      <c r="G33" s="199" t="s">
        <v>242</v>
      </c>
      <c r="H33" s="199" t="s">
        <v>243</v>
      </c>
      <c r="I33" s="134">
        <v>43258</v>
      </c>
      <c r="J33" s="205">
        <v>43258</v>
      </c>
      <c r="K33" s="80"/>
      <c r="L33" s="80"/>
      <c r="M33" s="134">
        <v>43258</v>
      </c>
      <c r="N33" s="80"/>
      <c r="O33" s="134"/>
      <c r="P33" s="134"/>
      <c r="Q33" s="134"/>
      <c r="R33" s="134"/>
      <c r="S33" s="134"/>
      <c r="T33" s="134"/>
      <c r="U33" s="134"/>
      <c r="V33" s="134"/>
      <c r="W33" s="134"/>
      <c r="X33" s="134"/>
    </row>
    <row r="34" ht="20.25" customHeight="1" spans="1:24">
      <c r="A34" s="199" t="s">
        <v>200</v>
      </c>
      <c r="B34" s="199" t="s">
        <v>70</v>
      </c>
      <c r="C34" s="199" t="s">
        <v>236</v>
      </c>
      <c r="D34" s="199" t="s">
        <v>237</v>
      </c>
      <c r="E34" s="199" t="s">
        <v>113</v>
      </c>
      <c r="F34" s="199" t="s">
        <v>114</v>
      </c>
      <c r="G34" s="199" t="s">
        <v>244</v>
      </c>
      <c r="H34" s="199" t="s">
        <v>245</v>
      </c>
      <c r="I34" s="134">
        <v>126000</v>
      </c>
      <c r="J34" s="205">
        <v>126000</v>
      </c>
      <c r="K34" s="80"/>
      <c r="L34" s="80"/>
      <c r="M34" s="134">
        <v>126000</v>
      </c>
      <c r="N34" s="80"/>
      <c r="O34" s="134"/>
      <c r="P34" s="134"/>
      <c r="Q34" s="134"/>
      <c r="R34" s="134"/>
      <c r="S34" s="134"/>
      <c r="T34" s="134"/>
      <c r="U34" s="134"/>
      <c r="V34" s="134"/>
      <c r="W34" s="134"/>
      <c r="X34" s="134"/>
    </row>
    <row r="35" ht="20.25" customHeight="1" spans="1:24">
      <c r="A35" s="199" t="s">
        <v>200</v>
      </c>
      <c r="B35" s="199" t="s">
        <v>70</v>
      </c>
      <c r="C35" s="199" t="s">
        <v>236</v>
      </c>
      <c r="D35" s="199" t="s">
        <v>237</v>
      </c>
      <c r="E35" s="199" t="s">
        <v>113</v>
      </c>
      <c r="F35" s="199" t="s">
        <v>114</v>
      </c>
      <c r="G35" s="199" t="s">
        <v>244</v>
      </c>
      <c r="H35" s="199" t="s">
        <v>245</v>
      </c>
      <c r="I35" s="134">
        <v>267660</v>
      </c>
      <c r="J35" s="205">
        <v>267660</v>
      </c>
      <c r="K35" s="80"/>
      <c r="L35" s="80"/>
      <c r="M35" s="134">
        <v>267660</v>
      </c>
      <c r="N35" s="80"/>
      <c r="O35" s="134"/>
      <c r="P35" s="134"/>
      <c r="Q35" s="134"/>
      <c r="R35" s="134"/>
      <c r="S35" s="134"/>
      <c r="T35" s="134"/>
      <c r="U35" s="134"/>
      <c r="V35" s="134"/>
      <c r="W35" s="134"/>
      <c r="X35" s="134"/>
    </row>
    <row r="36" ht="20.25" customHeight="1" spans="1:24">
      <c r="A36" s="199" t="s">
        <v>200</v>
      </c>
      <c r="B36" s="199" t="s">
        <v>70</v>
      </c>
      <c r="C36" s="199" t="s">
        <v>236</v>
      </c>
      <c r="D36" s="199" t="s">
        <v>237</v>
      </c>
      <c r="E36" s="199" t="s">
        <v>113</v>
      </c>
      <c r="F36" s="199" t="s">
        <v>114</v>
      </c>
      <c r="G36" s="199" t="s">
        <v>244</v>
      </c>
      <c r="H36" s="199" t="s">
        <v>245</v>
      </c>
      <c r="I36" s="134">
        <v>280000</v>
      </c>
      <c r="J36" s="205"/>
      <c r="K36" s="80"/>
      <c r="L36" s="80"/>
      <c r="M36" s="134"/>
      <c r="N36" s="80"/>
      <c r="O36" s="134"/>
      <c r="P36" s="134"/>
      <c r="Q36" s="134"/>
      <c r="R36" s="134"/>
      <c r="S36" s="134">
        <v>280000</v>
      </c>
      <c r="T36" s="134">
        <v>280000</v>
      </c>
      <c r="U36" s="134"/>
      <c r="V36" s="134"/>
      <c r="W36" s="134"/>
      <c r="X36" s="134"/>
    </row>
    <row r="37" ht="20.25" customHeight="1" spans="1:24">
      <c r="A37" s="199" t="s">
        <v>200</v>
      </c>
      <c r="B37" s="199" t="s">
        <v>70</v>
      </c>
      <c r="C37" s="199" t="s">
        <v>236</v>
      </c>
      <c r="D37" s="199" t="s">
        <v>237</v>
      </c>
      <c r="E37" s="199" t="s">
        <v>113</v>
      </c>
      <c r="F37" s="199" t="s">
        <v>114</v>
      </c>
      <c r="G37" s="199" t="s">
        <v>244</v>
      </c>
      <c r="H37" s="199" t="s">
        <v>245</v>
      </c>
      <c r="I37" s="134">
        <v>139152</v>
      </c>
      <c r="J37" s="205">
        <v>139152</v>
      </c>
      <c r="K37" s="80"/>
      <c r="L37" s="80"/>
      <c r="M37" s="134">
        <v>139152</v>
      </c>
      <c r="N37" s="80"/>
      <c r="O37" s="134"/>
      <c r="P37" s="134"/>
      <c r="Q37" s="134"/>
      <c r="R37" s="134"/>
      <c r="S37" s="134"/>
      <c r="T37" s="134"/>
      <c r="U37" s="134"/>
      <c r="V37" s="134"/>
      <c r="W37" s="134"/>
      <c r="X37" s="134"/>
    </row>
    <row r="38" ht="20.25" customHeight="1" spans="1:24">
      <c r="A38" s="199" t="s">
        <v>200</v>
      </c>
      <c r="B38" s="199" t="s">
        <v>70</v>
      </c>
      <c r="C38" s="199" t="s">
        <v>246</v>
      </c>
      <c r="D38" s="199" t="s">
        <v>247</v>
      </c>
      <c r="E38" s="199" t="s">
        <v>103</v>
      </c>
      <c r="F38" s="199" t="s">
        <v>104</v>
      </c>
      <c r="G38" s="199" t="s">
        <v>248</v>
      </c>
      <c r="H38" s="199" t="s">
        <v>249</v>
      </c>
      <c r="I38" s="134">
        <v>301545</v>
      </c>
      <c r="J38" s="205">
        <v>301545</v>
      </c>
      <c r="K38" s="80"/>
      <c r="L38" s="80"/>
      <c r="M38" s="134">
        <v>301545</v>
      </c>
      <c r="N38" s="80"/>
      <c r="O38" s="134"/>
      <c r="P38" s="134"/>
      <c r="Q38" s="134"/>
      <c r="R38" s="134"/>
      <c r="S38" s="134"/>
      <c r="T38" s="134"/>
      <c r="U38" s="134"/>
      <c r="V38" s="134"/>
      <c r="W38" s="134"/>
      <c r="X38" s="134"/>
    </row>
    <row r="39" ht="20.25" customHeight="1" spans="1:24">
      <c r="A39" s="199" t="s">
        <v>200</v>
      </c>
      <c r="B39" s="199" t="s">
        <v>70</v>
      </c>
      <c r="C39" s="199" t="s">
        <v>246</v>
      </c>
      <c r="D39" s="199" t="s">
        <v>247</v>
      </c>
      <c r="E39" s="199" t="s">
        <v>123</v>
      </c>
      <c r="F39" s="199" t="s">
        <v>124</v>
      </c>
      <c r="G39" s="199" t="s">
        <v>250</v>
      </c>
      <c r="H39" s="199" t="s">
        <v>251</v>
      </c>
      <c r="I39" s="134">
        <v>126435</v>
      </c>
      <c r="J39" s="205">
        <v>126435</v>
      </c>
      <c r="K39" s="80"/>
      <c r="L39" s="80"/>
      <c r="M39" s="134">
        <v>126435</v>
      </c>
      <c r="N39" s="80"/>
      <c r="O39" s="134"/>
      <c r="P39" s="134"/>
      <c r="Q39" s="134"/>
      <c r="R39" s="134"/>
      <c r="S39" s="134"/>
      <c r="T39" s="134"/>
      <c r="U39" s="134"/>
      <c r="V39" s="134"/>
      <c r="W39" s="134"/>
      <c r="X39" s="134"/>
    </row>
    <row r="40" ht="20.25" customHeight="1" spans="1:24">
      <c r="A40" s="199" t="s">
        <v>200</v>
      </c>
      <c r="B40" s="199" t="s">
        <v>70</v>
      </c>
      <c r="C40" s="199" t="s">
        <v>246</v>
      </c>
      <c r="D40" s="199" t="s">
        <v>247</v>
      </c>
      <c r="E40" s="199" t="s">
        <v>125</v>
      </c>
      <c r="F40" s="199" t="s">
        <v>126</v>
      </c>
      <c r="G40" s="199" t="s">
        <v>252</v>
      </c>
      <c r="H40" s="199" t="s">
        <v>253</v>
      </c>
      <c r="I40" s="134">
        <v>80025</v>
      </c>
      <c r="J40" s="205">
        <v>80025</v>
      </c>
      <c r="K40" s="80"/>
      <c r="L40" s="80"/>
      <c r="M40" s="134">
        <v>80025</v>
      </c>
      <c r="N40" s="80"/>
      <c r="O40" s="134"/>
      <c r="P40" s="134"/>
      <c r="Q40" s="134"/>
      <c r="R40" s="134"/>
      <c r="S40" s="134"/>
      <c r="T40" s="134"/>
      <c r="U40" s="134"/>
      <c r="V40" s="134"/>
      <c r="W40" s="134"/>
      <c r="X40" s="134"/>
    </row>
    <row r="41" ht="20.25" customHeight="1" spans="1:24">
      <c r="A41" s="199" t="s">
        <v>200</v>
      </c>
      <c r="B41" s="199" t="s">
        <v>70</v>
      </c>
      <c r="C41" s="199" t="s">
        <v>246</v>
      </c>
      <c r="D41" s="199" t="s">
        <v>247</v>
      </c>
      <c r="E41" s="199" t="s">
        <v>125</v>
      </c>
      <c r="F41" s="199" t="s">
        <v>126</v>
      </c>
      <c r="G41" s="199" t="s">
        <v>252</v>
      </c>
      <c r="H41" s="199" t="s">
        <v>253</v>
      </c>
      <c r="I41" s="134">
        <v>25404</v>
      </c>
      <c r="J41" s="205">
        <v>25404</v>
      </c>
      <c r="K41" s="80"/>
      <c r="L41" s="80"/>
      <c r="M41" s="134">
        <v>25404</v>
      </c>
      <c r="N41" s="80"/>
      <c r="O41" s="134"/>
      <c r="P41" s="134"/>
      <c r="Q41" s="134"/>
      <c r="R41" s="134"/>
      <c r="S41" s="134"/>
      <c r="T41" s="134"/>
      <c r="U41" s="134"/>
      <c r="V41" s="134"/>
      <c r="W41" s="134"/>
      <c r="X41" s="134"/>
    </row>
    <row r="42" ht="20.25" customHeight="1" spans="1:24">
      <c r="A42" s="199" t="s">
        <v>200</v>
      </c>
      <c r="B42" s="199" t="s">
        <v>70</v>
      </c>
      <c r="C42" s="199" t="s">
        <v>246</v>
      </c>
      <c r="D42" s="199" t="s">
        <v>247</v>
      </c>
      <c r="E42" s="199" t="s">
        <v>113</v>
      </c>
      <c r="F42" s="199" t="s">
        <v>114</v>
      </c>
      <c r="G42" s="199" t="s">
        <v>254</v>
      </c>
      <c r="H42" s="199" t="s">
        <v>255</v>
      </c>
      <c r="I42" s="134">
        <v>10905</v>
      </c>
      <c r="J42" s="205">
        <v>10905</v>
      </c>
      <c r="K42" s="80"/>
      <c r="L42" s="80"/>
      <c r="M42" s="134">
        <v>10905</v>
      </c>
      <c r="N42" s="80"/>
      <c r="O42" s="134"/>
      <c r="P42" s="134"/>
      <c r="Q42" s="134"/>
      <c r="R42" s="134"/>
      <c r="S42" s="134"/>
      <c r="T42" s="134"/>
      <c r="U42" s="134"/>
      <c r="V42" s="134"/>
      <c r="W42" s="134"/>
      <c r="X42" s="134"/>
    </row>
    <row r="43" ht="20.25" customHeight="1" spans="1:24">
      <c r="A43" s="199" t="s">
        <v>200</v>
      </c>
      <c r="B43" s="199" t="s">
        <v>70</v>
      </c>
      <c r="C43" s="199" t="s">
        <v>246</v>
      </c>
      <c r="D43" s="199" t="s">
        <v>247</v>
      </c>
      <c r="E43" s="199" t="s">
        <v>127</v>
      </c>
      <c r="F43" s="199" t="s">
        <v>128</v>
      </c>
      <c r="G43" s="199" t="s">
        <v>254</v>
      </c>
      <c r="H43" s="199" t="s">
        <v>255</v>
      </c>
      <c r="I43" s="134">
        <v>3765</v>
      </c>
      <c r="J43" s="205">
        <v>3765</v>
      </c>
      <c r="K43" s="80"/>
      <c r="L43" s="80"/>
      <c r="M43" s="134">
        <v>3765</v>
      </c>
      <c r="N43" s="80"/>
      <c r="O43" s="134"/>
      <c r="P43" s="134"/>
      <c r="Q43" s="134"/>
      <c r="R43" s="134"/>
      <c r="S43" s="134"/>
      <c r="T43" s="134"/>
      <c r="U43" s="134"/>
      <c r="V43" s="134"/>
      <c r="W43" s="134"/>
      <c r="X43" s="134"/>
    </row>
    <row r="44" ht="20.25" customHeight="1" spans="1:24">
      <c r="A44" s="199" t="s">
        <v>200</v>
      </c>
      <c r="B44" s="199" t="s">
        <v>70</v>
      </c>
      <c r="C44" s="199" t="s">
        <v>246</v>
      </c>
      <c r="D44" s="199" t="s">
        <v>247</v>
      </c>
      <c r="E44" s="199" t="s">
        <v>127</v>
      </c>
      <c r="F44" s="199" t="s">
        <v>128</v>
      </c>
      <c r="G44" s="199" t="s">
        <v>254</v>
      </c>
      <c r="H44" s="199" t="s">
        <v>255</v>
      </c>
      <c r="I44" s="134">
        <v>7755</v>
      </c>
      <c r="J44" s="205">
        <v>7755</v>
      </c>
      <c r="K44" s="80"/>
      <c r="L44" s="80"/>
      <c r="M44" s="134">
        <v>7755</v>
      </c>
      <c r="N44" s="80"/>
      <c r="O44" s="134"/>
      <c r="P44" s="134"/>
      <c r="Q44" s="134"/>
      <c r="R44" s="134"/>
      <c r="S44" s="134"/>
      <c r="T44" s="134"/>
      <c r="U44" s="134"/>
      <c r="V44" s="134"/>
      <c r="W44" s="134"/>
      <c r="X44" s="134"/>
    </row>
    <row r="45" ht="20.25" customHeight="1" spans="1:24">
      <c r="A45" s="199" t="s">
        <v>200</v>
      </c>
      <c r="B45" s="199" t="s">
        <v>70</v>
      </c>
      <c r="C45" s="199" t="s">
        <v>246</v>
      </c>
      <c r="D45" s="199" t="s">
        <v>247</v>
      </c>
      <c r="E45" s="199" t="s">
        <v>127</v>
      </c>
      <c r="F45" s="199" t="s">
        <v>128</v>
      </c>
      <c r="G45" s="199" t="s">
        <v>254</v>
      </c>
      <c r="H45" s="199" t="s">
        <v>255</v>
      </c>
      <c r="I45" s="134">
        <v>3102</v>
      </c>
      <c r="J45" s="205">
        <v>3102</v>
      </c>
      <c r="K45" s="80"/>
      <c r="L45" s="80"/>
      <c r="M45" s="134">
        <v>3102</v>
      </c>
      <c r="N45" s="80"/>
      <c r="O45" s="134"/>
      <c r="P45" s="134"/>
      <c r="Q45" s="134"/>
      <c r="R45" s="134"/>
      <c r="S45" s="134"/>
      <c r="T45" s="134"/>
      <c r="U45" s="134"/>
      <c r="V45" s="134"/>
      <c r="W45" s="134"/>
      <c r="X45" s="134"/>
    </row>
    <row r="46" ht="20.25" customHeight="1" spans="1:24">
      <c r="A46" s="199" t="s">
        <v>200</v>
      </c>
      <c r="B46" s="199" t="s">
        <v>70</v>
      </c>
      <c r="C46" s="199" t="s">
        <v>256</v>
      </c>
      <c r="D46" s="199" t="s">
        <v>134</v>
      </c>
      <c r="E46" s="199" t="s">
        <v>133</v>
      </c>
      <c r="F46" s="199" t="s">
        <v>134</v>
      </c>
      <c r="G46" s="199" t="s">
        <v>257</v>
      </c>
      <c r="H46" s="199" t="s">
        <v>134</v>
      </c>
      <c r="I46" s="134">
        <v>238545</v>
      </c>
      <c r="J46" s="205">
        <v>238545</v>
      </c>
      <c r="K46" s="80"/>
      <c r="L46" s="80"/>
      <c r="M46" s="134">
        <v>238545</v>
      </c>
      <c r="N46" s="80"/>
      <c r="O46" s="134"/>
      <c r="P46" s="134"/>
      <c r="Q46" s="134"/>
      <c r="R46" s="134"/>
      <c r="S46" s="134"/>
      <c r="T46" s="134"/>
      <c r="U46" s="134"/>
      <c r="V46" s="134"/>
      <c r="W46" s="134"/>
      <c r="X46" s="134"/>
    </row>
    <row r="47" ht="20.25" customHeight="1" spans="1:24">
      <c r="A47" s="199" t="s">
        <v>200</v>
      </c>
      <c r="B47" s="199" t="s">
        <v>70</v>
      </c>
      <c r="C47" s="199" t="s">
        <v>258</v>
      </c>
      <c r="D47" s="199" t="s">
        <v>259</v>
      </c>
      <c r="E47" s="199" t="s">
        <v>101</v>
      </c>
      <c r="F47" s="199" t="s">
        <v>102</v>
      </c>
      <c r="G47" s="199" t="s">
        <v>260</v>
      </c>
      <c r="H47" s="199" t="s">
        <v>261</v>
      </c>
      <c r="I47" s="134">
        <v>86400</v>
      </c>
      <c r="J47" s="134">
        <v>86400</v>
      </c>
      <c r="K47" s="80"/>
      <c r="L47" s="80"/>
      <c r="M47" s="134">
        <v>86400</v>
      </c>
      <c r="N47" s="80"/>
      <c r="O47" s="134"/>
      <c r="P47" s="134"/>
      <c r="Q47" s="134"/>
      <c r="R47" s="134"/>
      <c r="S47" s="134"/>
      <c r="T47" s="134"/>
      <c r="U47" s="134"/>
      <c r="V47" s="134"/>
      <c r="W47" s="134"/>
      <c r="X47" s="134"/>
    </row>
    <row r="48" ht="20.25" customHeight="1" spans="1:24">
      <c r="A48" s="199" t="s">
        <v>200</v>
      </c>
      <c r="B48" s="199" t="s">
        <v>70</v>
      </c>
      <c r="C48" s="199" t="s">
        <v>262</v>
      </c>
      <c r="D48" s="199" t="s">
        <v>263</v>
      </c>
      <c r="E48" s="199" t="s">
        <v>107</v>
      </c>
      <c r="F48" s="199" t="s">
        <v>108</v>
      </c>
      <c r="G48" s="199" t="s">
        <v>260</v>
      </c>
      <c r="H48" s="199" t="s">
        <v>261</v>
      </c>
      <c r="I48" s="134">
        <v>4158</v>
      </c>
      <c r="J48" s="134">
        <v>4158</v>
      </c>
      <c r="K48" s="80"/>
      <c r="L48" s="80"/>
      <c r="M48" s="134">
        <v>4158</v>
      </c>
      <c r="N48" s="80"/>
      <c r="O48" s="134"/>
      <c r="P48" s="134"/>
      <c r="Q48" s="134"/>
      <c r="R48" s="134"/>
      <c r="S48" s="134"/>
      <c r="T48" s="134"/>
      <c r="U48" s="134"/>
      <c r="V48" s="134"/>
      <c r="W48" s="134"/>
      <c r="X48" s="134"/>
    </row>
    <row r="49" ht="20.25" customHeight="1" spans="1:24">
      <c r="A49" s="199" t="s">
        <v>200</v>
      </c>
      <c r="B49" s="199" t="s">
        <v>70</v>
      </c>
      <c r="C49" s="199" t="s">
        <v>264</v>
      </c>
      <c r="D49" s="199" t="s">
        <v>265</v>
      </c>
      <c r="E49" s="199" t="s">
        <v>113</v>
      </c>
      <c r="F49" s="199" t="s">
        <v>114</v>
      </c>
      <c r="G49" s="199" t="s">
        <v>260</v>
      </c>
      <c r="H49" s="199" t="s">
        <v>261</v>
      </c>
      <c r="I49" s="134">
        <v>107160</v>
      </c>
      <c r="J49" s="134">
        <v>107160</v>
      </c>
      <c r="K49" s="80"/>
      <c r="L49" s="80"/>
      <c r="M49" s="134">
        <v>107160</v>
      </c>
      <c r="N49" s="80"/>
      <c r="O49" s="134"/>
      <c r="P49" s="134"/>
      <c r="Q49" s="134"/>
      <c r="R49" s="134"/>
      <c r="S49" s="134"/>
      <c r="T49" s="134"/>
      <c r="U49" s="134"/>
      <c r="V49" s="134"/>
      <c r="W49" s="134"/>
      <c r="X49" s="134"/>
    </row>
    <row r="50" ht="20.25" customHeight="1" spans="1:24">
      <c r="A50" s="199" t="s">
        <v>200</v>
      </c>
      <c r="B50" s="199" t="s">
        <v>70</v>
      </c>
      <c r="C50" s="199" t="s">
        <v>266</v>
      </c>
      <c r="D50" s="199" t="s">
        <v>267</v>
      </c>
      <c r="E50" s="199" t="s">
        <v>113</v>
      </c>
      <c r="F50" s="199" t="s">
        <v>114</v>
      </c>
      <c r="G50" s="199" t="s">
        <v>268</v>
      </c>
      <c r="H50" s="199" t="s">
        <v>269</v>
      </c>
      <c r="I50" s="134">
        <v>416800</v>
      </c>
      <c r="J50" s="134"/>
      <c r="K50" s="80"/>
      <c r="L50" s="80"/>
      <c r="M50" s="134"/>
      <c r="N50" s="80"/>
      <c r="O50" s="134"/>
      <c r="P50" s="134"/>
      <c r="Q50" s="134"/>
      <c r="R50" s="134"/>
      <c r="S50" s="134">
        <v>416800</v>
      </c>
      <c r="T50" s="134">
        <v>416800</v>
      </c>
      <c r="U50" s="134"/>
      <c r="V50" s="134"/>
      <c r="W50" s="134"/>
      <c r="X50" s="134"/>
    </row>
    <row r="51" ht="17.25" customHeight="1" spans="1:24">
      <c r="A51" s="89" t="s">
        <v>173</v>
      </c>
      <c r="B51" s="90"/>
      <c r="C51" s="200"/>
      <c r="D51" s="200"/>
      <c r="E51" s="200"/>
      <c r="F51" s="200"/>
      <c r="G51" s="200"/>
      <c r="H51" s="201"/>
      <c r="I51" s="134">
        <v>4675053</v>
      </c>
      <c r="J51" s="134">
        <v>2641753</v>
      </c>
      <c r="K51" s="134"/>
      <c r="L51" s="134"/>
      <c r="M51" s="134">
        <v>2641753</v>
      </c>
      <c r="N51" s="134"/>
      <c r="O51" s="134"/>
      <c r="P51" s="134"/>
      <c r="Q51" s="134"/>
      <c r="R51" s="134"/>
      <c r="S51" s="134">
        <v>2033300</v>
      </c>
      <c r="T51" s="134">
        <v>2033300</v>
      </c>
      <c r="U51" s="134"/>
      <c r="V51" s="134"/>
      <c r="W51" s="134"/>
      <c r="X51" s="134"/>
    </row>
  </sheetData>
  <mergeCells count="31">
    <mergeCell ref="A2:X2"/>
    <mergeCell ref="A3:H3"/>
    <mergeCell ref="I4:X4"/>
    <mergeCell ref="J5:N5"/>
    <mergeCell ref="O5:Q5"/>
    <mergeCell ref="S5:X5"/>
    <mergeCell ref="A51:H51"/>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5"/>
  <sheetViews>
    <sheetView showZeros="0" zoomScale="85" zoomScaleNormal="85" workbookViewId="0">
      <selection activeCell="A2" sqref="A2:W2"/>
    </sheetView>
  </sheetViews>
  <sheetFormatPr defaultColWidth="9.14414414414414" defaultRowHeight="14.25" customHeight="1"/>
  <cols>
    <col min="1" max="1" width="10.2792792792793" customWidth="1"/>
    <col min="2" max="2" width="13.4234234234234" customWidth="1"/>
    <col min="3" max="3" width="32.8558558558559" customWidth="1"/>
    <col min="4" max="4" width="23.8558558558559" customWidth="1"/>
    <col min="5" max="5" width="11.1441441441441" customWidth="1"/>
    <col min="6" max="6" width="17.7117117117117" customWidth="1"/>
    <col min="7" max="7" width="9.85585585585586" customWidth="1"/>
    <col min="8" max="8" width="17.7117117117117" customWidth="1"/>
    <col min="9" max="13" width="20" customWidth="1"/>
    <col min="14" max="14" width="12.2792792792793" customWidth="1"/>
    <col min="15" max="15" width="12.7117117117117" customWidth="1"/>
    <col min="16" max="16" width="11.1441441441441" customWidth="1"/>
    <col min="17" max="21" width="19.8558558558559" customWidth="1"/>
    <col min="22" max="22" width="20" customWidth="1"/>
    <col min="23" max="23" width="19.8558558558559" customWidth="1"/>
  </cols>
  <sheetData>
    <row r="1" ht="13.5" customHeight="1" spans="2:23">
      <c r="B1" s="189"/>
      <c r="E1" s="58"/>
      <c r="F1" s="58"/>
      <c r="G1" s="58"/>
      <c r="H1" s="58"/>
      <c r="U1" s="189"/>
      <c r="W1" s="194" t="s">
        <v>270</v>
      </c>
    </row>
    <row r="2" ht="46.5" customHeight="1" spans="1:23">
      <c r="A2" s="60" t="str">
        <f>"2025"&amp;"年部门项目支出预算表"</f>
        <v>2025年部门项目支出预算表</v>
      </c>
      <c r="B2" s="60"/>
      <c r="C2" s="60"/>
      <c r="D2" s="60"/>
      <c r="E2" s="60"/>
      <c r="F2" s="60"/>
      <c r="G2" s="60"/>
      <c r="H2" s="60"/>
      <c r="I2" s="60"/>
      <c r="J2" s="60"/>
      <c r="K2" s="60"/>
      <c r="L2" s="60"/>
      <c r="M2" s="60"/>
      <c r="N2" s="60"/>
      <c r="O2" s="60"/>
      <c r="P2" s="60"/>
      <c r="Q2" s="60"/>
      <c r="R2" s="60"/>
      <c r="S2" s="60"/>
      <c r="T2" s="60"/>
      <c r="U2" s="60"/>
      <c r="V2" s="60"/>
      <c r="W2" s="60"/>
    </row>
    <row r="3" ht="13.5" customHeight="1" spans="1:23">
      <c r="A3" s="61" t="str">
        <f>"单位名称："&amp;"石林彝族自治县西街口镇卫生院"</f>
        <v>单位名称：石林彝族自治县西街口镇卫生院</v>
      </c>
      <c r="B3" s="62"/>
      <c r="C3" s="62"/>
      <c r="D3" s="62"/>
      <c r="E3" s="62"/>
      <c r="F3" s="62"/>
      <c r="G3" s="62"/>
      <c r="H3" s="62"/>
      <c r="I3" s="63"/>
      <c r="J3" s="63"/>
      <c r="K3" s="63"/>
      <c r="L3" s="63"/>
      <c r="M3" s="63"/>
      <c r="N3" s="63"/>
      <c r="O3" s="63"/>
      <c r="P3" s="63"/>
      <c r="Q3" s="63"/>
      <c r="U3" s="189"/>
      <c r="W3" s="172" t="s">
        <v>1</v>
      </c>
    </row>
    <row r="4" ht="21.75" customHeight="1" spans="1:23">
      <c r="A4" s="65" t="s">
        <v>271</v>
      </c>
      <c r="B4" s="66" t="s">
        <v>184</v>
      </c>
      <c r="C4" s="65" t="s">
        <v>185</v>
      </c>
      <c r="D4" s="65" t="s">
        <v>272</v>
      </c>
      <c r="E4" s="66" t="s">
        <v>186</v>
      </c>
      <c r="F4" s="66" t="s">
        <v>187</v>
      </c>
      <c r="G4" s="66" t="s">
        <v>273</v>
      </c>
      <c r="H4" s="66" t="s">
        <v>274</v>
      </c>
      <c r="I4" s="84" t="s">
        <v>55</v>
      </c>
      <c r="J4" s="67" t="s">
        <v>275</v>
      </c>
      <c r="K4" s="68"/>
      <c r="L4" s="68"/>
      <c r="M4" s="69"/>
      <c r="N4" s="67" t="s">
        <v>192</v>
      </c>
      <c r="O4" s="68"/>
      <c r="P4" s="69"/>
      <c r="Q4" s="66" t="s">
        <v>61</v>
      </c>
      <c r="R4" s="67" t="s">
        <v>62</v>
      </c>
      <c r="S4" s="68"/>
      <c r="T4" s="68"/>
      <c r="U4" s="68"/>
      <c r="V4" s="68"/>
      <c r="W4" s="69"/>
    </row>
    <row r="5" ht="21.75" customHeight="1" spans="1:23">
      <c r="A5" s="70"/>
      <c r="B5" s="85"/>
      <c r="C5" s="70"/>
      <c r="D5" s="70"/>
      <c r="E5" s="71"/>
      <c r="F5" s="71"/>
      <c r="G5" s="71"/>
      <c r="H5" s="71"/>
      <c r="I5" s="85"/>
      <c r="J5" s="190" t="s">
        <v>58</v>
      </c>
      <c r="K5" s="191"/>
      <c r="L5" s="66" t="s">
        <v>59</v>
      </c>
      <c r="M5" s="66" t="s">
        <v>60</v>
      </c>
      <c r="N5" s="66" t="s">
        <v>58</v>
      </c>
      <c r="O5" s="66" t="s">
        <v>59</v>
      </c>
      <c r="P5" s="66" t="s">
        <v>60</v>
      </c>
      <c r="Q5" s="71"/>
      <c r="R5" s="66" t="s">
        <v>57</v>
      </c>
      <c r="S5" s="66" t="s">
        <v>64</v>
      </c>
      <c r="T5" s="66" t="s">
        <v>198</v>
      </c>
      <c r="U5" s="66" t="s">
        <v>66</v>
      </c>
      <c r="V5" s="66" t="s">
        <v>67</v>
      </c>
      <c r="W5" s="66" t="s">
        <v>68</v>
      </c>
    </row>
    <row r="6" ht="21" customHeight="1" spans="1:23">
      <c r="A6" s="85"/>
      <c r="B6" s="85"/>
      <c r="C6" s="85"/>
      <c r="D6" s="85"/>
      <c r="E6" s="85"/>
      <c r="F6" s="85"/>
      <c r="G6" s="85"/>
      <c r="H6" s="85"/>
      <c r="I6" s="85"/>
      <c r="J6" s="192" t="s">
        <v>57</v>
      </c>
      <c r="K6" s="193"/>
      <c r="L6" s="85"/>
      <c r="M6" s="85"/>
      <c r="N6" s="85"/>
      <c r="O6" s="85"/>
      <c r="P6" s="85"/>
      <c r="Q6" s="85"/>
      <c r="R6" s="85"/>
      <c r="S6" s="85"/>
      <c r="T6" s="85"/>
      <c r="U6" s="85"/>
      <c r="V6" s="85"/>
      <c r="W6" s="85"/>
    </row>
    <row r="7" ht="39.75" customHeight="1" spans="1:23">
      <c r="A7" s="73"/>
      <c r="B7" s="75"/>
      <c r="C7" s="73"/>
      <c r="D7" s="73"/>
      <c r="E7" s="74"/>
      <c r="F7" s="74"/>
      <c r="G7" s="74"/>
      <c r="H7" s="74"/>
      <c r="I7" s="75"/>
      <c r="J7" s="122" t="s">
        <v>57</v>
      </c>
      <c r="K7" s="122" t="s">
        <v>276</v>
      </c>
      <c r="L7" s="74"/>
      <c r="M7" s="74"/>
      <c r="N7" s="74"/>
      <c r="O7" s="74"/>
      <c r="P7" s="74"/>
      <c r="Q7" s="74"/>
      <c r="R7" s="74"/>
      <c r="S7" s="74"/>
      <c r="T7" s="74"/>
      <c r="U7" s="75"/>
      <c r="V7" s="74"/>
      <c r="W7" s="74"/>
    </row>
    <row r="8" ht="15" customHeight="1" spans="1:23">
      <c r="A8" s="76">
        <v>1</v>
      </c>
      <c r="B8" s="76">
        <v>2</v>
      </c>
      <c r="C8" s="76">
        <v>3</v>
      </c>
      <c r="D8" s="76">
        <v>4</v>
      </c>
      <c r="E8" s="76">
        <v>5</v>
      </c>
      <c r="F8" s="76">
        <v>6</v>
      </c>
      <c r="G8" s="76">
        <v>7</v>
      </c>
      <c r="H8" s="76">
        <v>8</v>
      </c>
      <c r="I8" s="76">
        <v>9</v>
      </c>
      <c r="J8" s="76">
        <v>10</v>
      </c>
      <c r="K8" s="76">
        <v>11</v>
      </c>
      <c r="L8" s="92">
        <v>12</v>
      </c>
      <c r="M8" s="92">
        <v>13</v>
      </c>
      <c r="N8" s="92">
        <v>14</v>
      </c>
      <c r="O8" s="92">
        <v>15</v>
      </c>
      <c r="P8" s="92">
        <v>16</v>
      </c>
      <c r="Q8" s="92">
        <v>17</v>
      </c>
      <c r="R8" s="92">
        <v>18</v>
      </c>
      <c r="S8" s="92">
        <v>19</v>
      </c>
      <c r="T8" s="92">
        <v>20</v>
      </c>
      <c r="U8" s="76">
        <v>21</v>
      </c>
      <c r="V8" s="92">
        <v>22</v>
      </c>
      <c r="W8" s="76">
        <v>23</v>
      </c>
    </row>
    <row r="9" ht="21.75" customHeight="1" spans="1:23">
      <c r="A9" s="124" t="s">
        <v>277</v>
      </c>
      <c r="B9" s="124" t="s">
        <v>278</v>
      </c>
      <c r="C9" s="124" t="s">
        <v>279</v>
      </c>
      <c r="D9" s="124" t="s">
        <v>70</v>
      </c>
      <c r="E9" s="124" t="s">
        <v>113</v>
      </c>
      <c r="F9" s="124" t="s">
        <v>114</v>
      </c>
      <c r="G9" s="124" t="s">
        <v>280</v>
      </c>
      <c r="H9" s="124" t="s">
        <v>281</v>
      </c>
      <c r="I9" s="134">
        <v>3000</v>
      </c>
      <c r="J9" s="134"/>
      <c r="K9" s="134"/>
      <c r="L9" s="134"/>
      <c r="M9" s="134"/>
      <c r="N9" s="134"/>
      <c r="O9" s="134"/>
      <c r="P9" s="134"/>
      <c r="Q9" s="134"/>
      <c r="R9" s="134">
        <v>3000</v>
      </c>
      <c r="S9" s="134">
        <v>3000</v>
      </c>
      <c r="T9" s="134"/>
      <c r="U9" s="134"/>
      <c r="V9" s="134"/>
      <c r="W9" s="134"/>
    </row>
    <row r="10" ht="21.75" customHeight="1" spans="1:23">
      <c r="A10" s="124" t="s">
        <v>282</v>
      </c>
      <c r="B10" s="124" t="s">
        <v>283</v>
      </c>
      <c r="C10" s="124" t="s">
        <v>284</v>
      </c>
      <c r="D10" s="124" t="s">
        <v>70</v>
      </c>
      <c r="E10" s="124" t="s">
        <v>119</v>
      </c>
      <c r="F10" s="124" t="s">
        <v>120</v>
      </c>
      <c r="G10" s="124" t="s">
        <v>208</v>
      </c>
      <c r="H10" s="124" t="s">
        <v>209</v>
      </c>
      <c r="I10" s="134">
        <v>200000</v>
      </c>
      <c r="J10" s="134">
        <v>200000</v>
      </c>
      <c r="K10" s="134">
        <v>200000</v>
      </c>
      <c r="L10" s="134"/>
      <c r="M10" s="134"/>
      <c r="N10" s="134"/>
      <c r="O10" s="134"/>
      <c r="P10" s="134"/>
      <c r="Q10" s="134"/>
      <c r="R10" s="134"/>
      <c r="S10" s="134"/>
      <c r="T10" s="134"/>
      <c r="U10" s="134"/>
      <c r="V10" s="134"/>
      <c r="W10" s="134"/>
    </row>
    <row r="11" ht="21.75" customHeight="1" spans="1:23">
      <c r="A11" s="124" t="s">
        <v>285</v>
      </c>
      <c r="B11" s="124" t="s">
        <v>286</v>
      </c>
      <c r="C11" s="124" t="s">
        <v>287</v>
      </c>
      <c r="D11" s="124" t="s">
        <v>70</v>
      </c>
      <c r="E11" s="124" t="s">
        <v>113</v>
      </c>
      <c r="F11" s="124" t="s">
        <v>114</v>
      </c>
      <c r="G11" s="124" t="s">
        <v>288</v>
      </c>
      <c r="H11" s="124" t="s">
        <v>289</v>
      </c>
      <c r="I11" s="134">
        <v>60000</v>
      </c>
      <c r="J11" s="134"/>
      <c r="K11" s="134"/>
      <c r="L11" s="134"/>
      <c r="M11" s="134"/>
      <c r="N11" s="134"/>
      <c r="O11" s="134"/>
      <c r="P11" s="134"/>
      <c r="Q11" s="134"/>
      <c r="R11" s="134">
        <v>60000</v>
      </c>
      <c r="S11" s="134">
        <v>60000</v>
      </c>
      <c r="T11" s="134"/>
      <c r="U11" s="134"/>
      <c r="V11" s="134"/>
      <c r="W11" s="134"/>
    </row>
    <row r="12" ht="21.75" customHeight="1" spans="1:23">
      <c r="A12" s="124" t="s">
        <v>285</v>
      </c>
      <c r="B12" s="124" t="s">
        <v>290</v>
      </c>
      <c r="C12" s="124" t="s">
        <v>291</v>
      </c>
      <c r="D12" s="124" t="s">
        <v>70</v>
      </c>
      <c r="E12" s="124" t="s">
        <v>113</v>
      </c>
      <c r="F12" s="124" t="s">
        <v>114</v>
      </c>
      <c r="G12" s="124" t="s">
        <v>208</v>
      </c>
      <c r="H12" s="124" t="s">
        <v>209</v>
      </c>
      <c r="I12" s="134">
        <v>20000</v>
      </c>
      <c r="J12" s="134"/>
      <c r="K12" s="134"/>
      <c r="L12" s="134"/>
      <c r="M12" s="134"/>
      <c r="N12" s="134"/>
      <c r="O12" s="134"/>
      <c r="P12" s="134"/>
      <c r="Q12" s="134"/>
      <c r="R12" s="134">
        <v>20000</v>
      </c>
      <c r="S12" s="134">
        <v>20000</v>
      </c>
      <c r="T12" s="134"/>
      <c r="U12" s="134"/>
      <c r="V12" s="134"/>
      <c r="W12" s="134"/>
    </row>
    <row r="13" ht="21.75" customHeight="1" spans="1:23">
      <c r="A13" s="124" t="s">
        <v>285</v>
      </c>
      <c r="B13" s="124" t="s">
        <v>292</v>
      </c>
      <c r="C13" s="124" t="s">
        <v>293</v>
      </c>
      <c r="D13" s="124" t="s">
        <v>70</v>
      </c>
      <c r="E13" s="124" t="s">
        <v>113</v>
      </c>
      <c r="F13" s="124" t="s">
        <v>114</v>
      </c>
      <c r="G13" s="124" t="s">
        <v>294</v>
      </c>
      <c r="H13" s="124" t="s">
        <v>295</v>
      </c>
      <c r="I13" s="134">
        <v>80000</v>
      </c>
      <c r="J13" s="134"/>
      <c r="K13" s="134"/>
      <c r="L13" s="134"/>
      <c r="M13" s="134"/>
      <c r="N13" s="134"/>
      <c r="O13" s="134"/>
      <c r="P13" s="134"/>
      <c r="Q13" s="134"/>
      <c r="R13" s="134">
        <v>80000</v>
      </c>
      <c r="S13" s="134">
        <v>80000</v>
      </c>
      <c r="T13" s="134"/>
      <c r="U13" s="134"/>
      <c r="V13" s="134"/>
      <c r="W13" s="134"/>
    </row>
    <row r="14" ht="21.75" customHeight="1" spans="1:23">
      <c r="A14" s="124" t="s">
        <v>285</v>
      </c>
      <c r="B14" s="124" t="s">
        <v>296</v>
      </c>
      <c r="C14" s="124" t="s">
        <v>297</v>
      </c>
      <c r="D14" s="124" t="s">
        <v>70</v>
      </c>
      <c r="E14" s="124" t="s">
        <v>115</v>
      </c>
      <c r="F14" s="124" t="s">
        <v>116</v>
      </c>
      <c r="G14" s="124" t="s">
        <v>260</v>
      </c>
      <c r="H14" s="124" t="s">
        <v>261</v>
      </c>
      <c r="I14" s="134">
        <v>481</v>
      </c>
      <c r="J14" s="134">
        <v>481</v>
      </c>
      <c r="K14" s="134">
        <v>481</v>
      </c>
      <c r="L14" s="134"/>
      <c r="M14" s="134"/>
      <c r="N14" s="134"/>
      <c r="O14" s="134"/>
      <c r="P14" s="134"/>
      <c r="Q14" s="134"/>
      <c r="R14" s="134"/>
      <c r="S14" s="134"/>
      <c r="T14" s="134"/>
      <c r="U14" s="134"/>
      <c r="V14" s="134"/>
      <c r="W14" s="134"/>
    </row>
    <row r="15" ht="18.75" customHeight="1" spans="1:23">
      <c r="A15" s="89" t="s">
        <v>173</v>
      </c>
      <c r="B15" s="90"/>
      <c r="C15" s="90"/>
      <c r="D15" s="90"/>
      <c r="E15" s="90"/>
      <c r="F15" s="90"/>
      <c r="G15" s="90"/>
      <c r="H15" s="91"/>
      <c r="I15" s="134">
        <v>363481</v>
      </c>
      <c r="J15" s="134">
        <v>200481</v>
      </c>
      <c r="K15" s="134">
        <v>200481</v>
      </c>
      <c r="L15" s="134"/>
      <c r="M15" s="134"/>
      <c r="N15" s="134"/>
      <c r="O15" s="134"/>
      <c r="P15" s="134"/>
      <c r="Q15" s="134"/>
      <c r="R15" s="134">
        <v>163000</v>
      </c>
      <c r="S15" s="134">
        <v>163000</v>
      </c>
      <c r="T15" s="134"/>
      <c r="U15" s="134"/>
      <c r="V15" s="134"/>
      <c r="W15" s="134"/>
    </row>
  </sheetData>
  <mergeCells count="28">
    <mergeCell ref="A2:W2"/>
    <mergeCell ref="A3:H3"/>
    <mergeCell ref="J4:M4"/>
    <mergeCell ref="N4:P4"/>
    <mergeCell ref="R4:W4"/>
    <mergeCell ref="A15:H1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6"/>
  <sheetViews>
    <sheetView showZeros="0" zoomScale="85" zoomScaleNormal="85" topLeftCell="A2" workbookViewId="0">
      <selection activeCell="B17" sqref="B17:B19"/>
    </sheetView>
  </sheetViews>
  <sheetFormatPr defaultColWidth="9.14414414414414" defaultRowHeight="12" customHeight="1"/>
  <cols>
    <col min="1" max="1" width="34.2792792792793" customWidth="1"/>
    <col min="2" max="2" width="29" customWidth="1"/>
    <col min="3" max="5" width="23.5765765765766" customWidth="1"/>
    <col min="6" max="6" width="11.2792792792793" customWidth="1"/>
    <col min="7" max="7" width="25.1441441441441" customWidth="1"/>
    <col min="8" max="8" width="15.5765765765766" customWidth="1"/>
    <col min="9" max="9" width="13.4234234234234" customWidth="1"/>
    <col min="10" max="10" width="18.8558558558559" customWidth="1"/>
  </cols>
  <sheetData>
    <row r="1" ht="18" customHeight="1" spans="10:10">
      <c r="J1" s="59" t="s">
        <v>298</v>
      </c>
    </row>
    <row r="2" ht="39.75" customHeight="1" spans="1:10">
      <c r="A2" s="120" t="str">
        <f>"2025"&amp;"年部门项目支出绩效目标表"</f>
        <v>2025年部门项目支出绩效目标表</v>
      </c>
      <c r="B2" s="60"/>
      <c r="C2" s="60"/>
      <c r="D2" s="60"/>
      <c r="E2" s="60"/>
      <c r="F2" s="121"/>
      <c r="G2" s="60"/>
      <c r="H2" s="121"/>
      <c r="I2" s="121"/>
      <c r="J2" s="60"/>
    </row>
    <row r="3" ht="17.25" customHeight="1" spans="1:1">
      <c r="A3" s="61" t="str">
        <f>"单位名称："&amp;"石林彝族自治县西街口镇卫生院"</f>
        <v>单位名称：石林彝族自治县西街口镇卫生院</v>
      </c>
    </row>
    <row r="4" ht="44.25" customHeight="1" spans="1:10">
      <c r="A4" s="122" t="s">
        <v>185</v>
      </c>
      <c r="B4" s="122" t="s">
        <v>299</v>
      </c>
      <c r="C4" s="122" t="s">
        <v>300</v>
      </c>
      <c r="D4" s="122" t="s">
        <v>301</v>
      </c>
      <c r="E4" s="122" t="s">
        <v>302</v>
      </c>
      <c r="F4" s="123" t="s">
        <v>303</v>
      </c>
      <c r="G4" s="122" t="s">
        <v>304</v>
      </c>
      <c r="H4" s="123" t="s">
        <v>305</v>
      </c>
      <c r="I4" s="123" t="s">
        <v>306</v>
      </c>
      <c r="J4" s="122" t="s">
        <v>307</v>
      </c>
    </row>
    <row r="5" ht="18.75" customHeight="1" spans="1:10">
      <c r="A5" s="187">
        <v>1</v>
      </c>
      <c r="B5" s="187">
        <v>2</v>
      </c>
      <c r="C5" s="187">
        <v>3</v>
      </c>
      <c r="D5" s="187">
        <v>4</v>
      </c>
      <c r="E5" s="187">
        <v>5</v>
      </c>
      <c r="F5" s="92">
        <v>6</v>
      </c>
      <c r="G5" s="187">
        <v>7</v>
      </c>
      <c r="H5" s="92">
        <v>8</v>
      </c>
      <c r="I5" s="92">
        <v>9</v>
      </c>
      <c r="J5" s="187">
        <v>10</v>
      </c>
    </row>
    <row r="6" ht="42" customHeight="1" spans="1:10">
      <c r="A6" s="86" t="s">
        <v>70</v>
      </c>
      <c r="B6" s="124"/>
      <c r="C6" s="124"/>
      <c r="D6" s="124"/>
      <c r="E6" s="110"/>
      <c r="F6" s="125"/>
      <c r="G6" s="110"/>
      <c r="H6" s="125"/>
      <c r="I6" s="125"/>
      <c r="J6" s="110"/>
    </row>
    <row r="7" ht="42" customHeight="1" spans="1:10">
      <c r="A7" s="188" t="s">
        <v>291</v>
      </c>
      <c r="B7" s="77" t="s">
        <v>308</v>
      </c>
      <c r="C7" s="77" t="s">
        <v>309</v>
      </c>
      <c r="D7" s="77" t="s">
        <v>310</v>
      </c>
      <c r="E7" s="86" t="s">
        <v>311</v>
      </c>
      <c r="F7" s="77" t="s">
        <v>312</v>
      </c>
      <c r="G7" s="86" t="s">
        <v>313</v>
      </c>
      <c r="H7" s="77" t="s">
        <v>314</v>
      </c>
      <c r="I7" s="77" t="s">
        <v>315</v>
      </c>
      <c r="J7" s="86" t="s">
        <v>316</v>
      </c>
    </row>
    <row r="8" ht="42" customHeight="1" spans="1:10">
      <c r="A8" s="188" t="s">
        <v>291</v>
      </c>
      <c r="B8" s="77" t="s">
        <v>308</v>
      </c>
      <c r="C8" s="77" t="s">
        <v>317</v>
      </c>
      <c r="D8" s="77" t="s">
        <v>318</v>
      </c>
      <c r="E8" s="86" t="s">
        <v>319</v>
      </c>
      <c r="F8" s="77" t="s">
        <v>320</v>
      </c>
      <c r="G8" s="86" t="s">
        <v>321</v>
      </c>
      <c r="H8" s="77" t="s">
        <v>322</v>
      </c>
      <c r="I8" s="77" t="s">
        <v>315</v>
      </c>
      <c r="J8" s="86" t="s">
        <v>316</v>
      </c>
    </row>
    <row r="9" ht="42" customHeight="1" spans="1:10">
      <c r="A9" s="188" t="s">
        <v>291</v>
      </c>
      <c r="B9" s="77" t="s">
        <v>308</v>
      </c>
      <c r="C9" s="77" t="s">
        <v>323</v>
      </c>
      <c r="D9" s="77" t="s">
        <v>324</v>
      </c>
      <c r="E9" s="86" t="s">
        <v>325</v>
      </c>
      <c r="F9" s="77" t="s">
        <v>320</v>
      </c>
      <c r="G9" s="86" t="s">
        <v>321</v>
      </c>
      <c r="H9" s="77" t="s">
        <v>322</v>
      </c>
      <c r="I9" s="77" t="s">
        <v>315</v>
      </c>
      <c r="J9" s="86" t="s">
        <v>291</v>
      </c>
    </row>
    <row r="10" ht="42" customHeight="1" spans="1:10">
      <c r="A10" s="188" t="s">
        <v>279</v>
      </c>
      <c r="B10" s="77" t="s">
        <v>326</v>
      </c>
      <c r="C10" s="77" t="s">
        <v>309</v>
      </c>
      <c r="D10" s="77" t="s">
        <v>327</v>
      </c>
      <c r="E10" s="86" t="s">
        <v>311</v>
      </c>
      <c r="F10" s="77" t="s">
        <v>312</v>
      </c>
      <c r="G10" s="86" t="s">
        <v>313</v>
      </c>
      <c r="H10" s="77" t="s">
        <v>314</v>
      </c>
      <c r="I10" s="77" t="s">
        <v>328</v>
      </c>
      <c r="J10" s="86" t="s">
        <v>326</v>
      </c>
    </row>
    <row r="11" ht="42" customHeight="1" spans="1:10">
      <c r="A11" s="188" t="s">
        <v>279</v>
      </c>
      <c r="B11" s="77" t="s">
        <v>326</v>
      </c>
      <c r="C11" s="77" t="s">
        <v>317</v>
      </c>
      <c r="D11" s="77" t="s">
        <v>318</v>
      </c>
      <c r="E11" s="86" t="s">
        <v>329</v>
      </c>
      <c r="F11" s="77" t="s">
        <v>312</v>
      </c>
      <c r="G11" s="86" t="s">
        <v>330</v>
      </c>
      <c r="H11" s="77"/>
      <c r="I11" s="77" t="s">
        <v>315</v>
      </c>
      <c r="J11" s="86" t="s">
        <v>326</v>
      </c>
    </row>
    <row r="12" ht="42" customHeight="1" spans="1:10">
      <c r="A12" s="188" t="s">
        <v>279</v>
      </c>
      <c r="B12" s="77" t="s">
        <v>326</v>
      </c>
      <c r="C12" s="77" t="s">
        <v>323</v>
      </c>
      <c r="D12" s="77" t="s">
        <v>324</v>
      </c>
      <c r="E12" s="86" t="s">
        <v>331</v>
      </c>
      <c r="F12" s="77" t="s">
        <v>320</v>
      </c>
      <c r="G12" s="86" t="s">
        <v>321</v>
      </c>
      <c r="H12" s="77" t="s">
        <v>322</v>
      </c>
      <c r="I12" s="77" t="s">
        <v>328</v>
      </c>
      <c r="J12" s="86" t="s">
        <v>326</v>
      </c>
    </row>
    <row r="13" ht="42" customHeight="1" spans="1:10">
      <c r="A13" s="188" t="s">
        <v>279</v>
      </c>
      <c r="B13" s="77" t="s">
        <v>326</v>
      </c>
      <c r="C13" s="77" t="s">
        <v>323</v>
      </c>
      <c r="D13" s="77" t="s">
        <v>324</v>
      </c>
      <c r="E13" s="86" t="s">
        <v>332</v>
      </c>
      <c r="F13" s="77" t="s">
        <v>320</v>
      </c>
      <c r="G13" s="86" t="s">
        <v>321</v>
      </c>
      <c r="H13" s="77" t="s">
        <v>322</v>
      </c>
      <c r="I13" s="77" t="s">
        <v>328</v>
      </c>
      <c r="J13" s="86" t="s">
        <v>326</v>
      </c>
    </row>
    <row r="14" ht="42" customHeight="1" spans="1:10">
      <c r="A14" s="188" t="s">
        <v>284</v>
      </c>
      <c r="B14" s="77" t="s">
        <v>333</v>
      </c>
      <c r="C14" s="77" t="s">
        <v>309</v>
      </c>
      <c r="D14" s="77" t="s">
        <v>327</v>
      </c>
      <c r="E14" s="86" t="s">
        <v>334</v>
      </c>
      <c r="F14" s="77" t="s">
        <v>320</v>
      </c>
      <c r="G14" s="86" t="s">
        <v>321</v>
      </c>
      <c r="H14" s="77" t="s">
        <v>322</v>
      </c>
      <c r="I14" s="77" t="s">
        <v>328</v>
      </c>
      <c r="J14" s="86" t="s">
        <v>335</v>
      </c>
    </row>
    <row r="15" ht="42" customHeight="1" spans="1:10">
      <c r="A15" s="188" t="s">
        <v>284</v>
      </c>
      <c r="B15" s="77" t="s">
        <v>333</v>
      </c>
      <c r="C15" s="77" t="s">
        <v>317</v>
      </c>
      <c r="D15" s="77" t="s">
        <v>318</v>
      </c>
      <c r="E15" s="86" t="s">
        <v>336</v>
      </c>
      <c r="F15" s="77" t="s">
        <v>337</v>
      </c>
      <c r="G15" s="86" t="s">
        <v>338</v>
      </c>
      <c r="H15" s="77" t="s">
        <v>322</v>
      </c>
      <c r="I15" s="77" t="s">
        <v>328</v>
      </c>
      <c r="J15" s="86" t="s">
        <v>339</v>
      </c>
    </row>
    <row r="16" ht="42" customHeight="1" spans="1:10">
      <c r="A16" s="188" t="s">
        <v>284</v>
      </c>
      <c r="B16" s="77" t="s">
        <v>333</v>
      </c>
      <c r="C16" s="77" t="s">
        <v>323</v>
      </c>
      <c r="D16" s="77" t="s">
        <v>324</v>
      </c>
      <c r="E16" s="86" t="s">
        <v>340</v>
      </c>
      <c r="F16" s="77" t="s">
        <v>320</v>
      </c>
      <c r="G16" s="86" t="s">
        <v>341</v>
      </c>
      <c r="H16" s="77" t="s">
        <v>322</v>
      </c>
      <c r="I16" s="77" t="s">
        <v>328</v>
      </c>
      <c r="J16" s="86" t="s">
        <v>333</v>
      </c>
    </row>
    <row r="17" ht="42" customHeight="1" spans="1:10">
      <c r="A17" s="188" t="s">
        <v>297</v>
      </c>
      <c r="B17" s="77" t="s">
        <v>342</v>
      </c>
      <c r="C17" s="77" t="s">
        <v>309</v>
      </c>
      <c r="D17" s="77" t="s">
        <v>327</v>
      </c>
      <c r="E17" s="86" t="s">
        <v>343</v>
      </c>
      <c r="F17" s="77" t="s">
        <v>320</v>
      </c>
      <c r="G17" s="86" t="s">
        <v>344</v>
      </c>
      <c r="H17" s="77" t="s">
        <v>322</v>
      </c>
      <c r="I17" s="77" t="s">
        <v>328</v>
      </c>
      <c r="J17" s="86" t="s">
        <v>345</v>
      </c>
    </row>
    <row r="18" ht="42" customHeight="1" spans="1:10">
      <c r="A18" s="188" t="s">
        <v>297</v>
      </c>
      <c r="B18" s="77" t="s">
        <v>342</v>
      </c>
      <c r="C18" s="77" t="s">
        <v>317</v>
      </c>
      <c r="D18" s="77" t="s">
        <v>318</v>
      </c>
      <c r="E18" s="86" t="s">
        <v>346</v>
      </c>
      <c r="F18" s="77" t="s">
        <v>320</v>
      </c>
      <c r="G18" s="86" t="s">
        <v>347</v>
      </c>
      <c r="H18" s="77" t="s">
        <v>322</v>
      </c>
      <c r="I18" s="77" t="s">
        <v>328</v>
      </c>
      <c r="J18" s="86" t="s">
        <v>348</v>
      </c>
    </row>
    <row r="19" ht="42" customHeight="1" spans="1:10">
      <c r="A19" s="188" t="s">
        <v>297</v>
      </c>
      <c r="B19" s="77" t="s">
        <v>342</v>
      </c>
      <c r="C19" s="77" t="s">
        <v>323</v>
      </c>
      <c r="D19" s="77" t="s">
        <v>324</v>
      </c>
      <c r="E19" s="86" t="s">
        <v>297</v>
      </c>
      <c r="F19" s="77" t="s">
        <v>320</v>
      </c>
      <c r="G19" s="86" t="s">
        <v>347</v>
      </c>
      <c r="H19" s="77" t="s">
        <v>322</v>
      </c>
      <c r="I19" s="77" t="s">
        <v>315</v>
      </c>
      <c r="J19" s="86" t="s">
        <v>348</v>
      </c>
    </row>
    <row r="20" ht="42" customHeight="1" spans="1:10">
      <c r="A20" s="188" t="s">
        <v>293</v>
      </c>
      <c r="B20" s="77" t="s">
        <v>308</v>
      </c>
      <c r="C20" s="77" t="s">
        <v>309</v>
      </c>
      <c r="D20" s="77" t="s">
        <v>310</v>
      </c>
      <c r="E20" s="86" t="s">
        <v>349</v>
      </c>
      <c r="F20" s="77" t="s">
        <v>337</v>
      </c>
      <c r="G20" s="86" t="s">
        <v>350</v>
      </c>
      <c r="H20" s="77" t="s">
        <v>314</v>
      </c>
      <c r="I20" s="77" t="s">
        <v>315</v>
      </c>
      <c r="J20" s="86" t="s">
        <v>308</v>
      </c>
    </row>
    <row r="21" ht="42" customHeight="1" spans="1:10">
      <c r="A21" s="188" t="s">
        <v>293</v>
      </c>
      <c r="B21" s="77" t="s">
        <v>308</v>
      </c>
      <c r="C21" s="77" t="s">
        <v>317</v>
      </c>
      <c r="D21" s="77" t="s">
        <v>351</v>
      </c>
      <c r="E21" s="86" t="s">
        <v>352</v>
      </c>
      <c r="F21" s="77" t="s">
        <v>337</v>
      </c>
      <c r="G21" s="86" t="s">
        <v>347</v>
      </c>
      <c r="H21" s="77" t="s">
        <v>322</v>
      </c>
      <c r="I21" s="77" t="s">
        <v>315</v>
      </c>
      <c r="J21" s="86" t="s">
        <v>308</v>
      </c>
    </row>
    <row r="22" ht="42" customHeight="1" spans="1:10">
      <c r="A22" s="188" t="s">
        <v>293</v>
      </c>
      <c r="B22" s="77" t="s">
        <v>308</v>
      </c>
      <c r="C22" s="77" t="s">
        <v>323</v>
      </c>
      <c r="D22" s="77" t="s">
        <v>324</v>
      </c>
      <c r="E22" s="86" t="s">
        <v>353</v>
      </c>
      <c r="F22" s="77" t="s">
        <v>320</v>
      </c>
      <c r="G22" s="86" t="s">
        <v>321</v>
      </c>
      <c r="H22" s="77" t="s">
        <v>322</v>
      </c>
      <c r="I22" s="77" t="s">
        <v>315</v>
      </c>
      <c r="J22" s="86" t="s">
        <v>354</v>
      </c>
    </row>
    <row r="23" ht="42" customHeight="1" spans="1:10">
      <c r="A23" s="188" t="s">
        <v>287</v>
      </c>
      <c r="B23" s="77" t="s">
        <v>308</v>
      </c>
      <c r="C23" s="77" t="s">
        <v>309</v>
      </c>
      <c r="D23" s="77" t="s">
        <v>327</v>
      </c>
      <c r="E23" s="86" t="s">
        <v>355</v>
      </c>
      <c r="F23" s="77" t="s">
        <v>312</v>
      </c>
      <c r="G23" s="86" t="s">
        <v>313</v>
      </c>
      <c r="H23" s="77" t="s">
        <v>314</v>
      </c>
      <c r="I23" s="77" t="s">
        <v>328</v>
      </c>
      <c r="J23" s="86" t="s">
        <v>356</v>
      </c>
    </row>
    <row r="24" ht="42" customHeight="1" spans="1:10">
      <c r="A24" s="188" t="s">
        <v>287</v>
      </c>
      <c r="B24" s="77" t="s">
        <v>308</v>
      </c>
      <c r="C24" s="77" t="s">
        <v>309</v>
      </c>
      <c r="D24" s="77" t="s">
        <v>310</v>
      </c>
      <c r="E24" s="86" t="s">
        <v>357</v>
      </c>
      <c r="F24" s="77" t="s">
        <v>312</v>
      </c>
      <c r="G24" s="86" t="s">
        <v>338</v>
      </c>
      <c r="H24" s="77" t="s">
        <v>358</v>
      </c>
      <c r="I24" s="77" t="s">
        <v>315</v>
      </c>
      <c r="J24" s="86" t="s">
        <v>356</v>
      </c>
    </row>
    <row r="25" ht="42" customHeight="1" spans="1:10">
      <c r="A25" s="188" t="s">
        <v>287</v>
      </c>
      <c r="B25" s="77" t="s">
        <v>308</v>
      </c>
      <c r="C25" s="77" t="s">
        <v>317</v>
      </c>
      <c r="D25" s="77" t="s">
        <v>318</v>
      </c>
      <c r="E25" s="86" t="s">
        <v>353</v>
      </c>
      <c r="F25" s="77" t="s">
        <v>312</v>
      </c>
      <c r="G25" s="86" t="s">
        <v>347</v>
      </c>
      <c r="H25" s="77" t="s">
        <v>322</v>
      </c>
      <c r="I25" s="77" t="s">
        <v>328</v>
      </c>
      <c r="J25" s="86" t="s">
        <v>356</v>
      </c>
    </row>
    <row r="26" ht="42" customHeight="1" spans="1:10">
      <c r="A26" s="188" t="s">
        <v>287</v>
      </c>
      <c r="B26" s="77" t="s">
        <v>308</v>
      </c>
      <c r="C26" s="77" t="s">
        <v>323</v>
      </c>
      <c r="D26" s="77" t="s">
        <v>324</v>
      </c>
      <c r="E26" s="86" t="s">
        <v>325</v>
      </c>
      <c r="F26" s="77" t="s">
        <v>312</v>
      </c>
      <c r="G26" s="86" t="s">
        <v>321</v>
      </c>
      <c r="H26" s="77" t="s">
        <v>322</v>
      </c>
      <c r="I26" s="77" t="s">
        <v>328</v>
      </c>
      <c r="J26" s="86" t="s">
        <v>356</v>
      </c>
    </row>
  </sheetData>
  <mergeCells count="14">
    <mergeCell ref="A2:J2"/>
    <mergeCell ref="A3:H3"/>
    <mergeCell ref="A7:A9"/>
    <mergeCell ref="A10:A13"/>
    <mergeCell ref="A14:A16"/>
    <mergeCell ref="A17:A19"/>
    <mergeCell ref="A20:A22"/>
    <mergeCell ref="A23:A26"/>
    <mergeCell ref="B7:B9"/>
    <mergeCell ref="B10:B13"/>
    <mergeCell ref="B14:B16"/>
    <mergeCell ref="B17:B19"/>
    <mergeCell ref="B20:B22"/>
    <mergeCell ref="B23:B2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部门新增资产配置表10</vt:lpstr>
      <vt:lpstr>上级转移支付补助项目支出预算表11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錦嘟嘟～</cp:lastModifiedBy>
  <dcterms:created xsi:type="dcterms:W3CDTF">2025-03-14T05:49:00Z</dcterms:created>
  <dcterms:modified xsi:type="dcterms:W3CDTF">2025-03-17T05:45:19Z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7CC5CC27E12D4BECB0C20F054F996BAD_12</vt:lpwstr>
  </property>
  <property fmtid="{D5CDD505-2E9C-101B-9397-08002B2CF9AE}" pid="3" name="KSOProductBuildVer">
    <vt:lpwstr>2052-12.1.0.17145</vt:lpwstr>
  </property>
</Properties>
</file>