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25" windowWidth="26655" windowHeight="13500" tabRatio="1000" firstSheet="9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7">部门整体支出绩效目标表13!$A:$A,部门整体支出绩效目标表13!$1:$1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B8" i="18" l="1"/>
  <c r="B7" i="18"/>
  <c r="A3" i="18"/>
  <c r="A2" i="18"/>
  <c r="G5" i="17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<sst xmlns="http://schemas.openxmlformats.org/spreadsheetml/2006/main" count="814" uniqueCount="379">
  <si>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</si>
  <si>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</si>
  <si>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</si>
  <si>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</si>
  <si>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</si>
  <si>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</si>
  <si>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</si>
  <si>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</si>
  <si>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</si>
  <si>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</si>
  <si>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</si>
  <si>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</si>
  <si>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</si>
  <si>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</si>
  <si>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</si>
  <si>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</si>
  <si>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</si>
  <si>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</si>
  <si>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</si>
  <si>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</si>
  <si>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</si>
  <si>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</si>
  <si>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</si>
  <si>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</si>
  <si>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</si>
  <si>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</si>
  <si>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</si>
  <si>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</si>
  <si>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</si>
  <si>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</si>
  <si>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</si>
  <si>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</si>
  <si>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</si>
  <si>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</si>
  <si>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</si>
  <si>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</si>
  <si>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</si>
  <si>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</si>
  <si>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</si>
  <si>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</si>
  <si>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</si>
  <si>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</si>
  <si>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</si>
  <si>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</si>
  <si>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</si>
  <si>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</si>
  <si>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</si>
  <si>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</si>
  <si>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</si>
  <si>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</si>
  <si>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</si>
  <si>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</si>
  <si>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</si>
  <si>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</si>
  <si>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</si>
  <si>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</si>
  <si>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</si>
  <si>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</si>
  <si>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</si>
  <si>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</si>
  <si>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</si>
  <si>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</si>
  <si>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</si>
  <si>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</si>
  <si>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</si>
  <si>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</si>
  <si>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</si>
  <si>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</si>
  <si>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</si>
  <si>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129010</t>
  </si>
  <si>
    <t>石林彝族自治县阿诗玛歌舞团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</si>
  <si>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</si>
  <si>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</si>
  <si>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</si>
  <si>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</si>
  <si>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</si>
  <si>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</si>
  <si>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</si>
  <si>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</si>
  <si>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</si>
  <si>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</si>
  <si>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</si>
  <si>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</si>
  <si>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</si>
  <si>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</si>
  <si>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</si>
  <si>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</si>
  <si>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</si>
  <si>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</si>
  <si>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</si>
  <si>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</si>
  <si>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</si>
  <si>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</si>
  <si>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</si>
  <si>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</si>
  <si>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</si>
  <si>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</si>
  <si>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</si>
  <si>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</si>
  <si>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</si>
  <si>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</si>
  <si>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</si>
  <si>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</si>
  <si>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</si>
  <si>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</si>
  <si>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</si>
  <si>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</si>
  <si>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</si>
  <si>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</si>
  <si>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</si>
  <si>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</si>
  <si>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</si>
  <si>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</si>
  <si>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</si>
  <si>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</si>
  <si>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</si>
  <si>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</si>
  <si>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</si>
  <si>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</si>
  <si>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</si>
  <si>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</si>
  <si>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</si>
  <si>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</si>
  <si>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</si>
  <si>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</si>
  <si>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</si>
  <si>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</si>
  <si>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</si>
  <si>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</si>
  <si>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</si>
  <si>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</si>
  <si>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</si>
  <si>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</si>
  <si>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</si>
  <si>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</si>
  <si>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</si>
  <si>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</si>
  <si>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</si>
  <si>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</si>
  <si>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</si>
  <si>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</si>
  <si>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</si>
  <si>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</si>
  <si>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</si>
  <si>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</si>
  <si>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</si>
  <si>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</si>
  <si>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</si>
  <si>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</si>
  <si>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</si>
  <si>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</si>
  <si>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</si>
  <si>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</si>
  <si>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</si>
  <si>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</si>
  <si>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</si>
  <si>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</si>
  <si>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</si>
  <si>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</si>
  <si>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</si>
  <si>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</si>
  <si>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</si>
  <si>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</si>
  <si>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</si>
  <si>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</si>
  <si>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</si>
  <si>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</si>
  <si>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</si>
  <si>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</si>
  <si>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</si>
  <si>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</si>
  <si>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</si>
  <si>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</si>
  <si>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</si>
  <si>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</si>
  <si>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</si>
  <si>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</si>
  <si>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</si>
  <si>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</si>
  <si>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</si>
  <si>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</si>
  <si>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</si>
  <si>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</si>
  <si>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</si>
  <si>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</si>
  <si>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</si>
  <si>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</si>
  <si>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</si>
  <si>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</si>
  <si>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</si>
  <si>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</si>
  <si>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</si>
  <si>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</si>
  <si>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</si>
  <si>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石林彝族自治县文化和旅游局</t>
  </si>
  <si>
    <t>530126251100003611835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</si>
  <si>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</si>
  <si>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</si>
  <si>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</si>
  <si>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</si>
  <si>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</si>
  <si>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</si>
  <si>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</si>
  <si>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</si>
  <si>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</si>
  <si>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530126251100003611836</t>
  </si>
  <si>
    <t>30113</t>
  </si>
  <si>
    <t>530126251100003611838</t>
  </si>
  <si>
    <t>工会经费</t>
  </si>
  <si>
    <t>30228</t>
  </si>
  <si>
    <t>530126251100003611839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</si>
  <si>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</si>
  <si>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</si>
  <si>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</si>
  <si>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</si>
  <si>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</si>
  <si>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</si>
  <si>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</si>
  <si>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</si>
  <si>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</si>
  <si>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</si>
  <si>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</si>
  <si>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</si>
  <si>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</si>
  <si>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530126251100003611852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</si>
  <si>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</si>
  <si>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</si>
  <si>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</si>
  <si>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</si>
  <si>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</si>
  <si>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</si>
  <si>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</si>
  <si>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</si>
  <si>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</si>
  <si>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</si>
  <si>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</si>
  <si>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530126251100003611853</t>
  </si>
  <si>
    <t>30217</t>
  </si>
  <si>
    <t>530126251100003615914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</si>
  <si>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</si>
  <si>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</si>
  <si>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</si>
  <si>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</si>
  <si>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</si>
  <si>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</si>
  <si>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</si>
  <si>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</si>
  <si>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</si>
  <si>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</si>
  <si>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</si>
  <si>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</si>
  <si>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</si>
  <si>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</si>
  <si>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</si>
  <si>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</si>
  <si>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</si>
  <si>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</si>
  <si>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</si>
  <si>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</si>
  <si>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</si>
  <si>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</si>
  <si>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</si>
  <si>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</si>
  <si>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</si>
  <si>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</si>
  <si>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</si>
  <si>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</si>
  <si>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</si>
  <si>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</si>
  <si>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</si>
  <si>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</si>
  <si>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</si>
  <si>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</si>
  <si>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</si>
  <si>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</si>
  <si>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</si>
  <si>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</si>
  <si>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</si>
  <si>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</si>
  <si>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</si>
  <si>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</si>
  <si>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</si>
  <si>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</si>
  <si>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</si>
  <si>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</si>
  <si>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</si>
  <si>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</si>
  <si>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</si>
  <si>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</si>
  <si>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</si>
  <si>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</si>
  <si>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</si>
  <si>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</si>
  <si>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</si>
  <si>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</si>
  <si>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</si>
  <si>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</si>
  <si>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</si>
  <si>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</si>
  <si>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</si>
  <si>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</si>
  <si>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</si>
  <si>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</si>
  <si>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</si>
  <si>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</si>
  <si>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</si>
  <si>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</si>
  <si>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</si>
  <si>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</si>
  <si>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</si>
  <si>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</si>
  <si>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</si>
  <si>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</si>
  <si>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</si>
  <si>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</si>
  <si>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</si>
  <si>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</si>
  <si>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</si>
  <si>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</si>
  <si>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</si>
  <si>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</si>
  <si>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</si>
  <si>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</si>
  <si>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</si>
  <si>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</si>
  <si>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</si>
  <si>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</si>
  <si>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</si>
  <si>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</si>
  <si>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</si>
  <si>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</si>
  <si>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</si>
  <si>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</si>
  <si>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</si>
  <si>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</si>
  <si>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</si>
  <si>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</si>
  <si>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</si>
  <si>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</si>
  <si>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</si>
  <si>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</si>
  <si>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</si>
  <si>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</si>
  <si>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石林彝族自治县阿诗玛歌舞团</t>
    <phoneticPr fontId="20" type="noConversion"/>
  </si>
  <si>
    <t>宣传党和国家的文化方针、政策，传播党的创新理论，发挥资源效能，促进石林文化繁荣、民族团结、社会和谐稳定；传承石林特色文化，提升阿诗玛文化影响力的创新性、传导性、普及性作用；创作精品文艺作品，完成现实题材剧本创作、排演；负责全县民族文化交流、重大节庆活动文艺节目的创作、排练；负责全县重大节庆活动的策划组织，开展对外宣传演出工作，促进石林旅游文化事业繁荣发展；负责文化惠民公益演出、“七进”演出、文化宣传、艺术普及等工作；完成县委、县政府和上级部门交办的其他工作任务。</t>
    <phoneticPr fontId="20" type="noConversion"/>
  </si>
  <si>
    <t>宣传党和国家的文化方针、政策，传播党的创新理论，发挥资源效能，促进石林文化繁荣、民族团结、社会和谐稳定；传承石林特色文化，提升阿诗玛文化影响力的创新性、传导性、普及性作用；创作精品文艺作品，完成现实题材剧本创作、排演；负责全县民族文化交流、重大节庆活动文艺节目的创作、排练；负责全县重大节庆活动的策划组织，开展对外宣传演出工作，促进石林旅游文化事业繁荣发展；负责文化惠民公益演出、“七进”演出、文化宣传、艺术普及等工作；完成县委、县政府和上级部门交办的其他工作任务。</t>
    <phoneticPr fontId="20" type="noConversion"/>
  </si>
  <si>
    <t>文化惠民演出等相关工作</t>
    <phoneticPr fontId="20" type="noConversion"/>
  </si>
  <si>
    <t>产出指标</t>
  </si>
  <si>
    <t>时效指标</t>
  </si>
  <si>
    <t>及时拨付</t>
  </si>
  <si>
    <t>&lt;=</t>
  </si>
  <si>
    <t>2025年12月</t>
  </si>
  <si>
    <t>时限</t>
  </si>
  <si>
    <t>定量指标</t>
  </si>
  <si>
    <t>效益指标</t>
  </si>
  <si>
    <t>成本指标</t>
  </si>
  <si>
    <t>社会成本指标</t>
  </si>
  <si>
    <t>=</t>
  </si>
  <si>
    <t>万元</t>
  </si>
  <si>
    <t>社会效益</t>
  </si>
  <si>
    <t>政策知晓率</t>
  </si>
  <si>
    <t>&gt;=</t>
  </si>
  <si>
    <t>80</t>
  </si>
  <si>
    <t>%</t>
  </si>
  <si>
    <t>满意度指标</t>
  </si>
  <si>
    <t>服务对象满意度</t>
  </si>
  <si>
    <t>受益对象满意度</t>
  </si>
  <si>
    <t>90</t>
  </si>
  <si>
    <t>文化惠民演出等相关工作</t>
    <phoneticPr fontId="20" type="noConversion"/>
  </si>
  <si>
    <t>备注：2025年本单位无对部门项目支出预算。</t>
    <phoneticPr fontId="20" type="noConversion"/>
  </si>
  <si>
    <t>备注：2025年本单位无对部门项目支出绩效。</t>
    <phoneticPr fontId="20" type="noConversion"/>
  </si>
  <si>
    <t>备注：2025年本单位无部门政府性基金预算支出预算。</t>
    <phoneticPr fontId="20" type="noConversion"/>
  </si>
  <si>
    <t>备注：2025年本单位无部门政府采购预算。</t>
    <phoneticPr fontId="20" type="noConversion"/>
  </si>
  <si>
    <t>备注：2025年本单位无部门政府购买服务。</t>
    <phoneticPr fontId="20" type="noConversion"/>
  </si>
  <si>
    <t>备注：2025年本单位无对下转移支付预算。</t>
    <phoneticPr fontId="20" type="noConversion"/>
  </si>
  <si>
    <t>备注：2025年本单位无对下转移支付绩效目标。</t>
    <phoneticPr fontId="20" type="noConversion"/>
  </si>
  <si>
    <t>备注：2025年本单位无新增资产配置预算。</t>
    <phoneticPr fontId="20" type="noConversion"/>
  </si>
  <si>
    <t>备注：2025年本单位无上级转移支付补助项目支出预算。</t>
    <phoneticPr fontId="20" type="noConversion"/>
  </si>
  <si>
    <t>备注：2025年本单位无部门项目中期规划预算。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</si>
</sst>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2">
    <font>
      <sz val="11"/>
      <color theme="1"/>
      <name val="宋体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.95"/>
      <color rgb="FF000000"/>
      <name val="宋体"/>
      <family val="3"/>
      <charset val="134"/>
    </font>
    <font>
      <sz val="10"/>
      <color rgb="FF000000"/>
      <name val="Arial"/>
      <family val="2"/>
    </font>
    <font>
      <sz val="9.75"/>
      <color rgb="FF000000"/>
      <name val="SimSun"/>
      <charset val="134"/>
    </font>
    <font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EEF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" fillId="0" borderId="15">
      <alignment vertical="top"/>
      <protection locked="0"/>
    </xf>
  </cellStyleXfs>
  <cellXfs count="293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21" fillId="0" borderId="16" xfId="0" applyFont="1" applyBorder="1" applyAlignment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shrinkToFit="1"/>
    </xf>
    <xf numFmtId="0" fontId="0" fillId="4" borderId="1" xfId="0" applyFont="1" applyFill="1" applyBorder="1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 applyProtection="1">
      <alignment vertical="top"/>
      <protection locked="0"/>
    </xf>
    <xf numFmtId="49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1" xfId="0" applyFont="1" applyFill="1" applyBorder="1"/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left" vertical="center"/>
    </xf>
    <xf numFmtId="176" fontId="7" fillId="4" borderId="2" xfId="0" applyNumberFormat="1" applyFont="1" applyFill="1" applyBorder="1" applyAlignment="1">
      <alignment horizontal="right" vertical="center"/>
    </xf>
    <xf numFmtId="49" fontId="7" fillId="4" borderId="2" xfId="2" applyNumberFormat="1" applyFont="1" applyFill="1" applyBorder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49" fontId="21" fillId="0" borderId="15" xfId="8" applyNumberFormat="1" applyFont="1" applyFill="1" applyBorder="1" applyAlignment="1" applyProtection="1"/>
  </cellXfs>
  <cellStyles count="10">
    <cellStyle name="DateStyle" xfId="4"/>
    <cellStyle name="DateTimeStyle" xfId="5"/>
    <cellStyle name="IntegralNumberStyle" xfId="7"/>
    <cellStyle name="MoneyStyle" xfId="1"/>
    <cellStyle name="Normal" xfId="8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6"/>
  <sheetViews>
    <sheetView showGridLines="0" showZeros="0" topLeftCell="A13" workbookViewId="0"/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96" t="str">
        <f>"2025"&amp;"年部门财务收支预算总表"</f>
        <v>2025年部门财务收支预算总表</v>
      </c>
      <c r="B2" s="97"/>
      <c r="C2" s="97"/>
      <c r="D2" s="97"/>
    </row>
    <row r="3" spans="1:4" ht="17.25" customHeight="1">
      <c r="A3" s="98" t="str">
        <f>"单位名称："&amp;"石林彝族自治县阿诗玛歌舞团"</f>
        <v>单位名称：石林彝族自治县阿诗玛歌舞团</v>
      </c>
      <c r="B3" s="99"/>
      <c r="D3" s="3" t="s">
        <v>1</v>
      </c>
    </row>
    <row r="4" spans="1:4" ht="23.25" customHeight="1">
      <c r="A4" s="100" t="s">
        <v>2</v>
      </c>
      <c r="B4" s="101"/>
      <c r="C4" s="100" t="s">
        <v>3</v>
      </c>
      <c r="D4" s="101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2058126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/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>
        <v>1420484</v>
      </c>
    </row>
    <row r="13" spans="1:4" ht="17.25" customHeight="1">
      <c r="A13" s="5" t="s">
        <v>21</v>
      </c>
      <c r="B13" s="6"/>
      <c r="C13" s="8" t="s">
        <v>22</v>
      </c>
      <c r="D13" s="6">
        <v>328541</v>
      </c>
    </row>
    <row r="14" spans="1:4" ht="17.25" customHeight="1">
      <c r="A14" s="5" t="s">
        <v>23</v>
      </c>
      <c r="B14" s="6"/>
      <c r="C14" s="8" t="s">
        <v>24</v>
      </c>
      <c r="D14" s="6">
        <v>150071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/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/>
    </row>
    <row r="24" spans="1:4" ht="17.25" customHeight="1">
      <c r="A24" s="10"/>
      <c r="B24" s="6"/>
      <c r="C24" s="8" t="s">
        <v>35</v>
      </c>
      <c r="D24" s="6">
        <v>159030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2058126</v>
      </c>
      <c r="C32" s="10" t="s">
        <v>44</v>
      </c>
      <c r="D32" s="6">
        <v>2058126</v>
      </c>
    </row>
    <row r="33" spans="1:4" ht="16.5" customHeight="1">
      <c r="A33" s="9" t="s">
        <v>45</v>
      </c>
      <c r="B33" s="6"/>
      <c r="C33" s="9" t="s">
        <v>46</v>
      </c>
      <c r="D33" s="6"/>
    </row>
    <row r="34" spans="1:4" ht="16.5" customHeight="1">
      <c r="A34" s="8" t="s">
        <v>47</v>
      </c>
      <c r="B34" s="6"/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2058126</v>
      </c>
      <c r="C36" s="11" t="s">
        <v>51</v>
      </c>
      <c r="D36" s="6">
        <v>2058126</v>
      </c>
    </row>
  </sheetData>
  <mergeCells count="4">
    <mergeCell ref="A2:D2"/>
    <mergeCell ref="A3:B3"/>
    <mergeCell ref="A4:B4"/>
    <mergeCell ref="C4:D4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04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41.25" customHeight="1">
      <c r="A2" s="105" t="str">
        <f>"2025"&amp;"年部门收入预算表"</f>
        <v>2025年部门收入预算表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7.25" customHeight="1">
      <c r="A3" s="98" t="str">
        <f>"单位名称："&amp;"石林彝族自治县阿诗玛歌舞团"</f>
        <v>单位名称：石林彝族自治县阿诗玛歌舞团</v>
      </c>
      <c r="B3" s="97"/>
      <c r="S3" s="1" t="s">
        <v>1</v>
      </c>
    </row>
    <row r="4" spans="1:19" ht="21.75" customHeight="1">
      <c r="A4" s="111" t="s">
        <v>53</v>
      </c>
      <c r="B4" s="114" t="s">
        <v>54</v>
      </c>
      <c r="C4" s="114" t="s">
        <v>55</v>
      </c>
      <c r="D4" s="108" t="s">
        <v>56</v>
      </c>
      <c r="E4" s="108"/>
      <c r="F4" s="108"/>
      <c r="G4" s="108"/>
      <c r="H4" s="108"/>
      <c r="I4" s="109"/>
      <c r="J4" s="108"/>
      <c r="K4" s="108"/>
      <c r="L4" s="108"/>
      <c r="M4" s="108"/>
      <c r="N4" s="110"/>
      <c r="O4" s="108" t="s">
        <v>45</v>
      </c>
      <c r="P4" s="108"/>
      <c r="Q4" s="108"/>
      <c r="R4" s="108"/>
      <c r="S4" s="110"/>
    </row>
    <row r="5" spans="1:19" ht="27" customHeight="1">
      <c r="A5" s="112"/>
      <c r="B5" s="102"/>
      <c r="C5" s="102"/>
      <c r="D5" s="102" t="s">
        <v>57</v>
      </c>
      <c r="E5" s="102" t="s">
        <v>58</v>
      </c>
      <c r="F5" s="102" t="s">
        <v>59</v>
      </c>
      <c r="G5" s="102" t="s">
        <v>60</v>
      </c>
      <c r="H5" s="102" t="s">
        <v>61</v>
      </c>
      <c r="I5" s="117" t="s">
        <v>62</v>
      </c>
      <c r="J5" s="118"/>
      <c r="K5" s="118"/>
      <c r="L5" s="118"/>
      <c r="M5" s="118"/>
      <c r="N5" s="119"/>
      <c r="O5" s="102" t="s">
        <v>57</v>
      </c>
      <c r="P5" s="102" t="s">
        <v>58</v>
      </c>
      <c r="Q5" s="102" t="s">
        <v>59</v>
      </c>
      <c r="R5" s="102" t="s">
        <v>60</v>
      </c>
      <c r="S5" s="102" t="s">
        <v>63</v>
      </c>
    </row>
    <row r="6" spans="1:19" ht="30" customHeight="1">
      <c r="A6" s="113"/>
      <c r="B6" s="115"/>
      <c r="C6" s="116"/>
      <c r="D6" s="116"/>
      <c r="E6" s="116"/>
      <c r="F6" s="116"/>
      <c r="G6" s="116"/>
      <c r="H6" s="116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103"/>
      <c r="P6" s="103"/>
      <c r="Q6" s="103"/>
      <c r="R6" s="103"/>
      <c r="S6" s="116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2058126</v>
      </c>
      <c r="D8" s="6">
        <v>2058126</v>
      </c>
      <c r="E8" s="6">
        <v>2058126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106" t="s">
        <v>55</v>
      </c>
      <c r="B9" s="107"/>
      <c r="C9" s="6">
        <v>2058126</v>
      </c>
      <c r="D9" s="6">
        <v>2058126</v>
      </c>
      <c r="E9" s="6">
        <v>2058126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  <mergeCell ref="R5:R6"/>
    <mergeCell ref="A1:S1"/>
    <mergeCell ref="A2:S2"/>
    <mergeCell ref="A3:B3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3"/>
  <sheetViews>
    <sheetView showGridLines="0" showZeros="0" workbookViewId="0">
      <selection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0" t="s">
        <v>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41.25" customHeight="1">
      <c r="A2" s="105" t="str">
        <f>"2025"&amp;"年部门支出预算表"</f>
        <v>2025年部门支出预算表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7.25" customHeight="1">
      <c r="A3" s="98" t="str">
        <f>"单位名称："&amp;"石林彝族自治县阿诗玛歌舞团"</f>
        <v>单位名称：石林彝族自治县阿诗玛歌舞团</v>
      </c>
      <c r="B3" s="97"/>
      <c r="O3" s="1" t="s">
        <v>1</v>
      </c>
    </row>
    <row r="4" spans="1:15" ht="27" customHeight="1">
      <c r="A4" s="126" t="s">
        <v>72</v>
      </c>
      <c r="B4" s="126" t="s">
        <v>73</v>
      </c>
      <c r="C4" s="126" t="s">
        <v>55</v>
      </c>
      <c r="D4" s="128" t="s">
        <v>58</v>
      </c>
      <c r="E4" s="129"/>
      <c r="F4" s="132"/>
      <c r="G4" s="123" t="s">
        <v>59</v>
      </c>
      <c r="H4" s="123" t="s">
        <v>60</v>
      </c>
      <c r="I4" s="123" t="s">
        <v>74</v>
      </c>
      <c r="J4" s="128" t="s">
        <v>62</v>
      </c>
      <c r="K4" s="129"/>
      <c r="L4" s="129"/>
      <c r="M4" s="129"/>
      <c r="N4" s="130"/>
      <c r="O4" s="131"/>
    </row>
    <row r="5" spans="1:15" ht="42" customHeight="1">
      <c r="A5" s="127"/>
      <c r="B5" s="127"/>
      <c r="C5" s="124"/>
      <c r="D5" s="16" t="s">
        <v>57</v>
      </c>
      <c r="E5" s="16" t="s">
        <v>75</v>
      </c>
      <c r="F5" s="16" t="s">
        <v>76</v>
      </c>
      <c r="G5" s="124"/>
      <c r="H5" s="124"/>
      <c r="I5" s="125"/>
      <c r="J5" s="16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7" t="s">
        <v>82</v>
      </c>
      <c r="B6" s="17" t="s">
        <v>83</v>
      </c>
      <c r="C6" s="17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90</v>
      </c>
      <c r="J6" s="18" t="s">
        <v>91</v>
      </c>
      <c r="K6" s="18" t="s">
        <v>92</v>
      </c>
      <c r="L6" s="18" t="s">
        <v>93</v>
      </c>
      <c r="M6" s="18" t="s">
        <v>94</v>
      </c>
      <c r="N6" s="17" t="s">
        <v>95</v>
      </c>
      <c r="O6" s="18" t="s">
        <v>96</v>
      </c>
    </row>
    <row r="7" spans="1:15" ht="21" customHeight="1">
      <c r="A7" s="19" t="s">
        <v>97</v>
      </c>
      <c r="B7" s="19" t="s">
        <v>98</v>
      </c>
      <c r="C7" s="6">
        <v>1420484</v>
      </c>
      <c r="D7" s="6">
        <v>1420484</v>
      </c>
      <c r="E7" s="6">
        <v>1420484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0" t="s">
        <v>99</v>
      </c>
      <c r="B8" s="20" t="s">
        <v>100</v>
      </c>
      <c r="C8" s="6">
        <v>1420484</v>
      </c>
      <c r="D8" s="6">
        <v>1420484</v>
      </c>
      <c r="E8" s="6">
        <v>1420484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1" t="s">
        <v>101</v>
      </c>
      <c r="B9" s="21" t="s">
        <v>102</v>
      </c>
      <c r="C9" s="6">
        <v>1420484</v>
      </c>
      <c r="D9" s="6">
        <v>1420484</v>
      </c>
      <c r="E9" s="6">
        <v>1420484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19" t="s">
        <v>103</v>
      </c>
      <c r="B10" s="19" t="s">
        <v>104</v>
      </c>
      <c r="C10" s="6">
        <v>328541</v>
      </c>
      <c r="D10" s="6">
        <v>328541</v>
      </c>
      <c r="E10" s="6">
        <v>328541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0" t="s">
        <v>105</v>
      </c>
      <c r="B11" s="20" t="s">
        <v>106</v>
      </c>
      <c r="C11" s="6">
        <v>328541</v>
      </c>
      <c r="D11" s="6">
        <v>328541</v>
      </c>
      <c r="E11" s="6">
        <v>328541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1" t="s">
        <v>107</v>
      </c>
      <c r="B12" s="21" t="s">
        <v>108</v>
      </c>
      <c r="C12" s="6">
        <v>14400</v>
      </c>
      <c r="D12" s="6">
        <v>14400</v>
      </c>
      <c r="E12" s="6">
        <v>14400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1" t="s">
        <v>109</v>
      </c>
      <c r="B13" s="21" t="s">
        <v>110</v>
      </c>
      <c r="C13" s="6">
        <v>201030</v>
      </c>
      <c r="D13" s="6">
        <v>201030</v>
      </c>
      <c r="E13" s="6">
        <v>201030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 t="s">
        <v>111</v>
      </c>
      <c r="B14" s="21" t="s">
        <v>112</v>
      </c>
      <c r="C14" s="6">
        <v>113111</v>
      </c>
      <c r="D14" s="6">
        <v>113111</v>
      </c>
      <c r="E14" s="6">
        <v>113111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19" t="s">
        <v>113</v>
      </c>
      <c r="B15" s="19" t="s">
        <v>114</v>
      </c>
      <c r="C15" s="6">
        <v>150071</v>
      </c>
      <c r="D15" s="6">
        <v>150071</v>
      </c>
      <c r="E15" s="6">
        <v>150071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0" t="s">
        <v>115</v>
      </c>
      <c r="B16" s="20" t="s">
        <v>116</v>
      </c>
      <c r="C16" s="6">
        <v>150071</v>
      </c>
      <c r="D16" s="6">
        <v>150071</v>
      </c>
      <c r="E16" s="6">
        <v>150071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1" t="s">
        <v>117</v>
      </c>
      <c r="B17" s="21" t="s">
        <v>118</v>
      </c>
      <c r="C17" s="6">
        <v>84290</v>
      </c>
      <c r="D17" s="6">
        <v>84290</v>
      </c>
      <c r="E17" s="6">
        <v>84290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1" t="s">
        <v>119</v>
      </c>
      <c r="B18" s="21" t="s">
        <v>120</v>
      </c>
      <c r="C18" s="6">
        <v>57584</v>
      </c>
      <c r="D18" s="6">
        <v>57584</v>
      </c>
      <c r="E18" s="6">
        <v>57584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1" t="s">
        <v>121</v>
      </c>
      <c r="B19" s="21" t="s">
        <v>122</v>
      </c>
      <c r="C19" s="6">
        <v>8197</v>
      </c>
      <c r="D19" s="6">
        <v>8197</v>
      </c>
      <c r="E19" s="6">
        <v>8197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19" t="s">
        <v>123</v>
      </c>
      <c r="B20" s="19" t="s">
        <v>124</v>
      </c>
      <c r="C20" s="6">
        <v>159030</v>
      </c>
      <c r="D20" s="6">
        <v>159030</v>
      </c>
      <c r="E20" s="6">
        <v>159030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0" t="s">
        <v>125</v>
      </c>
      <c r="B21" s="20" t="s">
        <v>126</v>
      </c>
      <c r="C21" s="6">
        <v>159030</v>
      </c>
      <c r="D21" s="6">
        <v>159030</v>
      </c>
      <c r="E21" s="6">
        <v>159030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1" t="s">
        <v>127</v>
      </c>
      <c r="B22" s="21" t="s">
        <v>128</v>
      </c>
      <c r="C22" s="6">
        <v>159030</v>
      </c>
      <c r="D22" s="6">
        <v>159030</v>
      </c>
      <c r="E22" s="6">
        <v>159030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121" t="s">
        <v>55</v>
      </c>
      <c r="B23" s="122"/>
      <c r="C23" s="6">
        <v>2058126</v>
      </c>
      <c r="D23" s="6">
        <v>2058126</v>
      </c>
      <c r="E23" s="6">
        <v>2058126</v>
      </c>
      <c r="F23" s="6"/>
      <c r="G23" s="6"/>
      <c r="H23" s="6"/>
      <c r="I23" s="6"/>
      <c r="J23" s="6"/>
      <c r="K23" s="6"/>
      <c r="L23" s="6"/>
      <c r="M23" s="6"/>
      <c r="N23" s="6"/>
      <c r="O23" s="6"/>
    </row>
  </sheetData>
  <mergeCells count="12">
    <mergeCell ref="A1:O1"/>
    <mergeCell ref="A2:O2"/>
    <mergeCell ref="A3:B3"/>
    <mergeCell ref="A23:B23"/>
    <mergeCell ref="G4:G5"/>
    <mergeCell ref="H4:H5"/>
    <mergeCell ref="I4:I5"/>
    <mergeCell ref="C4:C5"/>
    <mergeCell ref="A4:A5"/>
    <mergeCell ref="B4:B5"/>
    <mergeCell ref="J4:O4"/>
    <mergeCell ref="D4:F4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4"/>
  <sheetViews>
    <sheetView showGridLines="0" showZeros="0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2"/>
      <c r="B1" s="1"/>
      <c r="C1" s="1"/>
      <c r="D1" s="1" t="s">
        <v>129</v>
      </c>
    </row>
    <row r="2" spans="1:4" ht="41.25" customHeight="1">
      <c r="A2" s="96" t="str">
        <f>"2025"&amp;"年部门财政拨款收支预算总表"</f>
        <v>2025年部门财政拨款收支预算总表</v>
      </c>
      <c r="B2" s="97"/>
      <c r="C2" s="97"/>
      <c r="D2" s="97"/>
    </row>
    <row r="3" spans="1:4" ht="17.25" customHeight="1">
      <c r="A3" s="98" t="str">
        <f>"单位名称："&amp;"石林彝族自治县阿诗玛歌舞团"</f>
        <v>单位名称：石林彝族自治县阿诗玛歌舞团</v>
      </c>
      <c r="B3" s="99"/>
      <c r="D3" s="1" t="s">
        <v>1</v>
      </c>
    </row>
    <row r="4" spans="1:4" ht="17.25" customHeight="1">
      <c r="A4" s="100" t="s">
        <v>2</v>
      </c>
      <c r="B4" s="101"/>
      <c r="C4" s="100" t="s">
        <v>3</v>
      </c>
      <c r="D4" s="101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130</v>
      </c>
      <c r="B6" s="6">
        <v>2058126</v>
      </c>
      <c r="C6" s="5" t="s">
        <v>131</v>
      </c>
      <c r="D6" s="6">
        <v>2058126</v>
      </c>
    </row>
    <row r="7" spans="1:4" ht="16.5" customHeight="1">
      <c r="A7" s="5" t="s">
        <v>132</v>
      </c>
      <c r="B7" s="6">
        <v>2058126</v>
      </c>
      <c r="C7" s="5" t="s">
        <v>133</v>
      </c>
      <c r="D7" s="6"/>
    </row>
    <row r="8" spans="1:4" ht="16.5" customHeight="1">
      <c r="A8" s="5" t="s">
        <v>134</v>
      </c>
      <c r="B8" s="6"/>
      <c r="C8" s="5" t="s">
        <v>135</v>
      </c>
      <c r="D8" s="6"/>
    </row>
    <row r="9" spans="1:4" ht="16.5" customHeight="1">
      <c r="A9" s="5" t="s">
        <v>136</v>
      </c>
      <c r="B9" s="6"/>
      <c r="C9" s="5" t="s">
        <v>137</v>
      </c>
      <c r="D9" s="6"/>
    </row>
    <row r="10" spans="1:4" ht="16.5" customHeight="1">
      <c r="A10" s="5" t="s">
        <v>138</v>
      </c>
      <c r="B10" s="6"/>
      <c r="C10" s="5" t="s">
        <v>139</v>
      </c>
      <c r="D10" s="6"/>
    </row>
    <row r="11" spans="1:4" ht="16.5" customHeight="1">
      <c r="A11" s="5" t="s">
        <v>132</v>
      </c>
      <c r="B11" s="6"/>
      <c r="C11" s="5" t="s">
        <v>140</v>
      </c>
      <c r="D11" s="6"/>
    </row>
    <row r="12" spans="1:4" ht="16.5" customHeight="1">
      <c r="A12" s="9" t="s">
        <v>134</v>
      </c>
      <c r="B12" s="6"/>
      <c r="C12" s="23" t="s">
        <v>141</v>
      </c>
      <c r="D12" s="6"/>
    </row>
    <row r="13" spans="1:4" ht="16.5" customHeight="1">
      <c r="A13" s="9" t="s">
        <v>136</v>
      </c>
      <c r="B13" s="6"/>
      <c r="C13" s="23" t="s">
        <v>142</v>
      </c>
      <c r="D13" s="6">
        <v>1420484</v>
      </c>
    </row>
    <row r="14" spans="1:4" ht="16.5" customHeight="1">
      <c r="A14" s="10"/>
      <c r="B14" s="6"/>
      <c r="C14" s="23" t="s">
        <v>143</v>
      </c>
      <c r="D14" s="6">
        <v>328541</v>
      </c>
    </row>
    <row r="15" spans="1:4" ht="16.5" customHeight="1">
      <c r="A15" s="10"/>
      <c r="B15" s="6"/>
      <c r="C15" s="23" t="s">
        <v>144</v>
      </c>
      <c r="D15" s="6">
        <v>150071</v>
      </c>
    </row>
    <row r="16" spans="1:4" ht="16.5" customHeight="1">
      <c r="A16" s="10"/>
      <c r="B16" s="6"/>
      <c r="C16" s="23" t="s">
        <v>145</v>
      </c>
      <c r="D16" s="6"/>
    </row>
    <row r="17" spans="1:4" ht="16.5" customHeight="1">
      <c r="A17" s="10"/>
      <c r="B17" s="6"/>
      <c r="C17" s="23" t="s">
        <v>146</v>
      </c>
      <c r="D17" s="6"/>
    </row>
    <row r="18" spans="1:4" ht="16.5" customHeight="1">
      <c r="A18" s="10"/>
      <c r="B18" s="6"/>
      <c r="C18" s="23" t="s">
        <v>147</v>
      </c>
      <c r="D18" s="6"/>
    </row>
    <row r="19" spans="1:4" ht="16.5" customHeight="1">
      <c r="A19" s="10"/>
      <c r="B19" s="6"/>
      <c r="C19" s="23" t="s">
        <v>148</v>
      </c>
      <c r="D19" s="6"/>
    </row>
    <row r="20" spans="1:4" ht="16.5" customHeight="1">
      <c r="A20" s="10"/>
      <c r="B20" s="6"/>
      <c r="C20" s="23" t="s">
        <v>149</v>
      </c>
      <c r="D20" s="6"/>
    </row>
    <row r="21" spans="1:4" ht="16.5" customHeight="1">
      <c r="A21" s="10"/>
      <c r="B21" s="6"/>
      <c r="C21" s="23" t="s">
        <v>150</v>
      </c>
      <c r="D21" s="6"/>
    </row>
    <row r="22" spans="1:4" ht="16.5" customHeight="1">
      <c r="A22" s="10"/>
      <c r="B22" s="6"/>
      <c r="C22" s="23" t="s">
        <v>151</v>
      </c>
      <c r="D22" s="6"/>
    </row>
    <row r="23" spans="1:4" ht="16.5" customHeight="1">
      <c r="A23" s="10"/>
      <c r="B23" s="6"/>
      <c r="C23" s="23" t="s">
        <v>152</v>
      </c>
      <c r="D23" s="6"/>
    </row>
    <row r="24" spans="1:4" ht="16.5" customHeight="1">
      <c r="A24" s="10"/>
      <c r="B24" s="6"/>
      <c r="C24" s="23" t="s">
        <v>153</v>
      </c>
      <c r="D24" s="6"/>
    </row>
    <row r="25" spans="1:4" ht="16.5" customHeight="1">
      <c r="A25" s="10"/>
      <c r="B25" s="6"/>
      <c r="C25" s="23" t="s">
        <v>154</v>
      </c>
      <c r="D25" s="6">
        <v>159030</v>
      </c>
    </row>
    <row r="26" spans="1:4" ht="16.5" customHeight="1">
      <c r="A26" s="10"/>
      <c r="B26" s="6"/>
      <c r="C26" s="23" t="s">
        <v>155</v>
      </c>
      <c r="D26" s="6"/>
    </row>
    <row r="27" spans="1:4" ht="16.5" customHeight="1">
      <c r="A27" s="10"/>
      <c r="B27" s="6"/>
      <c r="C27" s="23" t="s">
        <v>156</v>
      </c>
      <c r="D27" s="6"/>
    </row>
    <row r="28" spans="1:4" ht="16.5" customHeight="1">
      <c r="A28" s="10"/>
      <c r="B28" s="6"/>
      <c r="C28" s="23" t="s">
        <v>157</v>
      </c>
      <c r="D28" s="6"/>
    </row>
    <row r="29" spans="1:4" ht="16.5" customHeight="1">
      <c r="A29" s="10"/>
      <c r="B29" s="6"/>
      <c r="C29" s="23" t="s">
        <v>158</v>
      </c>
      <c r="D29" s="6"/>
    </row>
    <row r="30" spans="1:4" ht="16.5" customHeight="1">
      <c r="A30" s="10"/>
      <c r="B30" s="6"/>
      <c r="C30" s="23" t="s">
        <v>159</v>
      </c>
      <c r="D30" s="6"/>
    </row>
    <row r="31" spans="1:4" ht="16.5" customHeight="1">
      <c r="A31" s="10"/>
      <c r="B31" s="6"/>
      <c r="C31" s="9" t="s">
        <v>160</v>
      </c>
      <c r="D31" s="6"/>
    </row>
    <row r="32" spans="1:4" ht="16.5" customHeight="1">
      <c r="A32" s="10"/>
      <c r="B32" s="6"/>
      <c r="C32" s="9" t="s">
        <v>161</v>
      </c>
      <c r="D32" s="6"/>
    </row>
    <row r="33" spans="1:4" ht="16.5" customHeight="1">
      <c r="A33" s="10"/>
      <c r="B33" s="6"/>
      <c r="C33" s="24" t="s">
        <v>162</v>
      </c>
      <c r="D33" s="6"/>
    </row>
    <row r="34" spans="1:4" ht="15" customHeight="1">
      <c r="A34" s="11" t="s">
        <v>50</v>
      </c>
      <c r="B34" s="25">
        <v>2058126</v>
      </c>
      <c r="C34" s="11" t="s">
        <v>51</v>
      </c>
      <c r="D34" s="25">
        <v>2058126</v>
      </c>
    </row>
  </sheetData>
  <mergeCells count="4">
    <mergeCell ref="A2:D2"/>
    <mergeCell ref="A4:B4"/>
    <mergeCell ref="C4:D4"/>
    <mergeCell ref="A3:B3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3"/>
  <sheetViews>
    <sheetView showZeros="0" workbookViewId="0">
      <selection activeCell="B34" sqref="B34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6"/>
      <c r="F1" s="27"/>
      <c r="G1" s="3" t="s">
        <v>163</v>
      </c>
    </row>
    <row r="2" spans="1:7" ht="41.25" customHeight="1">
      <c r="A2" s="133" t="str">
        <f>"2025"&amp;"年一般公共预算支出预算表（按功能科目分类）"</f>
        <v>2025年一般公共预算支出预算表（按功能科目分类）</v>
      </c>
      <c r="B2" s="133"/>
      <c r="C2" s="133"/>
      <c r="D2" s="133"/>
      <c r="E2" s="133"/>
      <c r="F2" s="133"/>
      <c r="G2" s="133"/>
    </row>
    <row r="3" spans="1:7" ht="18" customHeight="1">
      <c r="A3" s="28" t="str">
        <f>"单位名称："&amp;"石林彝族自治县阿诗玛歌舞团"</f>
        <v>单位名称：石林彝族自治县阿诗玛歌舞团</v>
      </c>
      <c r="F3" s="29"/>
      <c r="G3" s="3" t="s">
        <v>1</v>
      </c>
    </row>
    <row r="4" spans="1:7" ht="20.25" customHeight="1">
      <c r="A4" s="134" t="s">
        <v>164</v>
      </c>
      <c r="B4" s="135"/>
      <c r="C4" s="143" t="s">
        <v>55</v>
      </c>
      <c r="D4" s="140" t="s">
        <v>75</v>
      </c>
      <c r="E4" s="141"/>
      <c r="F4" s="142"/>
      <c r="G4" s="138" t="s">
        <v>76</v>
      </c>
    </row>
    <row r="5" spans="1:7" ht="20.25" customHeight="1">
      <c r="A5" s="30" t="s">
        <v>72</v>
      </c>
      <c r="B5" s="30" t="s">
        <v>73</v>
      </c>
      <c r="C5" s="144"/>
      <c r="D5" s="32" t="s">
        <v>57</v>
      </c>
      <c r="E5" s="32" t="s">
        <v>165</v>
      </c>
      <c r="F5" s="32" t="s">
        <v>166</v>
      </c>
      <c r="G5" s="139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24" t="s">
        <v>97</v>
      </c>
      <c r="B7" s="24" t="s">
        <v>98</v>
      </c>
      <c r="C7" s="6">
        <v>1420484</v>
      </c>
      <c r="D7" s="6">
        <v>1420484</v>
      </c>
      <c r="E7" s="6">
        <v>1344144</v>
      </c>
      <c r="F7" s="6">
        <v>76340</v>
      </c>
      <c r="G7" s="6"/>
    </row>
    <row r="8" spans="1:7" ht="18" customHeight="1">
      <c r="A8" s="34" t="s">
        <v>99</v>
      </c>
      <c r="B8" s="34" t="s">
        <v>100</v>
      </c>
      <c r="C8" s="6">
        <v>1420484</v>
      </c>
      <c r="D8" s="6">
        <v>1420484</v>
      </c>
      <c r="E8" s="6">
        <v>1344144</v>
      </c>
      <c r="F8" s="6">
        <v>76340</v>
      </c>
      <c r="G8" s="6"/>
    </row>
    <row r="9" spans="1:7" ht="18" customHeight="1">
      <c r="A9" s="35" t="s">
        <v>101</v>
      </c>
      <c r="B9" s="35" t="s">
        <v>102</v>
      </c>
      <c r="C9" s="6">
        <v>1420484</v>
      </c>
      <c r="D9" s="6">
        <v>1420484</v>
      </c>
      <c r="E9" s="6">
        <v>1344144</v>
      </c>
      <c r="F9" s="6">
        <v>76340</v>
      </c>
      <c r="G9" s="6"/>
    </row>
    <row r="10" spans="1:7" ht="18" customHeight="1">
      <c r="A10" s="24" t="s">
        <v>103</v>
      </c>
      <c r="B10" s="24" t="s">
        <v>104</v>
      </c>
      <c r="C10" s="6">
        <v>328541</v>
      </c>
      <c r="D10" s="6">
        <v>328541</v>
      </c>
      <c r="E10" s="6">
        <v>328541</v>
      </c>
      <c r="F10" s="6"/>
      <c r="G10" s="6"/>
    </row>
    <row r="11" spans="1:7" ht="18" customHeight="1">
      <c r="A11" s="34" t="s">
        <v>105</v>
      </c>
      <c r="B11" s="34" t="s">
        <v>106</v>
      </c>
      <c r="C11" s="6">
        <v>328541</v>
      </c>
      <c r="D11" s="6">
        <v>328541</v>
      </c>
      <c r="E11" s="6">
        <v>328541</v>
      </c>
      <c r="F11" s="6"/>
      <c r="G11" s="6"/>
    </row>
    <row r="12" spans="1:7" ht="18" customHeight="1">
      <c r="A12" s="35" t="s">
        <v>107</v>
      </c>
      <c r="B12" s="35" t="s">
        <v>108</v>
      </c>
      <c r="C12" s="6">
        <v>14400</v>
      </c>
      <c r="D12" s="6">
        <v>14400</v>
      </c>
      <c r="E12" s="6">
        <v>14400</v>
      </c>
      <c r="F12" s="6"/>
      <c r="G12" s="6"/>
    </row>
    <row r="13" spans="1:7" ht="18" customHeight="1">
      <c r="A13" s="35" t="s">
        <v>109</v>
      </c>
      <c r="B13" s="35" t="s">
        <v>110</v>
      </c>
      <c r="C13" s="6">
        <v>201030</v>
      </c>
      <c r="D13" s="6">
        <v>201030</v>
      </c>
      <c r="E13" s="6">
        <v>201030</v>
      </c>
      <c r="F13" s="6"/>
      <c r="G13" s="6"/>
    </row>
    <row r="14" spans="1:7" ht="18" customHeight="1">
      <c r="A14" s="35" t="s">
        <v>111</v>
      </c>
      <c r="B14" s="35" t="s">
        <v>112</v>
      </c>
      <c r="C14" s="6">
        <v>113111</v>
      </c>
      <c r="D14" s="6">
        <v>113111</v>
      </c>
      <c r="E14" s="6">
        <v>113111</v>
      </c>
      <c r="F14" s="6"/>
      <c r="G14" s="6"/>
    </row>
    <row r="15" spans="1:7" ht="18" customHeight="1">
      <c r="A15" s="24" t="s">
        <v>113</v>
      </c>
      <c r="B15" s="24" t="s">
        <v>114</v>
      </c>
      <c r="C15" s="6">
        <v>150071</v>
      </c>
      <c r="D15" s="6">
        <v>150071</v>
      </c>
      <c r="E15" s="6">
        <v>150071</v>
      </c>
      <c r="F15" s="6"/>
      <c r="G15" s="6"/>
    </row>
    <row r="16" spans="1:7" ht="18" customHeight="1">
      <c r="A16" s="34" t="s">
        <v>115</v>
      </c>
      <c r="B16" s="34" t="s">
        <v>116</v>
      </c>
      <c r="C16" s="6">
        <v>150071</v>
      </c>
      <c r="D16" s="6">
        <v>150071</v>
      </c>
      <c r="E16" s="6">
        <v>150071</v>
      </c>
      <c r="F16" s="6"/>
      <c r="G16" s="6"/>
    </row>
    <row r="17" spans="1:7" ht="18" customHeight="1">
      <c r="A17" s="35" t="s">
        <v>117</v>
      </c>
      <c r="B17" s="35" t="s">
        <v>118</v>
      </c>
      <c r="C17" s="6">
        <v>84290</v>
      </c>
      <c r="D17" s="6">
        <v>84290</v>
      </c>
      <c r="E17" s="6">
        <v>84290</v>
      </c>
      <c r="F17" s="6"/>
      <c r="G17" s="6"/>
    </row>
    <row r="18" spans="1:7" ht="18" customHeight="1">
      <c r="A18" s="35" t="s">
        <v>119</v>
      </c>
      <c r="B18" s="35" t="s">
        <v>120</v>
      </c>
      <c r="C18" s="6">
        <v>57584</v>
      </c>
      <c r="D18" s="6">
        <v>57584</v>
      </c>
      <c r="E18" s="6">
        <v>57584</v>
      </c>
      <c r="F18" s="6"/>
      <c r="G18" s="6"/>
    </row>
    <row r="19" spans="1:7" ht="18" customHeight="1">
      <c r="A19" s="35" t="s">
        <v>121</v>
      </c>
      <c r="B19" s="35" t="s">
        <v>122</v>
      </c>
      <c r="C19" s="6">
        <v>8197</v>
      </c>
      <c r="D19" s="6">
        <v>8197</v>
      </c>
      <c r="E19" s="6">
        <v>8197</v>
      </c>
      <c r="F19" s="6"/>
      <c r="G19" s="6"/>
    </row>
    <row r="20" spans="1:7" ht="18" customHeight="1">
      <c r="A20" s="24" t="s">
        <v>123</v>
      </c>
      <c r="B20" s="24" t="s">
        <v>124</v>
      </c>
      <c r="C20" s="6">
        <v>159030</v>
      </c>
      <c r="D20" s="6">
        <v>159030</v>
      </c>
      <c r="E20" s="6">
        <v>159030</v>
      </c>
      <c r="F20" s="6"/>
      <c r="G20" s="6"/>
    </row>
    <row r="21" spans="1:7" ht="18" customHeight="1">
      <c r="A21" s="34" t="s">
        <v>125</v>
      </c>
      <c r="B21" s="34" t="s">
        <v>126</v>
      </c>
      <c r="C21" s="6">
        <v>159030</v>
      </c>
      <c r="D21" s="6">
        <v>159030</v>
      </c>
      <c r="E21" s="6">
        <v>159030</v>
      </c>
      <c r="F21" s="6"/>
      <c r="G21" s="6"/>
    </row>
    <row r="22" spans="1:7" ht="18" customHeight="1">
      <c r="A22" s="35" t="s">
        <v>127</v>
      </c>
      <c r="B22" s="35" t="s">
        <v>128</v>
      </c>
      <c r="C22" s="6">
        <v>159030</v>
      </c>
      <c r="D22" s="6">
        <v>159030</v>
      </c>
      <c r="E22" s="6">
        <v>159030</v>
      </c>
      <c r="F22" s="6"/>
      <c r="G22" s="6"/>
    </row>
    <row r="23" spans="1:7" ht="18" customHeight="1">
      <c r="A23" s="136" t="s">
        <v>167</v>
      </c>
      <c r="B23" s="137" t="s">
        <v>167</v>
      </c>
      <c r="C23" s="6">
        <v>2058126</v>
      </c>
      <c r="D23" s="6">
        <v>2058126</v>
      </c>
      <c r="E23" s="6">
        <v>1981786</v>
      </c>
      <c r="F23" s="6">
        <v>76340</v>
      </c>
      <c r="G23" s="6"/>
    </row>
  </sheetData>
  <mergeCells count="6">
    <mergeCell ref="A2:G2"/>
    <mergeCell ref="A4:B4"/>
    <mergeCell ref="A23:B23"/>
    <mergeCell ref="G4:G5"/>
    <mergeCell ref="D4:F4"/>
    <mergeCell ref="C4:C5"/>
  </mergeCells>
  <phoneticPr fontId="20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7"/>
  <sheetViews>
    <sheetView showZeros="0" workbookViewId="0">
      <selection activeCell="E33" sqref="E33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37"/>
      <c r="B1" s="37"/>
      <c r="C1" s="37"/>
      <c r="D1" s="37"/>
      <c r="E1" s="22"/>
      <c r="F1" s="38" t="s">
        <v>168</v>
      </c>
    </row>
    <row r="2" spans="1:6" ht="41.25" customHeight="1">
      <c r="A2" s="145" t="str">
        <f>"2025"&amp;"年一般公共预算“三公”经费支出预算表"</f>
        <v>2025年一般公共预算“三公”经费支出预算表</v>
      </c>
      <c r="B2" s="146"/>
      <c r="C2" s="146"/>
      <c r="D2" s="146"/>
      <c r="E2" s="147"/>
      <c r="F2" s="146"/>
    </row>
    <row r="3" spans="1:6" ht="14.25" customHeight="1">
      <c r="A3" s="148" t="str">
        <f>"单位名称："&amp;"石林彝族自治县阿诗玛歌舞团"</f>
        <v>单位名称：石林彝族自治县阿诗玛歌舞团</v>
      </c>
      <c r="B3" s="149"/>
      <c r="D3" s="37"/>
      <c r="E3" s="22"/>
      <c r="F3" s="2" t="s">
        <v>1</v>
      </c>
    </row>
    <row r="4" spans="1:6" ht="27" customHeight="1">
      <c r="A4" s="150" t="s">
        <v>169</v>
      </c>
      <c r="B4" s="150" t="s">
        <v>170</v>
      </c>
      <c r="C4" s="106" t="s">
        <v>171</v>
      </c>
      <c r="D4" s="150"/>
      <c r="E4" s="153"/>
      <c r="F4" s="150" t="s">
        <v>172</v>
      </c>
    </row>
    <row r="5" spans="1:6" ht="28.5" customHeight="1">
      <c r="A5" s="151"/>
      <c r="B5" s="152"/>
      <c r="C5" s="39" t="s">
        <v>57</v>
      </c>
      <c r="D5" s="39" t="s">
        <v>173</v>
      </c>
      <c r="E5" s="39" t="s">
        <v>174</v>
      </c>
      <c r="F5" s="154"/>
    </row>
    <row r="6" spans="1:6" ht="17.25" customHeight="1">
      <c r="A6" s="18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</row>
    <row r="7" spans="1:6" ht="17.25" customHeight="1">
      <c r="A7" s="6">
        <v>4000</v>
      </c>
      <c r="B7" s="6"/>
      <c r="C7" s="6"/>
      <c r="D7" s="6"/>
      <c r="E7" s="6"/>
      <c r="F7" s="6">
        <v>4000</v>
      </c>
    </row>
  </sheetData>
  <mergeCells count="6">
    <mergeCell ref="A2:F2"/>
    <mergeCell ref="A3:B3"/>
    <mergeCell ref="A4:A5"/>
    <mergeCell ref="B4:B5"/>
    <mergeCell ref="C4:E4"/>
    <mergeCell ref="F4:F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6"/>
  <sheetViews>
    <sheetView showZeros="0" workbookViewId="0">
      <selection activeCell="A28" sqref="A28"/>
    </sheetView>
  </sheetViews>
  <sheetFormatPr defaultColWidth="9.125" defaultRowHeight="14.25" customHeight="1"/>
  <cols>
    <col min="1" max="2" width="32.875" style="253" customWidth="1"/>
    <col min="3" max="3" width="20.75" style="253" customWidth="1"/>
    <col min="4" max="4" width="31.25" style="253" customWidth="1"/>
    <col min="5" max="5" width="10.125" style="253" customWidth="1"/>
    <col min="6" max="6" width="17.625" style="253" customWidth="1"/>
    <col min="7" max="7" width="10.25" style="253" customWidth="1"/>
    <col min="8" max="8" width="23" style="253" customWidth="1"/>
    <col min="9" max="24" width="18.75" style="253" customWidth="1"/>
    <col min="25" max="16384" width="9.125" style="253"/>
  </cols>
  <sheetData>
    <row r="1" spans="1:24" ht="13.5" customHeight="1">
      <c r="B1" s="254"/>
      <c r="C1" s="255"/>
      <c r="E1" s="256"/>
      <c r="F1" s="256"/>
      <c r="G1" s="256"/>
      <c r="H1" s="256"/>
      <c r="I1" s="257"/>
      <c r="J1" s="257"/>
      <c r="K1" s="257"/>
      <c r="L1" s="257"/>
      <c r="M1" s="257"/>
      <c r="N1" s="257"/>
      <c r="R1" s="257"/>
      <c r="V1" s="255"/>
      <c r="X1" s="258" t="s">
        <v>175</v>
      </c>
    </row>
    <row r="2" spans="1:24" ht="45.75" customHeight="1">
      <c r="A2" s="259" t="str">
        <f>"2025"&amp;"年部门基本支出预算表"</f>
        <v>2025年部门基本支出预算表</v>
      </c>
      <c r="B2" s="260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  <c r="P2" s="260"/>
      <c r="Q2" s="260"/>
      <c r="R2" s="259"/>
      <c r="S2" s="259"/>
      <c r="T2" s="259"/>
      <c r="U2" s="259"/>
      <c r="V2" s="259"/>
      <c r="W2" s="259"/>
      <c r="X2" s="259"/>
    </row>
    <row r="3" spans="1:24" ht="18.75" customHeight="1">
      <c r="A3" s="261" t="str">
        <f>"单位名称："&amp;"石林彝族自治县阿诗玛歌舞团"</f>
        <v>单位名称：石林彝族自治县阿诗玛歌舞团</v>
      </c>
      <c r="B3" s="262"/>
      <c r="C3" s="263"/>
      <c r="D3" s="263"/>
      <c r="E3" s="263"/>
      <c r="F3" s="263"/>
      <c r="G3" s="263"/>
      <c r="H3" s="263"/>
      <c r="I3" s="264"/>
      <c r="J3" s="264"/>
      <c r="K3" s="264"/>
      <c r="L3" s="264"/>
      <c r="M3" s="264"/>
      <c r="N3" s="264"/>
      <c r="O3" s="265"/>
      <c r="P3" s="265"/>
      <c r="Q3" s="265"/>
      <c r="R3" s="264"/>
      <c r="V3" s="255"/>
      <c r="X3" s="258" t="s">
        <v>1</v>
      </c>
    </row>
    <row r="4" spans="1:24" ht="18" customHeight="1">
      <c r="A4" s="266" t="s">
        <v>176</v>
      </c>
      <c r="B4" s="266" t="s">
        <v>177</v>
      </c>
      <c r="C4" s="266" t="s">
        <v>178</v>
      </c>
      <c r="D4" s="266" t="s">
        <v>179</v>
      </c>
      <c r="E4" s="266" t="s">
        <v>180</v>
      </c>
      <c r="F4" s="266" t="s">
        <v>181</v>
      </c>
      <c r="G4" s="266" t="s">
        <v>182</v>
      </c>
      <c r="H4" s="266" t="s">
        <v>183</v>
      </c>
      <c r="I4" s="267" t="s">
        <v>184</v>
      </c>
      <c r="J4" s="268" t="s">
        <v>184</v>
      </c>
      <c r="K4" s="268"/>
      <c r="L4" s="268"/>
      <c r="M4" s="268"/>
      <c r="N4" s="268"/>
      <c r="O4" s="269"/>
      <c r="P4" s="269"/>
      <c r="Q4" s="269"/>
      <c r="R4" s="270" t="s">
        <v>61</v>
      </c>
      <c r="S4" s="268" t="s">
        <v>62</v>
      </c>
      <c r="T4" s="268"/>
      <c r="U4" s="268"/>
      <c r="V4" s="268"/>
      <c r="W4" s="268"/>
      <c r="X4" s="271"/>
    </row>
    <row r="5" spans="1:24" ht="18" customHeight="1">
      <c r="A5" s="272"/>
      <c r="B5" s="273"/>
      <c r="C5" s="274"/>
      <c r="D5" s="272"/>
      <c r="E5" s="272"/>
      <c r="F5" s="272"/>
      <c r="G5" s="272"/>
      <c r="H5" s="272"/>
      <c r="I5" s="275" t="s">
        <v>185</v>
      </c>
      <c r="J5" s="267" t="s">
        <v>58</v>
      </c>
      <c r="K5" s="268"/>
      <c r="L5" s="268"/>
      <c r="M5" s="268"/>
      <c r="N5" s="271"/>
      <c r="O5" s="276" t="s">
        <v>186</v>
      </c>
      <c r="P5" s="269"/>
      <c r="Q5" s="277"/>
      <c r="R5" s="266" t="s">
        <v>61</v>
      </c>
      <c r="S5" s="267" t="s">
        <v>62</v>
      </c>
      <c r="T5" s="270" t="s">
        <v>64</v>
      </c>
      <c r="U5" s="268" t="s">
        <v>62</v>
      </c>
      <c r="V5" s="270" t="s">
        <v>66</v>
      </c>
      <c r="W5" s="270" t="s">
        <v>67</v>
      </c>
      <c r="X5" s="278" t="s">
        <v>68</v>
      </c>
    </row>
    <row r="6" spans="1:24" ht="19.5" customHeight="1">
      <c r="A6" s="273"/>
      <c r="B6" s="273"/>
      <c r="C6" s="273"/>
      <c r="D6" s="273"/>
      <c r="E6" s="273"/>
      <c r="F6" s="273"/>
      <c r="G6" s="273"/>
      <c r="H6" s="273"/>
      <c r="I6" s="273"/>
      <c r="J6" s="279" t="s">
        <v>187</v>
      </c>
      <c r="K6" s="266" t="s">
        <v>188</v>
      </c>
      <c r="L6" s="266" t="s">
        <v>189</v>
      </c>
      <c r="M6" s="266" t="s">
        <v>190</v>
      </c>
      <c r="N6" s="266" t="s">
        <v>191</v>
      </c>
      <c r="O6" s="266" t="s">
        <v>58</v>
      </c>
      <c r="P6" s="266" t="s">
        <v>59</v>
      </c>
      <c r="Q6" s="266" t="s">
        <v>60</v>
      </c>
      <c r="R6" s="273"/>
      <c r="S6" s="266" t="s">
        <v>57</v>
      </c>
      <c r="T6" s="266" t="s">
        <v>64</v>
      </c>
      <c r="U6" s="266" t="s">
        <v>192</v>
      </c>
      <c r="V6" s="266" t="s">
        <v>66</v>
      </c>
      <c r="W6" s="266" t="s">
        <v>67</v>
      </c>
      <c r="X6" s="266" t="s">
        <v>68</v>
      </c>
    </row>
    <row r="7" spans="1:24" ht="37.5" customHeight="1">
      <c r="A7" s="280"/>
      <c r="B7" s="281"/>
      <c r="C7" s="280"/>
      <c r="D7" s="280"/>
      <c r="E7" s="280"/>
      <c r="F7" s="280"/>
      <c r="G7" s="280"/>
      <c r="H7" s="280"/>
      <c r="I7" s="280"/>
      <c r="J7" s="282" t="s">
        <v>57</v>
      </c>
      <c r="K7" s="283" t="s">
        <v>193</v>
      </c>
      <c r="L7" s="283" t="s">
        <v>189</v>
      </c>
      <c r="M7" s="283" t="s">
        <v>190</v>
      </c>
      <c r="N7" s="283" t="s">
        <v>191</v>
      </c>
      <c r="O7" s="283" t="s">
        <v>189</v>
      </c>
      <c r="P7" s="283" t="s">
        <v>190</v>
      </c>
      <c r="Q7" s="283" t="s">
        <v>191</v>
      </c>
      <c r="R7" s="283" t="s">
        <v>61</v>
      </c>
      <c r="S7" s="283" t="s">
        <v>57</v>
      </c>
      <c r="T7" s="283" t="s">
        <v>64</v>
      </c>
      <c r="U7" s="283" t="s">
        <v>192</v>
      </c>
      <c r="V7" s="283" t="s">
        <v>66</v>
      </c>
      <c r="W7" s="283" t="s">
        <v>67</v>
      </c>
      <c r="X7" s="283" t="s">
        <v>68</v>
      </c>
    </row>
    <row r="8" spans="1:24" ht="14.25" customHeight="1">
      <c r="A8" s="284">
        <v>1</v>
      </c>
      <c r="B8" s="284">
        <v>2</v>
      </c>
      <c r="C8" s="284">
        <v>3</v>
      </c>
      <c r="D8" s="284">
        <v>4</v>
      </c>
      <c r="E8" s="284">
        <v>5</v>
      </c>
      <c r="F8" s="284">
        <v>6</v>
      </c>
      <c r="G8" s="284">
        <v>7</v>
      </c>
      <c r="H8" s="284">
        <v>8</v>
      </c>
      <c r="I8" s="284">
        <v>9</v>
      </c>
      <c r="J8" s="284">
        <v>10</v>
      </c>
      <c r="K8" s="284">
        <v>11</v>
      </c>
      <c r="L8" s="284">
        <v>12</v>
      </c>
      <c r="M8" s="284">
        <v>13</v>
      </c>
      <c r="N8" s="284">
        <v>14</v>
      </c>
      <c r="O8" s="284">
        <v>15</v>
      </c>
      <c r="P8" s="284">
        <v>16</v>
      </c>
      <c r="Q8" s="284">
        <v>17</v>
      </c>
      <c r="R8" s="284">
        <v>18</v>
      </c>
      <c r="S8" s="284">
        <v>19</v>
      </c>
      <c r="T8" s="284">
        <v>20</v>
      </c>
      <c r="U8" s="284">
        <v>21</v>
      </c>
      <c r="V8" s="284">
        <v>22</v>
      </c>
      <c r="W8" s="284">
        <v>23</v>
      </c>
      <c r="X8" s="284">
        <v>24</v>
      </c>
    </row>
    <row r="9" spans="1:24" ht="20.25" customHeight="1">
      <c r="A9" s="285" t="s">
        <v>194</v>
      </c>
      <c r="B9" s="285" t="s">
        <v>70</v>
      </c>
      <c r="C9" s="285" t="s">
        <v>195</v>
      </c>
      <c r="D9" s="285" t="s">
        <v>196</v>
      </c>
      <c r="E9" s="285" t="s">
        <v>101</v>
      </c>
      <c r="F9" s="285" t="s">
        <v>102</v>
      </c>
      <c r="G9" s="285" t="s">
        <v>197</v>
      </c>
      <c r="H9" s="285" t="s">
        <v>198</v>
      </c>
      <c r="I9" s="286">
        <v>625848</v>
      </c>
      <c r="J9" s="286">
        <v>625848</v>
      </c>
      <c r="K9" s="286"/>
      <c r="L9" s="286"/>
      <c r="M9" s="286">
        <v>625848</v>
      </c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</row>
    <row r="10" spans="1:24" ht="20.25" customHeight="1">
      <c r="A10" s="285" t="s">
        <v>194</v>
      </c>
      <c r="B10" s="285" t="s">
        <v>70</v>
      </c>
      <c r="C10" s="285" t="s">
        <v>195</v>
      </c>
      <c r="D10" s="285" t="s">
        <v>196</v>
      </c>
      <c r="E10" s="285" t="s">
        <v>101</v>
      </c>
      <c r="F10" s="285" t="s">
        <v>102</v>
      </c>
      <c r="G10" s="285" t="s">
        <v>199</v>
      </c>
      <c r="H10" s="285" t="s">
        <v>200</v>
      </c>
      <c r="I10" s="286">
        <v>262416</v>
      </c>
      <c r="J10" s="286">
        <v>262416</v>
      </c>
      <c r="K10" s="287"/>
      <c r="L10" s="287"/>
      <c r="M10" s="286">
        <v>262416</v>
      </c>
      <c r="N10" s="287"/>
      <c r="O10" s="286"/>
      <c r="P10" s="286"/>
      <c r="Q10" s="286"/>
      <c r="R10" s="286"/>
      <c r="S10" s="286"/>
      <c r="T10" s="286"/>
      <c r="U10" s="286"/>
      <c r="V10" s="286"/>
      <c r="W10" s="286"/>
      <c r="X10" s="286"/>
    </row>
    <row r="11" spans="1:24" ht="20.25" customHeight="1">
      <c r="A11" s="285" t="s">
        <v>194</v>
      </c>
      <c r="B11" s="285" t="s">
        <v>70</v>
      </c>
      <c r="C11" s="285" t="s">
        <v>195</v>
      </c>
      <c r="D11" s="285" t="s">
        <v>196</v>
      </c>
      <c r="E11" s="285" t="s">
        <v>101</v>
      </c>
      <c r="F11" s="285" t="s">
        <v>102</v>
      </c>
      <c r="G11" s="285" t="s">
        <v>201</v>
      </c>
      <c r="H11" s="285" t="s">
        <v>202</v>
      </c>
      <c r="I11" s="286">
        <v>1500</v>
      </c>
      <c r="J11" s="286">
        <v>1500</v>
      </c>
      <c r="K11" s="287"/>
      <c r="L11" s="287"/>
      <c r="M11" s="286">
        <v>1500</v>
      </c>
      <c r="N11" s="287"/>
      <c r="O11" s="286"/>
      <c r="P11" s="286"/>
      <c r="Q11" s="286"/>
      <c r="R11" s="286"/>
      <c r="S11" s="286"/>
      <c r="T11" s="286"/>
      <c r="U11" s="286"/>
      <c r="V11" s="286"/>
      <c r="W11" s="286"/>
      <c r="X11" s="286"/>
    </row>
    <row r="12" spans="1:24" ht="20.25" customHeight="1">
      <c r="A12" s="285" t="s">
        <v>194</v>
      </c>
      <c r="B12" s="285" t="s">
        <v>70</v>
      </c>
      <c r="C12" s="285" t="s">
        <v>195</v>
      </c>
      <c r="D12" s="285" t="s">
        <v>196</v>
      </c>
      <c r="E12" s="285" t="s">
        <v>101</v>
      </c>
      <c r="F12" s="285" t="s">
        <v>102</v>
      </c>
      <c r="G12" s="285" t="s">
        <v>201</v>
      </c>
      <c r="H12" s="285" t="s">
        <v>202</v>
      </c>
      <c r="I12" s="286">
        <v>52154</v>
      </c>
      <c r="J12" s="286">
        <v>52154</v>
      </c>
      <c r="K12" s="287"/>
      <c r="L12" s="287"/>
      <c r="M12" s="286">
        <v>52154</v>
      </c>
      <c r="N12" s="287"/>
      <c r="O12" s="286"/>
      <c r="P12" s="286"/>
      <c r="Q12" s="286"/>
      <c r="R12" s="286"/>
      <c r="S12" s="286"/>
      <c r="T12" s="286"/>
      <c r="U12" s="286"/>
      <c r="V12" s="286"/>
      <c r="W12" s="286"/>
      <c r="X12" s="286"/>
    </row>
    <row r="13" spans="1:24" ht="20.25" customHeight="1">
      <c r="A13" s="285" t="s">
        <v>194</v>
      </c>
      <c r="B13" s="285" t="s">
        <v>70</v>
      </c>
      <c r="C13" s="285" t="s">
        <v>195</v>
      </c>
      <c r="D13" s="285" t="s">
        <v>196</v>
      </c>
      <c r="E13" s="285" t="s">
        <v>101</v>
      </c>
      <c r="F13" s="285" t="s">
        <v>102</v>
      </c>
      <c r="G13" s="285" t="s">
        <v>203</v>
      </c>
      <c r="H13" s="285" t="s">
        <v>204</v>
      </c>
      <c r="I13" s="286">
        <v>84000</v>
      </c>
      <c r="J13" s="286">
        <v>84000</v>
      </c>
      <c r="K13" s="287"/>
      <c r="L13" s="287"/>
      <c r="M13" s="286">
        <v>84000</v>
      </c>
      <c r="N13" s="287"/>
      <c r="O13" s="286"/>
      <c r="P13" s="286"/>
      <c r="Q13" s="286"/>
      <c r="R13" s="286"/>
      <c r="S13" s="286"/>
      <c r="T13" s="286"/>
      <c r="U13" s="286"/>
      <c r="V13" s="286"/>
      <c r="W13" s="286"/>
      <c r="X13" s="286"/>
    </row>
    <row r="14" spans="1:24" ht="20.25" customHeight="1">
      <c r="A14" s="285" t="s">
        <v>194</v>
      </c>
      <c r="B14" s="285" t="s">
        <v>70</v>
      </c>
      <c r="C14" s="285" t="s">
        <v>195</v>
      </c>
      <c r="D14" s="285" t="s">
        <v>196</v>
      </c>
      <c r="E14" s="285" t="s">
        <v>101</v>
      </c>
      <c r="F14" s="285" t="s">
        <v>102</v>
      </c>
      <c r="G14" s="285" t="s">
        <v>203</v>
      </c>
      <c r="H14" s="285" t="s">
        <v>204</v>
      </c>
      <c r="I14" s="286">
        <v>199260</v>
      </c>
      <c r="J14" s="286">
        <v>199260</v>
      </c>
      <c r="K14" s="287"/>
      <c r="L14" s="287"/>
      <c r="M14" s="286">
        <v>199260</v>
      </c>
      <c r="N14" s="287"/>
      <c r="O14" s="286"/>
      <c r="P14" s="286"/>
      <c r="Q14" s="286"/>
      <c r="R14" s="286"/>
      <c r="S14" s="286"/>
      <c r="T14" s="286"/>
      <c r="U14" s="286"/>
      <c r="V14" s="286"/>
      <c r="W14" s="286"/>
      <c r="X14" s="286"/>
    </row>
    <row r="15" spans="1:24" ht="20.25" customHeight="1">
      <c r="A15" s="285" t="s">
        <v>194</v>
      </c>
      <c r="B15" s="285" t="s">
        <v>70</v>
      </c>
      <c r="C15" s="285" t="s">
        <v>195</v>
      </c>
      <c r="D15" s="285" t="s">
        <v>196</v>
      </c>
      <c r="E15" s="285" t="s">
        <v>101</v>
      </c>
      <c r="F15" s="285" t="s">
        <v>102</v>
      </c>
      <c r="G15" s="285" t="s">
        <v>203</v>
      </c>
      <c r="H15" s="285" t="s">
        <v>204</v>
      </c>
      <c r="I15" s="286">
        <v>111696</v>
      </c>
      <c r="J15" s="286">
        <v>111696</v>
      </c>
      <c r="K15" s="287"/>
      <c r="L15" s="287"/>
      <c r="M15" s="286">
        <v>111696</v>
      </c>
      <c r="N15" s="287"/>
      <c r="O15" s="286"/>
      <c r="P15" s="286"/>
      <c r="Q15" s="286"/>
      <c r="R15" s="286"/>
      <c r="S15" s="286"/>
      <c r="T15" s="286"/>
      <c r="U15" s="286"/>
      <c r="V15" s="286"/>
      <c r="W15" s="286"/>
      <c r="X15" s="286"/>
    </row>
    <row r="16" spans="1:24" ht="20.25" customHeight="1">
      <c r="A16" s="285" t="s">
        <v>194</v>
      </c>
      <c r="B16" s="285" t="s">
        <v>70</v>
      </c>
      <c r="C16" s="285" t="s">
        <v>205</v>
      </c>
      <c r="D16" s="285" t="s">
        <v>128</v>
      </c>
      <c r="E16" s="285" t="s">
        <v>127</v>
      </c>
      <c r="F16" s="285" t="s">
        <v>128</v>
      </c>
      <c r="G16" s="285" t="s">
        <v>206</v>
      </c>
      <c r="H16" s="285" t="s">
        <v>128</v>
      </c>
      <c r="I16" s="286">
        <v>159030</v>
      </c>
      <c r="J16" s="286">
        <v>159030</v>
      </c>
      <c r="K16" s="287"/>
      <c r="L16" s="287"/>
      <c r="M16" s="286">
        <v>159030</v>
      </c>
      <c r="N16" s="287"/>
      <c r="O16" s="286"/>
      <c r="P16" s="286"/>
      <c r="Q16" s="286"/>
      <c r="R16" s="286"/>
      <c r="S16" s="286"/>
      <c r="T16" s="286"/>
      <c r="U16" s="286"/>
      <c r="V16" s="286"/>
      <c r="W16" s="286"/>
      <c r="X16" s="286"/>
    </row>
    <row r="17" spans="1:24" ht="20.25" customHeight="1">
      <c r="A17" s="285" t="s">
        <v>194</v>
      </c>
      <c r="B17" s="285" t="s">
        <v>70</v>
      </c>
      <c r="C17" s="285" t="s">
        <v>207</v>
      </c>
      <c r="D17" s="285" t="s">
        <v>208</v>
      </c>
      <c r="E17" s="285" t="s">
        <v>101</v>
      </c>
      <c r="F17" s="285" t="s">
        <v>102</v>
      </c>
      <c r="G17" s="285" t="s">
        <v>209</v>
      </c>
      <c r="H17" s="285" t="s">
        <v>208</v>
      </c>
      <c r="I17" s="286">
        <v>11600</v>
      </c>
      <c r="J17" s="286">
        <v>11600</v>
      </c>
      <c r="K17" s="287"/>
      <c r="L17" s="287"/>
      <c r="M17" s="286">
        <v>11600</v>
      </c>
      <c r="N17" s="287"/>
      <c r="O17" s="286"/>
      <c r="P17" s="286"/>
      <c r="Q17" s="286"/>
      <c r="R17" s="286"/>
      <c r="S17" s="286"/>
      <c r="T17" s="286"/>
      <c r="U17" s="286"/>
      <c r="V17" s="286"/>
      <c r="W17" s="286"/>
      <c r="X17" s="286"/>
    </row>
    <row r="18" spans="1:24" ht="20.25" customHeight="1">
      <c r="A18" s="285" t="s">
        <v>194</v>
      </c>
      <c r="B18" s="285" t="s">
        <v>70</v>
      </c>
      <c r="C18" s="285" t="s">
        <v>210</v>
      </c>
      <c r="D18" s="285" t="s">
        <v>211</v>
      </c>
      <c r="E18" s="285" t="s">
        <v>101</v>
      </c>
      <c r="F18" s="285" t="s">
        <v>102</v>
      </c>
      <c r="G18" s="285" t="s">
        <v>212</v>
      </c>
      <c r="H18" s="285" t="s">
        <v>213</v>
      </c>
      <c r="I18" s="286">
        <v>15000</v>
      </c>
      <c r="J18" s="286">
        <v>15000</v>
      </c>
      <c r="K18" s="287"/>
      <c r="L18" s="287"/>
      <c r="M18" s="286">
        <v>15000</v>
      </c>
      <c r="N18" s="287"/>
      <c r="O18" s="286"/>
      <c r="P18" s="286"/>
      <c r="Q18" s="286"/>
      <c r="R18" s="286"/>
      <c r="S18" s="286"/>
      <c r="T18" s="286"/>
      <c r="U18" s="286"/>
      <c r="V18" s="286"/>
      <c r="W18" s="286"/>
      <c r="X18" s="286"/>
    </row>
    <row r="19" spans="1:24" ht="20.25" customHeight="1">
      <c r="A19" s="285" t="s">
        <v>194</v>
      </c>
      <c r="B19" s="285" t="s">
        <v>70</v>
      </c>
      <c r="C19" s="285" t="s">
        <v>210</v>
      </c>
      <c r="D19" s="285" t="s">
        <v>211</v>
      </c>
      <c r="E19" s="285" t="s">
        <v>101</v>
      </c>
      <c r="F19" s="285" t="s">
        <v>102</v>
      </c>
      <c r="G19" s="285" t="s">
        <v>212</v>
      </c>
      <c r="H19" s="285" t="s">
        <v>213</v>
      </c>
      <c r="I19" s="286">
        <v>1740</v>
      </c>
      <c r="J19" s="286">
        <v>1740</v>
      </c>
      <c r="K19" s="287"/>
      <c r="L19" s="287"/>
      <c r="M19" s="286">
        <v>1740</v>
      </c>
      <c r="N19" s="287"/>
      <c r="O19" s="286"/>
      <c r="P19" s="286"/>
      <c r="Q19" s="286"/>
      <c r="R19" s="286"/>
      <c r="S19" s="286"/>
      <c r="T19" s="286"/>
      <c r="U19" s="286"/>
      <c r="V19" s="286"/>
      <c r="W19" s="286"/>
      <c r="X19" s="286"/>
    </row>
    <row r="20" spans="1:24" ht="20.25" customHeight="1">
      <c r="A20" s="285" t="s">
        <v>194</v>
      </c>
      <c r="B20" s="285" t="s">
        <v>70</v>
      </c>
      <c r="C20" s="285" t="s">
        <v>210</v>
      </c>
      <c r="D20" s="285" t="s">
        <v>211</v>
      </c>
      <c r="E20" s="285" t="s">
        <v>101</v>
      </c>
      <c r="F20" s="285" t="s">
        <v>102</v>
      </c>
      <c r="G20" s="285" t="s">
        <v>214</v>
      </c>
      <c r="H20" s="285" t="s">
        <v>215</v>
      </c>
      <c r="I20" s="286">
        <v>2000</v>
      </c>
      <c r="J20" s="286">
        <v>2000</v>
      </c>
      <c r="K20" s="287"/>
      <c r="L20" s="287"/>
      <c r="M20" s="286">
        <v>2000</v>
      </c>
      <c r="N20" s="287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4" ht="20.25" customHeight="1">
      <c r="A21" s="285" t="s">
        <v>194</v>
      </c>
      <c r="B21" s="285" t="s">
        <v>70</v>
      </c>
      <c r="C21" s="285" t="s">
        <v>210</v>
      </c>
      <c r="D21" s="285" t="s">
        <v>211</v>
      </c>
      <c r="E21" s="285" t="s">
        <v>101</v>
      </c>
      <c r="F21" s="285" t="s">
        <v>102</v>
      </c>
      <c r="G21" s="285" t="s">
        <v>216</v>
      </c>
      <c r="H21" s="285" t="s">
        <v>217</v>
      </c>
      <c r="I21" s="286">
        <v>3000</v>
      </c>
      <c r="J21" s="286">
        <v>3000</v>
      </c>
      <c r="K21" s="287"/>
      <c r="L21" s="287"/>
      <c r="M21" s="286">
        <v>3000</v>
      </c>
      <c r="N21" s="287"/>
      <c r="O21" s="286"/>
      <c r="P21" s="286"/>
      <c r="Q21" s="286"/>
      <c r="R21" s="286"/>
      <c r="S21" s="286"/>
      <c r="T21" s="286"/>
      <c r="U21" s="286"/>
      <c r="V21" s="286"/>
      <c r="W21" s="286"/>
      <c r="X21" s="286"/>
    </row>
    <row r="22" spans="1:24" ht="20.25" customHeight="1">
      <c r="A22" s="285" t="s">
        <v>194</v>
      </c>
      <c r="B22" s="285" t="s">
        <v>70</v>
      </c>
      <c r="C22" s="285" t="s">
        <v>210</v>
      </c>
      <c r="D22" s="285" t="s">
        <v>211</v>
      </c>
      <c r="E22" s="285" t="s">
        <v>101</v>
      </c>
      <c r="F22" s="285" t="s">
        <v>102</v>
      </c>
      <c r="G22" s="285" t="s">
        <v>218</v>
      </c>
      <c r="H22" s="285" t="s">
        <v>219</v>
      </c>
      <c r="I22" s="286">
        <v>2000</v>
      </c>
      <c r="J22" s="286">
        <v>2000</v>
      </c>
      <c r="K22" s="287"/>
      <c r="L22" s="287"/>
      <c r="M22" s="286">
        <v>2000</v>
      </c>
      <c r="N22" s="287"/>
      <c r="O22" s="286"/>
      <c r="P22" s="286"/>
      <c r="Q22" s="286"/>
      <c r="R22" s="286"/>
      <c r="S22" s="286"/>
      <c r="T22" s="286"/>
      <c r="U22" s="286"/>
      <c r="V22" s="286"/>
      <c r="W22" s="286"/>
      <c r="X22" s="286"/>
    </row>
    <row r="23" spans="1:24" ht="20.25" customHeight="1">
      <c r="A23" s="285" t="s">
        <v>194</v>
      </c>
      <c r="B23" s="285" t="s">
        <v>70</v>
      </c>
      <c r="C23" s="285" t="s">
        <v>210</v>
      </c>
      <c r="D23" s="285" t="s">
        <v>211</v>
      </c>
      <c r="E23" s="285" t="s">
        <v>101</v>
      </c>
      <c r="F23" s="285" t="s">
        <v>102</v>
      </c>
      <c r="G23" s="285" t="s">
        <v>220</v>
      </c>
      <c r="H23" s="285" t="s">
        <v>221</v>
      </c>
      <c r="I23" s="286">
        <v>7000</v>
      </c>
      <c r="J23" s="286">
        <v>7000</v>
      </c>
      <c r="K23" s="287"/>
      <c r="L23" s="287"/>
      <c r="M23" s="286">
        <v>7000</v>
      </c>
      <c r="N23" s="287"/>
      <c r="O23" s="286"/>
      <c r="P23" s="286"/>
      <c r="Q23" s="286"/>
      <c r="R23" s="286"/>
      <c r="S23" s="286"/>
      <c r="T23" s="286"/>
      <c r="U23" s="286"/>
      <c r="V23" s="286"/>
      <c r="W23" s="286"/>
      <c r="X23" s="286"/>
    </row>
    <row r="24" spans="1:24" ht="20.25" customHeight="1">
      <c r="A24" s="285" t="s">
        <v>194</v>
      </c>
      <c r="B24" s="285" t="s">
        <v>70</v>
      </c>
      <c r="C24" s="285" t="s">
        <v>210</v>
      </c>
      <c r="D24" s="285" t="s">
        <v>211</v>
      </c>
      <c r="E24" s="285" t="s">
        <v>101</v>
      </c>
      <c r="F24" s="285" t="s">
        <v>102</v>
      </c>
      <c r="G24" s="285" t="s">
        <v>222</v>
      </c>
      <c r="H24" s="285" t="s">
        <v>223</v>
      </c>
      <c r="I24" s="286">
        <v>30000</v>
      </c>
      <c r="J24" s="286">
        <v>30000</v>
      </c>
      <c r="K24" s="287"/>
      <c r="L24" s="287"/>
      <c r="M24" s="286">
        <v>30000</v>
      </c>
      <c r="N24" s="287"/>
      <c r="O24" s="286"/>
      <c r="P24" s="286"/>
      <c r="Q24" s="286"/>
      <c r="R24" s="286"/>
      <c r="S24" s="286"/>
      <c r="T24" s="286"/>
      <c r="U24" s="286"/>
      <c r="V24" s="286"/>
      <c r="W24" s="286"/>
      <c r="X24" s="286"/>
    </row>
    <row r="25" spans="1:24" ht="20.25" customHeight="1">
      <c r="A25" s="285" t="s">
        <v>194</v>
      </c>
      <c r="B25" s="285" t="s">
        <v>70</v>
      </c>
      <c r="C25" s="285" t="s">
        <v>224</v>
      </c>
      <c r="D25" s="285" t="s">
        <v>225</v>
      </c>
      <c r="E25" s="285" t="s">
        <v>109</v>
      </c>
      <c r="F25" s="285" t="s">
        <v>110</v>
      </c>
      <c r="G25" s="285" t="s">
        <v>226</v>
      </c>
      <c r="H25" s="285" t="s">
        <v>227</v>
      </c>
      <c r="I25" s="286">
        <v>201030</v>
      </c>
      <c r="J25" s="286">
        <v>201030</v>
      </c>
      <c r="K25" s="287"/>
      <c r="L25" s="287"/>
      <c r="M25" s="286">
        <v>201030</v>
      </c>
      <c r="N25" s="287"/>
      <c r="O25" s="286"/>
      <c r="P25" s="286"/>
      <c r="Q25" s="286"/>
      <c r="R25" s="286"/>
      <c r="S25" s="286"/>
      <c r="T25" s="286"/>
      <c r="U25" s="286"/>
      <c r="V25" s="286"/>
      <c r="W25" s="286"/>
      <c r="X25" s="286"/>
    </row>
    <row r="26" spans="1:24" ht="20.25" customHeight="1">
      <c r="A26" s="285" t="s">
        <v>194</v>
      </c>
      <c r="B26" s="285" t="s">
        <v>70</v>
      </c>
      <c r="C26" s="285" t="s">
        <v>224</v>
      </c>
      <c r="D26" s="285" t="s">
        <v>225</v>
      </c>
      <c r="E26" s="285" t="s">
        <v>111</v>
      </c>
      <c r="F26" s="285" t="s">
        <v>112</v>
      </c>
      <c r="G26" s="285" t="s">
        <v>228</v>
      </c>
      <c r="H26" s="285" t="s">
        <v>229</v>
      </c>
      <c r="I26" s="286">
        <v>113111</v>
      </c>
      <c r="J26" s="286">
        <v>113111</v>
      </c>
      <c r="K26" s="287"/>
      <c r="L26" s="287"/>
      <c r="M26" s="286">
        <v>113111</v>
      </c>
      <c r="N26" s="287"/>
      <c r="O26" s="286"/>
      <c r="P26" s="286"/>
      <c r="Q26" s="286"/>
      <c r="R26" s="286"/>
      <c r="S26" s="286"/>
      <c r="T26" s="286"/>
      <c r="U26" s="286"/>
      <c r="V26" s="286"/>
      <c r="W26" s="286"/>
      <c r="X26" s="286"/>
    </row>
    <row r="27" spans="1:24" ht="20.25" customHeight="1">
      <c r="A27" s="285" t="s">
        <v>194</v>
      </c>
      <c r="B27" s="285" t="s">
        <v>70</v>
      </c>
      <c r="C27" s="285" t="s">
        <v>224</v>
      </c>
      <c r="D27" s="285" t="s">
        <v>225</v>
      </c>
      <c r="E27" s="285" t="s">
        <v>117</v>
      </c>
      <c r="F27" s="285" t="s">
        <v>118</v>
      </c>
      <c r="G27" s="285" t="s">
        <v>230</v>
      </c>
      <c r="H27" s="285" t="s">
        <v>231</v>
      </c>
      <c r="I27" s="286">
        <v>84290</v>
      </c>
      <c r="J27" s="286">
        <v>84290</v>
      </c>
      <c r="K27" s="287"/>
      <c r="L27" s="287"/>
      <c r="M27" s="286">
        <v>84290</v>
      </c>
      <c r="N27" s="287"/>
      <c r="O27" s="286"/>
      <c r="P27" s="286"/>
      <c r="Q27" s="286"/>
      <c r="R27" s="286"/>
      <c r="S27" s="286"/>
      <c r="T27" s="286"/>
      <c r="U27" s="286"/>
      <c r="V27" s="286"/>
      <c r="W27" s="286"/>
      <c r="X27" s="286"/>
    </row>
    <row r="28" spans="1:24" ht="20.25" customHeight="1">
      <c r="A28" s="285" t="s">
        <v>194</v>
      </c>
      <c r="B28" s="285" t="s">
        <v>70</v>
      </c>
      <c r="C28" s="285" t="s">
        <v>224</v>
      </c>
      <c r="D28" s="285" t="s">
        <v>225</v>
      </c>
      <c r="E28" s="285" t="s">
        <v>119</v>
      </c>
      <c r="F28" s="285" t="s">
        <v>120</v>
      </c>
      <c r="G28" s="285" t="s">
        <v>232</v>
      </c>
      <c r="H28" s="285" t="s">
        <v>233</v>
      </c>
      <c r="I28" s="286">
        <v>53350</v>
      </c>
      <c r="J28" s="286">
        <v>53350</v>
      </c>
      <c r="K28" s="287"/>
      <c r="L28" s="287"/>
      <c r="M28" s="286">
        <v>53350</v>
      </c>
      <c r="N28" s="287"/>
      <c r="O28" s="286"/>
      <c r="P28" s="286"/>
      <c r="Q28" s="286"/>
      <c r="R28" s="286"/>
      <c r="S28" s="286"/>
      <c r="T28" s="286"/>
      <c r="U28" s="286"/>
      <c r="V28" s="286"/>
      <c r="W28" s="286"/>
      <c r="X28" s="286"/>
    </row>
    <row r="29" spans="1:24" ht="20.25" customHeight="1">
      <c r="A29" s="285" t="s">
        <v>194</v>
      </c>
      <c r="B29" s="285" t="s">
        <v>70</v>
      </c>
      <c r="C29" s="285" t="s">
        <v>224</v>
      </c>
      <c r="D29" s="285" t="s">
        <v>225</v>
      </c>
      <c r="E29" s="285" t="s">
        <v>119</v>
      </c>
      <c r="F29" s="285" t="s">
        <v>120</v>
      </c>
      <c r="G29" s="285" t="s">
        <v>232</v>
      </c>
      <c r="H29" s="285" t="s">
        <v>233</v>
      </c>
      <c r="I29" s="286">
        <v>4234</v>
      </c>
      <c r="J29" s="286">
        <v>4234</v>
      </c>
      <c r="K29" s="287"/>
      <c r="L29" s="287"/>
      <c r="M29" s="286">
        <v>4234</v>
      </c>
      <c r="N29" s="287"/>
      <c r="O29" s="286"/>
      <c r="P29" s="286"/>
      <c r="Q29" s="286"/>
      <c r="R29" s="286"/>
      <c r="S29" s="286"/>
      <c r="T29" s="286"/>
      <c r="U29" s="286"/>
      <c r="V29" s="286"/>
      <c r="W29" s="286"/>
      <c r="X29" s="286"/>
    </row>
    <row r="30" spans="1:24" ht="20.25" customHeight="1">
      <c r="A30" s="285" t="s">
        <v>194</v>
      </c>
      <c r="B30" s="285" t="s">
        <v>70</v>
      </c>
      <c r="C30" s="285" t="s">
        <v>224</v>
      </c>
      <c r="D30" s="285" t="s">
        <v>225</v>
      </c>
      <c r="E30" s="285" t="s">
        <v>101</v>
      </c>
      <c r="F30" s="285" t="s">
        <v>102</v>
      </c>
      <c r="G30" s="285" t="s">
        <v>234</v>
      </c>
      <c r="H30" s="285" t="s">
        <v>235</v>
      </c>
      <c r="I30" s="286">
        <v>7270</v>
      </c>
      <c r="J30" s="286">
        <v>7270</v>
      </c>
      <c r="K30" s="287"/>
      <c r="L30" s="287"/>
      <c r="M30" s="286">
        <v>7270</v>
      </c>
      <c r="N30" s="287"/>
      <c r="O30" s="286"/>
      <c r="P30" s="286"/>
      <c r="Q30" s="286"/>
      <c r="R30" s="286"/>
      <c r="S30" s="286"/>
      <c r="T30" s="286"/>
      <c r="U30" s="286"/>
      <c r="V30" s="286"/>
      <c r="W30" s="286"/>
      <c r="X30" s="286"/>
    </row>
    <row r="31" spans="1:24" ht="20.25" customHeight="1">
      <c r="A31" s="285" t="s">
        <v>194</v>
      </c>
      <c r="B31" s="285" t="s">
        <v>70</v>
      </c>
      <c r="C31" s="285" t="s">
        <v>224</v>
      </c>
      <c r="D31" s="285" t="s">
        <v>225</v>
      </c>
      <c r="E31" s="285" t="s">
        <v>121</v>
      </c>
      <c r="F31" s="285" t="s">
        <v>122</v>
      </c>
      <c r="G31" s="285" t="s">
        <v>234</v>
      </c>
      <c r="H31" s="285" t="s">
        <v>235</v>
      </c>
      <c r="I31" s="286">
        <v>2510</v>
      </c>
      <c r="J31" s="286">
        <v>2510</v>
      </c>
      <c r="K31" s="287"/>
      <c r="L31" s="287"/>
      <c r="M31" s="286">
        <v>2510</v>
      </c>
      <c r="N31" s="287"/>
      <c r="O31" s="286"/>
      <c r="P31" s="286"/>
      <c r="Q31" s="286"/>
      <c r="R31" s="286"/>
      <c r="S31" s="286"/>
      <c r="T31" s="286"/>
      <c r="U31" s="286"/>
      <c r="V31" s="286"/>
      <c r="W31" s="286"/>
      <c r="X31" s="286"/>
    </row>
    <row r="32" spans="1:24" ht="20.25" customHeight="1">
      <c r="A32" s="285" t="s">
        <v>194</v>
      </c>
      <c r="B32" s="285" t="s">
        <v>70</v>
      </c>
      <c r="C32" s="285" t="s">
        <v>224</v>
      </c>
      <c r="D32" s="285" t="s">
        <v>225</v>
      </c>
      <c r="E32" s="285" t="s">
        <v>121</v>
      </c>
      <c r="F32" s="285" t="s">
        <v>122</v>
      </c>
      <c r="G32" s="285" t="s">
        <v>234</v>
      </c>
      <c r="H32" s="285" t="s">
        <v>235</v>
      </c>
      <c r="I32" s="286">
        <v>5170</v>
      </c>
      <c r="J32" s="286">
        <v>5170</v>
      </c>
      <c r="K32" s="287"/>
      <c r="L32" s="287"/>
      <c r="M32" s="286">
        <v>5170</v>
      </c>
      <c r="N32" s="287"/>
      <c r="O32" s="286"/>
      <c r="P32" s="286"/>
      <c r="Q32" s="286"/>
      <c r="R32" s="286"/>
      <c r="S32" s="286"/>
      <c r="T32" s="286"/>
      <c r="U32" s="286"/>
      <c r="V32" s="286"/>
      <c r="W32" s="286"/>
      <c r="X32" s="286"/>
    </row>
    <row r="33" spans="1:24" ht="20.25" customHeight="1">
      <c r="A33" s="285" t="s">
        <v>194</v>
      </c>
      <c r="B33" s="285" t="s">
        <v>70</v>
      </c>
      <c r="C33" s="285" t="s">
        <v>224</v>
      </c>
      <c r="D33" s="285" t="s">
        <v>225</v>
      </c>
      <c r="E33" s="285" t="s">
        <v>121</v>
      </c>
      <c r="F33" s="285" t="s">
        <v>122</v>
      </c>
      <c r="G33" s="285" t="s">
        <v>234</v>
      </c>
      <c r="H33" s="285" t="s">
        <v>235</v>
      </c>
      <c r="I33" s="286">
        <v>517</v>
      </c>
      <c r="J33" s="286">
        <v>517</v>
      </c>
      <c r="K33" s="287"/>
      <c r="L33" s="287"/>
      <c r="M33" s="286">
        <v>517</v>
      </c>
      <c r="N33" s="287"/>
      <c r="O33" s="286"/>
      <c r="P33" s="286"/>
      <c r="Q33" s="286"/>
      <c r="R33" s="286"/>
      <c r="S33" s="286"/>
      <c r="T33" s="286"/>
      <c r="U33" s="286"/>
      <c r="V33" s="286"/>
      <c r="W33" s="286"/>
      <c r="X33" s="286"/>
    </row>
    <row r="34" spans="1:24" ht="20.25" customHeight="1">
      <c r="A34" s="285" t="s">
        <v>194</v>
      </c>
      <c r="B34" s="285" t="s">
        <v>70</v>
      </c>
      <c r="C34" s="285" t="s">
        <v>236</v>
      </c>
      <c r="D34" s="285" t="s">
        <v>172</v>
      </c>
      <c r="E34" s="285" t="s">
        <v>101</v>
      </c>
      <c r="F34" s="285" t="s">
        <v>102</v>
      </c>
      <c r="G34" s="285" t="s">
        <v>237</v>
      </c>
      <c r="H34" s="285" t="s">
        <v>172</v>
      </c>
      <c r="I34" s="286">
        <v>4000</v>
      </c>
      <c r="J34" s="286">
        <v>4000</v>
      </c>
      <c r="K34" s="287"/>
      <c r="L34" s="287"/>
      <c r="M34" s="286">
        <v>4000</v>
      </c>
      <c r="N34" s="287"/>
      <c r="O34" s="286"/>
      <c r="P34" s="286"/>
      <c r="Q34" s="286"/>
      <c r="R34" s="286"/>
      <c r="S34" s="286"/>
      <c r="T34" s="286"/>
      <c r="U34" s="286"/>
      <c r="V34" s="286"/>
      <c r="W34" s="286"/>
      <c r="X34" s="286"/>
    </row>
    <row r="35" spans="1:24" ht="20.25" customHeight="1">
      <c r="A35" s="285" t="s">
        <v>194</v>
      </c>
      <c r="B35" s="285" t="s">
        <v>70</v>
      </c>
      <c r="C35" s="285" t="s">
        <v>238</v>
      </c>
      <c r="D35" s="285" t="s">
        <v>239</v>
      </c>
      <c r="E35" s="285" t="s">
        <v>107</v>
      </c>
      <c r="F35" s="285" t="s">
        <v>108</v>
      </c>
      <c r="G35" s="285" t="s">
        <v>240</v>
      </c>
      <c r="H35" s="285" t="s">
        <v>241</v>
      </c>
      <c r="I35" s="286">
        <v>14400</v>
      </c>
      <c r="J35" s="286">
        <v>14400</v>
      </c>
      <c r="K35" s="287"/>
      <c r="L35" s="287"/>
      <c r="M35" s="286">
        <v>14400</v>
      </c>
      <c r="N35" s="287"/>
      <c r="O35" s="286"/>
      <c r="P35" s="286"/>
      <c r="Q35" s="286"/>
      <c r="R35" s="286"/>
      <c r="S35" s="286"/>
      <c r="T35" s="286"/>
      <c r="U35" s="286"/>
      <c r="V35" s="286"/>
      <c r="W35" s="286"/>
      <c r="X35" s="286"/>
    </row>
    <row r="36" spans="1:24" ht="17.25" customHeight="1">
      <c r="A36" s="288" t="s">
        <v>167</v>
      </c>
      <c r="B36" s="289"/>
      <c r="C36" s="290"/>
      <c r="D36" s="290"/>
      <c r="E36" s="290"/>
      <c r="F36" s="290"/>
      <c r="G36" s="290"/>
      <c r="H36" s="291"/>
      <c r="I36" s="286">
        <v>2058126</v>
      </c>
      <c r="J36" s="286">
        <v>2058126</v>
      </c>
      <c r="K36" s="286"/>
      <c r="L36" s="286"/>
      <c r="M36" s="286">
        <v>2058126</v>
      </c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</row>
  </sheetData>
  <mergeCells count="31"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  <mergeCell ref="A36:H36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6"/>
      <c r="E1" s="46"/>
      <c r="F1" s="46"/>
      <c r="G1" s="46"/>
      <c r="H1" s="46"/>
      <c r="U1" s="26"/>
      <c r="W1" s="3" t="s">
        <v>242</v>
      </c>
    </row>
    <row r="2" spans="1:23" ht="46.5" customHeight="1">
      <c r="A2" s="164" t="str">
        <f>"2025"&amp;"年部门项目支出预算表"</f>
        <v>2025年部门项目支出预算表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ht="13.5" customHeight="1">
      <c r="A3" s="165" t="str">
        <f>"单位名称："&amp;"石林彝族自治县阿诗玛歌舞团"</f>
        <v>单位名称：石林彝族自治县阿诗玛歌舞团</v>
      </c>
      <c r="B3" s="166"/>
      <c r="C3" s="166"/>
      <c r="D3" s="166"/>
      <c r="E3" s="166"/>
      <c r="F3" s="166"/>
      <c r="G3" s="166"/>
      <c r="H3" s="166"/>
      <c r="I3" s="42"/>
      <c r="J3" s="42"/>
      <c r="K3" s="42"/>
      <c r="L3" s="42"/>
      <c r="M3" s="42"/>
      <c r="N3" s="42"/>
      <c r="O3" s="42"/>
      <c r="P3" s="42"/>
      <c r="Q3" s="42"/>
      <c r="U3" s="26"/>
      <c r="W3" s="47" t="s">
        <v>1</v>
      </c>
    </row>
    <row r="4" spans="1:23" ht="21.75" customHeight="1">
      <c r="A4" s="161" t="s">
        <v>243</v>
      </c>
      <c r="B4" s="170" t="s">
        <v>178</v>
      </c>
      <c r="C4" s="161" t="s">
        <v>179</v>
      </c>
      <c r="D4" s="161" t="s">
        <v>244</v>
      </c>
      <c r="E4" s="170" t="s">
        <v>180</v>
      </c>
      <c r="F4" s="170" t="s">
        <v>181</v>
      </c>
      <c r="G4" s="170" t="s">
        <v>245</v>
      </c>
      <c r="H4" s="170" t="s">
        <v>246</v>
      </c>
      <c r="I4" s="175" t="s">
        <v>55</v>
      </c>
      <c r="J4" s="169" t="s">
        <v>247</v>
      </c>
      <c r="K4" s="141"/>
      <c r="L4" s="141"/>
      <c r="M4" s="142"/>
      <c r="N4" s="169" t="s">
        <v>186</v>
      </c>
      <c r="O4" s="141"/>
      <c r="P4" s="142"/>
      <c r="Q4" s="170" t="s">
        <v>61</v>
      </c>
      <c r="R4" s="169" t="s">
        <v>62</v>
      </c>
      <c r="S4" s="141"/>
      <c r="T4" s="141"/>
      <c r="U4" s="141"/>
      <c r="V4" s="141"/>
      <c r="W4" s="142"/>
    </row>
    <row r="5" spans="1:23" ht="21.75" customHeight="1">
      <c r="A5" s="167"/>
      <c r="B5" s="160"/>
      <c r="C5" s="167"/>
      <c r="D5" s="167"/>
      <c r="E5" s="173"/>
      <c r="F5" s="173"/>
      <c r="G5" s="173"/>
      <c r="H5" s="173"/>
      <c r="I5" s="160"/>
      <c r="J5" s="171" t="s">
        <v>58</v>
      </c>
      <c r="K5" s="138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3"/>
      <c r="R5" s="170" t="s">
        <v>57</v>
      </c>
      <c r="S5" s="170" t="s">
        <v>64</v>
      </c>
      <c r="T5" s="170" t="s">
        <v>192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60"/>
      <c r="B6" s="160"/>
      <c r="C6" s="160"/>
      <c r="D6" s="160"/>
      <c r="E6" s="160"/>
      <c r="F6" s="160"/>
      <c r="G6" s="160"/>
      <c r="H6" s="160"/>
      <c r="I6" s="160"/>
      <c r="J6" s="172" t="s">
        <v>57</v>
      </c>
      <c r="K6" s="13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</row>
    <row r="7" spans="1:23" ht="39.75" customHeight="1">
      <c r="A7" s="162"/>
      <c r="B7" s="144"/>
      <c r="C7" s="162"/>
      <c r="D7" s="162"/>
      <c r="E7" s="174"/>
      <c r="F7" s="174"/>
      <c r="G7" s="174"/>
      <c r="H7" s="174"/>
      <c r="I7" s="144"/>
      <c r="J7" s="49" t="s">
        <v>57</v>
      </c>
      <c r="K7" s="49" t="s">
        <v>248</v>
      </c>
      <c r="L7" s="174"/>
      <c r="M7" s="174"/>
      <c r="N7" s="174"/>
      <c r="O7" s="174"/>
      <c r="P7" s="174"/>
      <c r="Q7" s="174"/>
      <c r="R7" s="174"/>
      <c r="S7" s="174"/>
      <c r="T7" s="174"/>
      <c r="U7" s="144"/>
      <c r="V7" s="174"/>
      <c r="W7" s="174"/>
    </row>
    <row r="8" spans="1:23" ht="15" customHeight="1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45">
        <v>12</v>
      </c>
      <c r="M8" s="45">
        <v>13</v>
      </c>
      <c r="N8" s="45">
        <v>14</v>
      </c>
      <c r="O8" s="45">
        <v>15</v>
      </c>
      <c r="P8" s="45">
        <v>16</v>
      </c>
      <c r="Q8" s="45">
        <v>17</v>
      </c>
      <c r="R8" s="45">
        <v>18</v>
      </c>
      <c r="S8" s="45">
        <v>19</v>
      </c>
      <c r="T8" s="45">
        <v>20</v>
      </c>
      <c r="U8" s="50">
        <v>21</v>
      </c>
      <c r="V8" s="45">
        <v>22</v>
      </c>
      <c r="W8" s="50">
        <v>23</v>
      </c>
    </row>
    <row r="9" spans="1:23" ht="21.75" customHeight="1">
      <c r="A9" s="23"/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155" t="s">
        <v>167</v>
      </c>
      <c r="B10" s="156"/>
      <c r="C10" s="156"/>
      <c r="D10" s="156"/>
      <c r="E10" s="156"/>
      <c r="F10" s="156"/>
      <c r="G10" s="156"/>
      <c r="H10" s="12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292" t="s">
        <v>369</v>
      </c>
    </row>
  </sheetData>
  <mergeCells count="28">
    <mergeCell ref="Q4:Q7"/>
    <mergeCell ref="R4:W4"/>
    <mergeCell ref="R5:R7"/>
    <mergeCell ref="S5:S7"/>
    <mergeCell ref="T5:T7"/>
    <mergeCell ref="V5:V7"/>
    <mergeCell ref="W5:W7"/>
    <mergeCell ref="J4:M4"/>
    <mergeCell ref="N4:P4"/>
    <mergeCell ref="N5:N7"/>
    <mergeCell ref="O5:O7"/>
    <mergeCell ref="P5:P7"/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1" t="s">
        <v>249</v>
      </c>
    </row>
    <row r="2" spans="1:10" ht="39.75" customHeight="1">
      <c r="A2" s="176" t="str">
        <f>"2025"&amp;"年部门项目支出绩效目标表"</f>
        <v>2025年部门项目支出绩效目标表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"单位名称："&amp;"石林彝族自治县阿诗玛歌舞团"</f>
        <v>单位名称：石林彝族自治县阿诗玛歌舞团</v>
      </c>
      <c r="B3" s="97"/>
      <c r="C3" s="97"/>
      <c r="D3" s="97"/>
      <c r="E3" s="97"/>
      <c r="F3" s="97"/>
      <c r="G3" s="97"/>
      <c r="H3" s="97"/>
    </row>
    <row r="4" spans="1:10" ht="44.25" customHeight="1">
      <c r="A4" s="49" t="s">
        <v>179</v>
      </c>
      <c r="B4" s="49" t="s">
        <v>250</v>
      </c>
      <c r="C4" s="49" t="s">
        <v>251</v>
      </c>
      <c r="D4" s="49" t="s">
        <v>252</v>
      </c>
      <c r="E4" s="49" t="s">
        <v>253</v>
      </c>
      <c r="F4" s="51" t="s">
        <v>254</v>
      </c>
      <c r="G4" s="49" t="s">
        <v>255</v>
      </c>
      <c r="H4" s="51" t="s">
        <v>256</v>
      </c>
      <c r="I4" s="51" t="s">
        <v>257</v>
      </c>
      <c r="J4" s="49" t="s">
        <v>258</v>
      </c>
    </row>
    <row r="5" spans="1:10" ht="18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45">
        <v>6</v>
      </c>
      <c r="G5" s="52">
        <v>7</v>
      </c>
      <c r="H5" s="45">
        <v>8</v>
      </c>
      <c r="I5" s="45">
        <v>9</v>
      </c>
      <c r="J5" s="52">
        <v>10</v>
      </c>
    </row>
    <row r="6" spans="1:10" ht="42" customHeight="1">
      <c r="A6" s="24"/>
      <c r="B6" s="23"/>
      <c r="C6" s="23"/>
      <c r="D6" s="23"/>
      <c r="E6" s="53"/>
      <c r="F6" s="13"/>
      <c r="G6" s="53"/>
      <c r="H6" s="13"/>
      <c r="I6" s="13"/>
      <c r="J6" s="53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12" customHeight="1">
      <c r="A8" s="292" t="s">
        <v>370</v>
      </c>
    </row>
  </sheetData>
  <mergeCells count="2">
    <mergeCell ref="A2:J2"/>
    <mergeCell ref="A3:H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54">
        <v>1</v>
      </c>
      <c r="B1" s="55">
        <v>0</v>
      </c>
      <c r="C1" s="54">
        <v>1</v>
      </c>
      <c r="D1" s="29"/>
      <c r="E1" s="29"/>
      <c r="F1" s="47" t="s">
        <v>259</v>
      </c>
    </row>
    <row r="2" spans="1:6" ht="42" customHeight="1">
      <c r="A2" s="177" t="str">
        <f>"2025"&amp;"年部门政府性基金预算支出预算表"</f>
        <v>2025年部门政府性基金预算支出预算表</v>
      </c>
      <c r="B2" s="178" t="s">
        <v>260</v>
      </c>
      <c r="C2" s="179"/>
      <c r="D2" s="133"/>
      <c r="E2" s="133"/>
      <c r="F2" s="133"/>
    </row>
    <row r="3" spans="1:6" ht="13.5" customHeight="1">
      <c r="A3" s="165" t="str">
        <f>"单位名称："&amp;"石林彝族自治县阿诗玛歌舞团"</f>
        <v>单位名称：石林彝族自治县阿诗玛歌舞团</v>
      </c>
      <c r="B3" s="165" t="s">
        <v>261</v>
      </c>
      <c r="C3" s="183"/>
      <c r="D3" s="29"/>
      <c r="E3" s="29"/>
      <c r="F3" s="47" t="s">
        <v>1</v>
      </c>
    </row>
    <row r="4" spans="1:6" ht="19.5" customHeight="1">
      <c r="A4" s="143" t="s">
        <v>177</v>
      </c>
      <c r="B4" s="181" t="s">
        <v>72</v>
      </c>
      <c r="C4" s="143" t="s">
        <v>73</v>
      </c>
      <c r="D4" s="169" t="s">
        <v>262</v>
      </c>
      <c r="E4" s="141"/>
      <c r="F4" s="142"/>
    </row>
    <row r="5" spans="1:6" ht="18.75" customHeight="1">
      <c r="A5" s="168"/>
      <c r="B5" s="182"/>
      <c r="C5" s="168"/>
      <c r="D5" s="56" t="s">
        <v>55</v>
      </c>
      <c r="E5" s="44" t="s">
        <v>75</v>
      </c>
      <c r="F5" s="56" t="s">
        <v>76</v>
      </c>
    </row>
    <row r="6" spans="1:6" ht="18.75" customHeight="1">
      <c r="A6" s="51">
        <v>1</v>
      </c>
      <c r="B6" s="57" t="s">
        <v>83</v>
      </c>
      <c r="C6" s="51">
        <v>3</v>
      </c>
      <c r="D6" s="32">
        <v>4</v>
      </c>
      <c r="E6" s="32">
        <v>5</v>
      </c>
      <c r="F6" s="32">
        <v>6</v>
      </c>
    </row>
    <row r="7" spans="1:6" ht="21" customHeight="1">
      <c r="A7" s="15"/>
      <c r="B7" s="15"/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109" t="s">
        <v>167</v>
      </c>
      <c r="B9" s="109" t="s">
        <v>167</v>
      </c>
      <c r="C9" s="180" t="s">
        <v>167</v>
      </c>
      <c r="D9" s="6"/>
      <c r="E9" s="6"/>
      <c r="F9" s="6"/>
    </row>
    <row r="10" spans="1:6" ht="14.25" customHeight="1">
      <c r="A10" s="292" t="s">
        <v>371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0"/>
      <c r="C1" s="40"/>
      <c r="R1" s="41"/>
      <c r="S1" s="41" t="s">
        <v>263</v>
      </c>
    </row>
    <row r="2" spans="1:19" ht="41.25" customHeight="1">
      <c r="A2" s="194" t="str">
        <f>"2025"&amp;"年部门政府采购预算表"</f>
        <v>2025年部门政府采购预算表</v>
      </c>
      <c r="B2" s="163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3"/>
      <c r="N2" s="164"/>
      <c r="O2" s="164"/>
      <c r="P2" s="163"/>
      <c r="Q2" s="164"/>
      <c r="R2" s="163"/>
      <c r="S2" s="163"/>
    </row>
    <row r="3" spans="1:19" ht="18.75" customHeight="1">
      <c r="A3" s="148" t="str">
        <f>"单位名称："&amp;"石林彝族自治县阿诗玛歌舞团"</f>
        <v>单位名称：石林彝族自治县阿诗玛歌舞团</v>
      </c>
      <c r="B3" s="199"/>
      <c r="C3" s="199"/>
      <c r="D3" s="200"/>
      <c r="E3" s="200"/>
      <c r="F3" s="200"/>
      <c r="G3" s="200"/>
      <c r="H3" s="200"/>
      <c r="I3" s="42"/>
      <c r="J3" s="42"/>
      <c r="K3" s="42"/>
      <c r="L3" s="42"/>
      <c r="R3" s="58"/>
      <c r="S3" s="47" t="s">
        <v>1</v>
      </c>
    </row>
    <row r="4" spans="1:19" ht="15.75" customHeight="1">
      <c r="A4" s="170" t="s">
        <v>176</v>
      </c>
      <c r="B4" s="184" t="s">
        <v>177</v>
      </c>
      <c r="C4" s="184" t="s">
        <v>264</v>
      </c>
      <c r="D4" s="195" t="s">
        <v>265</v>
      </c>
      <c r="E4" s="195" t="s">
        <v>266</v>
      </c>
      <c r="F4" s="195" t="s">
        <v>267</v>
      </c>
      <c r="G4" s="195" t="s">
        <v>268</v>
      </c>
      <c r="H4" s="195" t="s">
        <v>269</v>
      </c>
      <c r="I4" s="198" t="s">
        <v>184</v>
      </c>
      <c r="J4" s="198"/>
      <c r="K4" s="198"/>
      <c r="L4" s="198"/>
      <c r="M4" s="158"/>
      <c r="N4" s="198"/>
      <c r="O4" s="198"/>
      <c r="P4" s="157"/>
      <c r="Q4" s="198"/>
      <c r="R4" s="158"/>
      <c r="S4" s="159"/>
    </row>
    <row r="5" spans="1:19" ht="17.25" customHeight="1">
      <c r="A5" s="173"/>
      <c r="B5" s="185"/>
      <c r="C5" s="185"/>
      <c r="D5" s="196"/>
      <c r="E5" s="196"/>
      <c r="F5" s="196"/>
      <c r="G5" s="196"/>
      <c r="H5" s="196"/>
      <c r="I5" s="196" t="s">
        <v>55</v>
      </c>
      <c r="J5" s="196" t="s">
        <v>58</v>
      </c>
      <c r="K5" s="196" t="s">
        <v>270</v>
      </c>
      <c r="L5" s="196" t="s">
        <v>271</v>
      </c>
      <c r="M5" s="201" t="s">
        <v>272</v>
      </c>
      <c r="N5" s="187" t="s">
        <v>273</v>
      </c>
      <c r="O5" s="187"/>
      <c r="P5" s="188"/>
      <c r="Q5" s="187"/>
      <c r="R5" s="189"/>
      <c r="S5" s="186"/>
    </row>
    <row r="6" spans="1:19" ht="54" customHeight="1">
      <c r="A6" s="174"/>
      <c r="B6" s="186"/>
      <c r="C6" s="186"/>
      <c r="D6" s="197"/>
      <c r="E6" s="197"/>
      <c r="F6" s="197"/>
      <c r="G6" s="197"/>
      <c r="H6" s="197"/>
      <c r="I6" s="197"/>
      <c r="J6" s="197" t="s">
        <v>57</v>
      </c>
      <c r="K6" s="197"/>
      <c r="L6" s="197"/>
      <c r="M6" s="202"/>
      <c r="N6" s="60" t="s">
        <v>57</v>
      </c>
      <c r="O6" s="60" t="s">
        <v>64</v>
      </c>
      <c r="P6" s="59" t="s">
        <v>65</v>
      </c>
      <c r="Q6" s="60" t="s">
        <v>66</v>
      </c>
      <c r="R6" s="61" t="s">
        <v>67</v>
      </c>
      <c r="S6" s="59" t="s">
        <v>68</v>
      </c>
    </row>
    <row r="7" spans="1:19" ht="18" customHeight="1">
      <c r="A7" s="62">
        <v>1</v>
      </c>
      <c r="B7" s="62" t="s">
        <v>83</v>
      </c>
      <c r="C7" s="63">
        <v>3</v>
      </c>
      <c r="D7" s="63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</row>
    <row r="8" spans="1:19" ht="21" customHeight="1">
      <c r="A8" s="64"/>
      <c r="B8" s="65"/>
      <c r="C8" s="65"/>
      <c r="D8" s="66"/>
      <c r="E8" s="66"/>
      <c r="F8" s="66"/>
      <c r="G8" s="6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203" t="s">
        <v>167</v>
      </c>
      <c r="B9" s="204"/>
      <c r="C9" s="204"/>
      <c r="D9" s="205"/>
      <c r="E9" s="205"/>
      <c r="F9" s="205"/>
      <c r="G9" s="1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190" t="s">
        <v>274</v>
      </c>
      <c r="B10" s="191"/>
      <c r="C10" s="191"/>
      <c r="D10" s="190"/>
      <c r="E10" s="190"/>
      <c r="F10" s="190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</row>
    <row r="11" spans="1:19" ht="14.25" customHeight="1">
      <c r="A11" s="292" t="s">
        <v>372</v>
      </c>
    </row>
  </sheetData>
  <mergeCells count="19">
    <mergeCell ref="I5:I6"/>
    <mergeCell ref="A9:G9"/>
    <mergeCell ref="J5:J6"/>
    <mergeCell ref="C4:C6"/>
    <mergeCell ref="B4:B6"/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68"/>
      <c r="B1" s="40"/>
      <c r="C1" s="40"/>
      <c r="D1" s="40"/>
      <c r="E1" s="40"/>
      <c r="F1" s="40"/>
      <c r="G1" s="40"/>
      <c r="H1" s="68"/>
      <c r="I1" s="68"/>
      <c r="J1" s="68"/>
      <c r="K1" s="68"/>
      <c r="L1" s="68"/>
      <c r="M1" s="68"/>
      <c r="N1" s="69"/>
      <c r="O1" s="68"/>
      <c r="P1" s="68"/>
      <c r="Q1" s="40"/>
      <c r="R1" s="68"/>
      <c r="S1" s="70"/>
      <c r="T1" s="70" t="s">
        <v>275</v>
      </c>
    </row>
    <row r="2" spans="1:20" ht="41.25" customHeight="1">
      <c r="A2" s="206" t="str">
        <f>"2025"&amp;"年部门政府购买服务预算表"</f>
        <v>2025年部门政府购买服务预算表</v>
      </c>
      <c r="B2" s="163"/>
      <c r="C2" s="163"/>
      <c r="D2" s="163"/>
      <c r="E2" s="163"/>
      <c r="F2" s="163"/>
      <c r="G2" s="163"/>
      <c r="H2" s="207"/>
      <c r="I2" s="207"/>
      <c r="J2" s="207"/>
      <c r="K2" s="207"/>
      <c r="L2" s="207"/>
      <c r="M2" s="207"/>
      <c r="N2" s="208"/>
      <c r="O2" s="207"/>
      <c r="P2" s="207"/>
      <c r="Q2" s="163"/>
      <c r="R2" s="207"/>
      <c r="S2" s="208"/>
      <c r="T2" s="163"/>
    </row>
    <row r="3" spans="1:20" ht="22.5" customHeight="1">
      <c r="A3" s="209" t="str">
        <f>"单位名称："&amp;"石林彝族自治县阿诗玛歌舞团"</f>
        <v>单位名称：石林彝族自治县阿诗玛歌舞团</v>
      </c>
      <c r="B3" s="199"/>
      <c r="C3" s="199"/>
      <c r="D3" s="199"/>
      <c r="E3" s="199"/>
      <c r="F3" s="199"/>
      <c r="G3" s="199"/>
      <c r="H3" s="210"/>
      <c r="I3" s="210"/>
      <c r="J3" s="71"/>
      <c r="K3" s="71"/>
      <c r="L3" s="71"/>
      <c r="M3" s="71"/>
      <c r="N3" s="69"/>
      <c r="O3" s="68"/>
      <c r="P3" s="68"/>
      <c r="Q3" s="40"/>
      <c r="R3" s="68"/>
      <c r="S3" s="72"/>
      <c r="T3" s="70" t="s">
        <v>1</v>
      </c>
    </row>
    <row r="4" spans="1:20" ht="24" customHeight="1">
      <c r="A4" s="170" t="s">
        <v>176</v>
      </c>
      <c r="B4" s="184" t="s">
        <v>177</v>
      </c>
      <c r="C4" s="184" t="s">
        <v>264</v>
      </c>
      <c r="D4" s="184" t="s">
        <v>276</v>
      </c>
      <c r="E4" s="184" t="s">
        <v>277</v>
      </c>
      <c r="F4" s="184" t="s">
        <v>278</v>
      </c>
      <c r="G4" s="184" t="s">
        <v>279</v>
      </c>
      <c r="H4" s="195" t="s">
        <v>280</v>
      </c>
      <c r="I4" s="195" t="s">
        <v>281</v>
      </c>
      <c r="J4" s="198" t="s">
        <v>184</v>
      </c>
      <c r="K4" s="198"/>
      <c r="L4" s="198"/>
      <c r="M4" s="198"/>
      <c r="N4" s="158"/>
      <c r="O4" s="198"/>
      <c r="P4" s="198"/>
      <c r="Q4" s="157"/>
      <c r="R4" s="198"/>
      <c r="S4" s="158"/>
      <c r="T4" s="159"/>
    </row>
    <row r="5" spans="1:20" ht="24" customHeight="1">
      <c r="A5" s="173"/>
      <c r="B5" s="185"/>
      <c r="C5" s="185"/>
      <c r="D5" s="185"/>
      <c r="E5" s="185"/>
      <c r="F5" s="185"/>
      <c r="G5" s="185"/>
      <c r="H5" s="196"/>
      <c r="I5" s="196"/>
      <c r="J5" s="196" t="s">
        <v>55</v>
      </c>
      <c r="K5" s="196" t="s">
        <v>58</v>
      </c>
      <c r="L5" s="196" t="s">
        <v>270</v>
      </c>
      <c r="M5" s="196" t="s">
        <v>271</v>
      </c>
      <c r="N5" s="201" t="s">
        <v>272</v>
      </c>
      <c r="O5" s="187" t="s">
        <v>273</v>
      </c>
      <c r="P5" s="187"/>
      <c r="Q5" s="188"/>
      <c r="R5" s="187"/>
      <c r="S5" s="189"/>
      <c r="T5" s="186"/>
    </row>
    <row r="6" spans="1:20" ht="54" customHeight="1">
      <c r="A6" s="174"/>
      <c r="B6" s="186"/>
      <c r="C6" s="186"/>
      <c r="D6" s="186"/>
      <c r="E6" s="186"/>
      <c r="F6" s="186"/>
      <c r="G6" s="186"/>
      <c r="H6" s="197"/>
      <c r="I6" s="197"/>
      <c r="J6" s="197"/>
      <c r="K6" s="197" t="s">
        <v>57</v>
      </c>
      <c r="L6" s="197"/>
      <c r="M6" s="197"/>
      <c r="N6" s="202"/>
      <c r="O6" s="60" t="s">
        <v>57</v>
      </c>
      <c r="P6" s="60" t="s">
        <v>64</v>
      </c>
      <c r="Q6" s="59" t="s">
        <v>65</v>
      </c>
      <c r="R6" s="60" t="s">
        <v>66</v>
      </c>
      <c r="S6" s="61" t="s">
        <v>67</v>
      </c>
      <c r="T6" s="59" t="s">
        <v>68</v>
      </c>
    </row>
    <row r="7" spans="1:20" ht="17.25" customHeight="1">
      <c r="A7" s="31">
        <v>1</v>
      </c>
      <c r="B7" s="59">
        <v>2</v>
      </c>
      <c r="C7" s="31">
        <v>3</v>
      </c>
      <c r="D7" s="31">
        <v>4</v>
      </c>
      <c r="E7" s="59">
        <v>5</v>
      </c>
      <c r="F7" s="31">
        <v>6</v>
      </c>
      <c r="G7" s="31">
        <v>7</v>
      </c>
      <c r="H7" s="59">
        <v>8</v>
      </c>
      <c r="I7" s="31">
        <v>9</v>
      </c>
      <c r="J7" s="31">
        <v>10</v>
      </c>
      <c r="K7" s="59">
        <v>11</v>
      </c>
      <c r="L7" s="31">
        <v>12</v>
      </c>
      <c r="M7" s="31">
        <v>13</v>
      </c>
      <c r="N7" s="59">
        <v>14</v>
      </c>
      <c r="O7" s="31">
        <v>15</v>
      </c>
      <c r="P7" s="31">
        <v>16</v>
      </c>
      <c r="Q7" s="59">
        <v>17</v>
      </c>
      <c r="R7" s="31">
        <v>18</v>
      </c>
      <c r="S7" s="31">
        <v>19</v>
      </c>
      <c r="T7" s="31">
        <v>20</v>
      </c>
    </row>
    <row r="8" spans="1:20" ht="21" customHeight="1">
      <c r="A8" s="64"/>
      <c r="B8" s="65"/>
      <c r="C8" s="65"/>
      <c r="D8" s="65"/>
      <c r="E8" s="65"/>
      <c r="F8" s="65"/>
      <c r="G8" s="65"/>
      <c r="H8" s="66"/>
      <c r="I8" s="6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1" customHeight="1">
      <c r="A9" s="203" t="s">
        <v>167</v>
      </c>
      <c r="B9" s="204"/>
      <c r="C9" s="204"/>
      <c r="D9" s="204"/>
      <c r="E9" s="204"/>
      <c r="F9" s="204"/>
      <c r="G9" s="204"/>
      <c r="H9" s="205"/>
      <c r="I9" s="115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4.25" customHeight="1">
      <c r="A10" s="292" t="s">
        <v>373</v>
      </c>
    </row>
  </sheetData>
  <mergeCells count="19"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  <mergeCell ref="A9:I9"/>
    <mergeCell ref="K5:K6"/>
    <mergeCell ref="B4:B6"/>
    <mergeCell ref="C4:C6"/>
    <mergeCell ref="F4:F6"/>
    <mergeCell ref="G4:G6"/>
    <mergeCell ref="D4:D6"/>
    <mergeCell ref="E4:E6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27"/>
      <c r="W1" s="41"/>
      <c r="X1" s="41" t="s">
        <v>282</v>
      </c>
    </row>
    <row r="2" spans="1:24" ht="41.25" customHeight="1">
      <c r="A2" s="194" t="str">
        <f>"2025"&amp;"年对下转移支付预算表"</f>
        <v>2025年对下转移支付预算表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3"/>
      <c r="X2" s="163"/>
    </row>
    <row r="3" spans="1:24" ht="18" customHeight="1">
      <c r="A3" s="209" t="str">
        <f>"单位名称："&amp;"石林彝族自治县阿诗玛歌舞团"</f>
        <v>单位名称：石林彝族自治县阿诗玛歌舞团</v>
      </c>
      <c r="B3" s="210"/>
      <c r="C3" s="210"/>
      <c r="D3" s="211"/>
      <c r="E3" s="212"/>
      <c r="F3" s="212"/>
      <c r="G3" s="212"/>
      <c r="H3" s="212"/>
      <c r="I3" s="212"/>
      <c r="W3" s="58"/>
      <c r="X3" s="58" t="s">
        <v>1</v>
      </c>
    </row>
    <row r="4" spans="1:24" ht="19.5" customHeight="1">
      <c r="A4" s="175" t="s">
        <v>283</v>
      </c>
      <c r="B4" s="169" t="s">
        <v>184</v>
      </c>
      <c r="C4" s="141"/>
      <c r="D4" s="141"/>
      <c r="E4" s="169" t="s">
        <v>284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57"/>
      <c r="X4" s="159"/>
    </row>
    <row r="5" spans="1:24" ht="40.5" customHeight="1">
      <c r="A5" s="144"/>
      <c r="B5" s="43" t="s">
        <v>55</v>
      </c>
      <c r="C5" s="48" t="s">
        <v>58</v>
      </c>
      <c r="D5" s="73" t="s">
        <v>270</v>
      </c>
      <c r="E5" s="39" t="s">
        <v>285</v>
      </c>
      <c r="F5" s="39" t="s">
        <v>286</v>
      </c>
      <c r="G5" s="39" t="s">
        <v>287</v>
      </c>
      <c r="H5" s="39" t="s">
        <v>288</v>
      </c>
      <c r="I5" s="39" t="s">
        <v>289</v>
      </c>
      <c r="J5" s="39" t="s">
        <v>290</v>
      </c>
      <c r="K5" s="39" t="s">
        <v>291</v>
      </c>
      <c r="L5" s="39" t="s">
        <v>292</v>
      </c>
      <c r="M5" s="39" t="s">
        <v>293</v>
      </c>
      <c r="N5" s="39" t="s">
        <v>294</v>
      </c>
      <c r="O5" s="39" t="s">
        <v>295</v>
      </c>
      <c r="P5" s="39" t="s">
        <v>296</v>
      </c>
      <c r="Q5" s="39" t="s">
        <v>297</v>
      </c>
      <c r="R5" s="39" t="s">
        <v>298</v>
      </c>
      <c r="S5" s="39" t="s">
        <v>299</v>
      </c>
      <c r="T5" s="39" t="s">
        <v>300</v>
      </c>
      <c r="U5" s="39" t="s">
        <v>301</v>
      </c>
      <c r="V5" s="39" t="s">
        <v>302</v>
      </c>
      <c r="W5" s="39" t="s">
        <v>303</v>
      </c>
      <c r="X5" s="74" t="s">
        <v>304</v>
      </c>
    </row>
    <row r="6" spans="1:24" ht="19.5" customHeight="1">
      <c r="A6" s="50">
        <v>1</v>
      </c>
      <c r="B6" s="50">
        <v>2</v>
      </c>
      <c r="C6" s="50">
        <v>3</v>
      </c>
      <c r="D6" s="36">
        <v>4</v>
      </c>
      <c r="E6" s="45">
        <v>5</v>
      </c>
      <c r="F6" s="50">
        <v>6</v>
      </c>
      <c r="G6" s="50">
        <v>7</v>
      </c>
      <c r="H6" s="36">
        <v>8</v>
      </c>
      <c r="I6" s="50">
        <v>9</v>
      </c>
      <c r="J6" s="50">
        <v>10</v>
      </c>
      <c r="K6" s="50">
        <v>11</v>
      </c>
      <c r="L6" s="36">
        <v>12</v>
      </c>
      <c r="M6" s="50">
        <v>13</v>
      </c>
      <c r="N6" s="50">
        <v>14</v>
      </c>
      <c r="O6" s="50">
        <v>15</v>
      </c>
      <c r="P6" s="36">
        <v>16</v>
      </c>
      <c r="Q6" s="50">
        <v>17</v>
      </c>
      <c r="R6" s="50">
        <v>18</v>
      </c>
      <c r="S6" s="50">
        <v>19</v>
      </c>
      <c r="T6" s="36">
        <v>20</v>
      </c>
      <c r="U6" s="36">
        <v>21</v>
      </c>
      <c r="V6" s="36">
        <v>22</v>
      </c>
      <c r="W6" s="45">
        <v>23</v>
      </c>
      <c r="X6" s="45">
        <v>24</v>
      </c>
    </row>
    <row r="7" spans="1:24" ht="19.5" customHeight="1">
      <c r="A7" s="2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292" t="s">
        <v>374</v>
      </c>
    </row>
  </sheetData>
  <mergeCells count="5">
    <mergeCell ref="A2:X2"/>
    <mergeCell ref="A4:A5"/>
    <mergeCell ref="B4:D4"/>
    <mergeCell ref="A3:I3"/>
    <mergeCell ref="E4:X4"/>
  </mergeCells>
  <phoneticPr fontId="20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1" t="s">
        <v>305</v>
      </c>
    </row>
    <row r="2" spans="1:10" ht="41.25" customHeight="1">
      <c r="A2" s="213" t="str">
        <f>"2025"&amp;"年对下转移支付绩效目标表"</f>
        <v>2025年对下转移支付绩效目标表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"单位名称："&amp;"石林彝族自治县阿诗玛歌舞团"</f>
        <v>单位名称：石林彝族自治县阿诗玛歌舞团</v>
      </c>
      <c r="B3" s="97"/>
      <c r="C3" s="97"/>
      <c r="D3" s="97"/>
      <c r="E3" s="97"/>
      <c r="F3" s="97"/>
      <c r="G3" s="97"/>
      <c r="H3" s="97"/>
    </row>
    <row r="4" spans="1:10" ht="44.25" customHeight="1">
      <c r="A4" s="49" t="s">
        <v>283</v>
      </c>
      <c r="B4" s="49" t="s">
        <v>250</v>
      </c>
      <c r="C4" s="49" t="s">
        <v>251</v>
      </c>
      <c r="D4" s="49" t="s">
        <v>252</v>
      </c>
      <c r="E4" s="49" t="s">
        <v>253</v>
      </c>
      <c r="F4" s="51" t="s">
        <v>254</v>
      </c>
      <c r="G4" s="49" t="s">
        <v>255</v>
      </c>
      <c r="H4" s="51" t="s">
        <v>256</v>
      </c>
      <c r="I4" s="51" t="s">
        <v>257</v>
      </c>
      <c r="J4" s="49" t="s">
        <v>258</v>
      </c>
    </row>
    <row r="5" spans="1:10" ht="14.25" customHeight="1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1">
        <v>6</v>
      </c>
      <c r="G5" s="49">
        <v>7</v>
      </c>
      <c r="H5" s="51">
        <v>8</v>
      </c>
      <c r="I5" s="51">
        <v>9</v>
      </c>
      <c r="J5" s="49">
        <v>10</v>
      </c>
    </row>
    <row r="6" spans="1:10" ht="42" customHeight="1">
      <c r="A6" s="24"/>
      <c r="B6" s="23"/>
      <c r="C6" s="23"/>
      <c r="D6" s="23"/>
      <c r="E6" s="53"/>
      <c r="F6" s="13"/>
      <c r="G6" s="53"/>
      <c r="H6" s="13"/>
      <c r="I6" s="13"/>
      <c r="J6" s="53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12" customHeight="1">
      <c r="A8" s="292" t="s">
        <v>375</v>
      </c>
    </row>
  </sheetData>
  <mergeCells count="2">
    <mergeCell ref="A2:J2"/>
    <mergeCell ref="A3:H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18" t="s">
        <v>306</v>
      </c>
      <c r="B1" s="219"/>
      <c r="C1" s="219"/>
      <c r="D1" s="220"/>
      <c r="E1" s="220"/>
      <c r="F1" s="220"/>
      <c r="G1" s="219"/>
      <c r="H1" s="219"/>
      <c r="I1" s="220"/>
    </row>
    <row r="2" spans="1:9" ht="41.25" customHeight="1">
      <c r="A2" s="105" t="str">
        <f>"2025"&amp;"年新增资产配置预算表"</f>
        <v>2025年新增资产配置预算表</v>
      </c>
      <c r="B2" s="147"/>
      <c r="C2" s="147"/>
      <c r="D2" s="146"/>
      <c r="E2" s="146"/>
      <c r="F2" s="146"/>
      <c r="G2" s="147"/>
      <c r="H2" s="147"/>
      <c r="I2" s="146"/>
    </row>
    <row r="3" spans="1:9" ht="14.25" customHeight="1">
      <c r="A3" s="98" t="str">
        <f>"单位名称："&amp;"石林彝族自治县阿诗玛歌舞团"</f>
        <v>单位名称：石林彝族自治县阿诗玛歌舞团</v>
      </c>
      <c r="B3" s="221"/>
      <c r="C3" s="221"/>
      <c r="D3" s="1"/>
      <c r="F3" s="37"/>
      <c r="G3" s="22"/>
      <c r="H3" s="22"/>
      <c r="I3" s="2" t="s">
        <v>1</v>
      </c>
    </row>
    <row r="4" spans="1:9" ht="28.5" customHeight="1">
      <c r="A4" s="150" t="s">
        <v>176</v>
      </c>
      <c r="B4" s="153" t="s">
        <v>177</v>
      </c>
      <c r="C4" s="106" t="s">
        <v>307</v>
      </c>
      <c r="D4" s="150" t="s">
        <v>308</v>
      </c>
      <c r="E4" s="150" t="s">
        <v>309</v>
      </c>
      <c r="F4" s="150" t="s">
        <v>310</v>
      </c>
      <c r="G4" s="153" t="s">
        <v>311</v>
      </c>
      <c r="H4" s="222"/>
      <c r="I4" s="150"/>
    </row>
    <row r="5" spans="1:9" ht="21" customHeight="1">
      <c r="A5" s="106"/>
      <c r="B5" s="154"/>
      <c r="C5" s="154"/>
      <c r="D5" s="152"/>
      <c r="E5" s="154"/>
      <c r="F5" s="154"/>
      <c r="G5" s="39" t="s">
        <v>268</v>
      </c>
      <c r="H5" s="39" t="s">
        <v>312</v>
      </c>
      <c r="I5" s="39" t="s">
        <v>313</v>
      </c>
    </row>
    <row r="6" spans="1:9" ht="17.25" customHeight="1">
      <c r="A6" s="17" t="s">
        <v>82</v>
      </c>
      <c r="B6" s="75" t="s">
        <v>83</v>
      </c>
      <c r="C6" s="17" t="s">
        <v>84</v>
      </c>
      <c r="D6" s="53" t="s">
        <v>85</v>
      </c>
      <c r="E6" s="17" t="s">
        <v>86</v>
      </c>
      <c r="F6" s="75" t="s">
        <v>87</v>
      </c>
      <c r="G6" s="18" t="s">
        <v>88</v>
      </c>
      <c r="H6" s="53" t="s">
        <v>89</v>
      </c>
      <c r="I6" s="53">
        <v>9</v>
      </c>
    </row>
    <row r="7" spans="1:9" ht="19.5" customHeight="1">
      <c r="A7" s="19"/>
      <c r="B7" s="8"/>
      <c r="C7" s="8"/>
      <c r="D7" s="24"/>
      <c r="E7" s="15"/>
      <c r="F7" s="18"/>
      <c r="G7" s="76"/>
      <c r="H7" s="77"/>
      <c r="I7" s="77"/>
    </row>
    <row r="8" spans="1:9" ht="19.5" customHeight="1">
      <c r="A8" s="214" t="s">
        <v>55</v>
      </c>
      <c r="B8" s="215"/>
      <c r="C8" s="215"/>
      <c r="D8" s="216"/>
      <c r="E8" s="217"/>
      <c r="F8" s="217"/>
      <c r="G8" s="76"/>
      <c r="H8" s="77"/>
      <c r="I8" s="77"/>
    </row>
    <row r="9" spans="1:9" ht="14.25" customHeight="1">
      <c r="A9" s="292" t="s">
        <v>376</v>
      </c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46"/>
      <c r="E1" s="46"/>
      <c r="F1" s="46"/>
      <c r="G1" s="46"/>
      <c r="K1" s="41" t="s">
        <v>314</v>
      </c>
    </row>
    <row r="2" spans="1:11" ht="41.25" customHeight="1">
      <c r="A2" s="223" t="str">
        <f>"2025"&amp;"年上级转移支付补助项目支出预算表"</f>
        <v>2025年上级转移支付补助项目支出预算表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3.5" customHeight="1">
      <c r="A3" s="165" t="str">
        <f>"单位名称："&amp;"石林彝族自治县阿诗玛歌舞团"</f>
        <v>单位名称：石林彝族自治县阿诗玛歌舞团</v>
      </c>
      <c r="B3" s="166"/>
      <c r="C3" s="166"/>
      <c r="D3" s="166"/>
      <c r="E3" s="166"/>
      <c r="F3" s="166"/>
      <c r="G3" s="166"/>
      <c r="H3" s="42"/>
      <c r="I3" s="42"/>
      <c r="J3" s="42"/>
      <c r="K3" s="58" t="s">
        <v>1</v>
      </c>
    </row>
    <row r="4" spans="1:11" ht="21.75" customHeight="1">
      <c r="A4" s="161" t="s">
        <v>243</v>
      </c>
      <c r="B4" s="161" t="s">
        <v>179</v>
      </c>
      <c r="C4" s="161" t="s">
        <v>244</v>
      </c>
      <c r="D4" s="170" t="s">
        <v>180</v>
      </c>
      <c r="E4" s="170" t="s">
        <v>181</v>
      </c>
      <c r="F4" s="170" t="s">
        <v>245</v>
      </c>
      <c r="G4" s="170" t="s">
        <v>246</v>
      </c>
      <c r="H4" s="175" t="s">
        <v>55</v>
      </c>
      <c r="I4" s="169" t="s">
        <v>315</v>
      </c>
      <c r="J4" s="141"/>
      <c r="K4" s="142"/>
    </row>
    <row r="5" spans="1:11" ht="21.75" customHeight="1">
      <c r="A5" s="167"/>
      <c r="B5" s="167"/>
      <c r="C5" s="167"/>
      <c r="D5" s="173"/>
      <c r="E5" s="173"/>
      <c r="F5" s="173"/>
      <c r="G5" s="173"/>
      <c r="H5" s="160"/>
      <c r="I5" s="170" t="s">
        <v>58</v>
      </c>
      <c r="J5" s="170" t="s">
        <v>59</v>
      </c>
      <c r="K5" s="170" t="s">
        <v>60</v>
      </c>
    </row>
    <row r="6" spans="1:11" ht="40.5" customHeight="1">
      <c r="A6" s="162"/>
      <c r="B6" s="162"/>
      <c r="C6" s="162"/>
      <c r="D6" s="174"/>
      <c r="E6" s="174"/>
      <c r="F6" s="174"/>
      <c r="G6" s="174"/>
      <c r="H6" s="144"/>
      <c r="I6" s="174" t="s">
        <v>57</v>
      </c>
      <c r="J6" s="174"/>
      <c r="K6" s="174"/>
    </row>
    <row r="7" spans="1:11" ht="15" customHeight="1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45">
        <v>10</v>
      </c>
      <c r="K7" s="45">
        <v>11</v>
      </c>
    </row>
    <row r="8" spans="1:11" ht="18.75" customHeight="1">
      <c r="A8" s="24"/>
      <c r="B8" s="15"/>
      <c r="C8" s="24"/>
      <c r="D8" s="24"/>
      <c r="E8" s="24"/>
      <c r="F8" s="24"/>
      <c r="G8" s="24"/>
      <c r="H8" s="78"/>
      <c r="I8" s="79"/>
      <c r="J8" s="79"/>
      <c r="K8" s="78"/>
    </row>
    <row r="9" spans="1:11" ht="18.75" customHeight="1">
      <c r="A9" s="8"/>
      <c r="B9" s="15"/>
      <c r="C9" s="15"/>
      <c r="D9" s="15"/>
      <c r="E9" s="15"/>
      <c r="F9" s="15"/>
      <c r="G9" s="15"/>
      <c r="H9" s="80"/>
      <c r="I9" s="80"/>
      <c r="J9" s="80"/>
      <c r="K9" s="78"/>
    </row>
    <row r="10" spans="1:11" ht="18.75" customHeight="1">
      <c r="A10" s="155" t="s">
        <v>167</v>
      </c>
      <c r="B10" s="156"/>
      <c r="C10" s="156"/>
      <c r="D10" s="156"/>
      <c r="E10" s="156"/>
      <c r="F10" s="156"/>
      <c r="G10" s="122"/>
      <c r="H10" s="80"/>
      <c r="I10" s="80"/>
      <c r="J10" s="80"/>
      <c r="K10" s="78"/>
    </row>
    <row r="11" spans="1:11" ht="14.25" customHeight="1">
      <c r="A11" s="292" t="s">
        <v>377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46"/>
      <c r="G1" s="41" t="s">
        <v>316</v>
      </c>
    </row>
    <row r="2" spans="1:7" ht="41.25" customHeight="1">
      <c r="A2" s="164" t="str">
        <f>"2025"&amp;"年部门项目中期规划预算表"</f>
        <v>2025年部门项目中期规划预算表</v>
      </c>
      <c r="B2" s="164"/>
      <c r="C2" s="164"/>
      <c r="D2" s="164"/>
      <c r="E2" s="164"/>
      <c r="F2" s="164"/>
      <c r="G2" s="164"/>
    </row>
    <row r="3" spans="1:7" ht="13.5" customHeight="1">
      <c r="A3" s="165" t="str">
        <f>"单位名称："&amp;"石林彝族自治县阿诗玛歌舞团"</f>
        <v>单位名称：石林彝族自治县阿诗玛歌舞团</v>
      </c>
      <c r="B3" s="166"/>
      <c r="C3" s="166"/>
      <c r="D3" s="166"/>
      <c r="E3" s="42"/>
      <c r="F3" s="42"/>
      <c r="G3" s="58" t="s">
        <v>1</v>
      </c>
    </row>
    <row r="4" spans="1:7" ht="21.75" customHeight="1">
      <c r="A4" s="161" t="s">
        <v>244</v>
      </c>
      <c r="B4" s="161" t="s">
        <v>243</v>
      </c>
      <c r="C4" s="161" t="s">
        <v>179</v>
      </c>
      <c r="D4" s="170" t="s">
        <v>317</v>
      </c>
      <c r="E4" s="169" t="s">
        <v>58</v>
      </c>
      <c r="F4" s="141"/>
      <c r="G4" s="142"/>
    </row>
    <row r="5" spans="1:7" ht="21.75" customHeight="1">
      <c r="A5" s="167"/>
      <c r="B5" s="167"/>
      <c r="C5" s="167"/>
      <c r="D5" s="173"/>
      <c r="E5" s="227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62"/>
      <c r="B6" s="162"/>
      <c r="C6" s="162"/>
      <c r="D6" s="174"/>
      <c r="E6" s="144"/>
      <c r="F6" s="174" t="s">
        <v>57</v>
      </c>
      <c r="G6" s="174"/>
    </row>
    <row r="7" spans="1:7" ht="15" customHeight="1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</row>
    <row r="8" spans="1:7" ht="17.25" customHeight="1">
      <c r="A8" s="15"/>
      <c r="B8" s="81"/>
      <c r="C8" s="81"/>
      <c r="D8" s="15"/>
      <c r="E8" s="80"/>
      <c r="F8" s="80"/>
      <c r="G8" s="80"/>
    </row>
    <row r="9" spans="1:7" ht="18.75" customHeight="1">
      <c r="A9" s="15"/>
      <c r="B9" s="15"/>
      <c r="C9" s="15"/>
      <c r="D9" s="15"/>
      <c r="E9" s="80"/>
      <c r="F9" s="80"/>
      <c r="G9" s="80"/>
    </row>
    <row r="10" spans="1:7" ht="18.75" customHeight="1">
      <c r="A10" s="224" t="s">
        <v>55</v>
      </c>
      <c r="B10" s="225" t="s">
        <v>318</v>
      </c>
      <c r="C10" s="225"/>
      <c r="D10" s="226"/>
      <c r="E10" s="80"/>
      <c r="F10" s="80"/>
      <c r="G10" s="80"/>
    </row>
    <row r="11" spans="1:7" ht="14.25" customHeight="1">
      <c r="A11" s="292" t="s">
        <v>378</v>
      </c>
    </row>
  </sheetData>
  <mergeCells count="11">
    <mergeCell ref="A2:G2"/>
    <mergeCell ref="A3:D3"/>
    <mergeCell ref="F5:F6"/>
    <mergeCell ref="E5:E6"/>
    <mergeCell ref="E4:G4"/>
    <mergeCell ref="A10:D10"/>
    <mergeCell ref="B4:B6"/>
    <mergeCell ref="C4:C6"/>
    <mergeCell ref="A4:A6"/>
    <mergeCell ref="G5:G6"/>
    <mergeCell ref="D4:D6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20"/>
  <sheetViews>
    <sheetView showZeros="0" tabSelected="1" workbookViewId="0">
      <selection activeCell="A12" sqref="A12:G12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spans="1:10" ht="14.25" customHeight="1">
      <c r="A1" s="82"/>
      <c r="B1" s="82"/>
      <c r="C1" s="82"/>
      <c r="D1" s="82"/>
      <c r="E1" s="82"/>
      <c r="F1" s="82"/>
      <c r="G1" s="82"/>
      <c r="H1" s="82"/>
      <c r="I1" s="82"/>
      <c r="J1" s="83" t="s">
        <v>319</v>
      </c>
    </row>
    <row r="2" spans="1:10" ht="41.25" customHeight="1">
      <c r="A2" s="228" t="str">
        <f>"2025"&amp;"年部门整体支出绩效目标表"</f>
        <v>2025年部门整体支出绩效目标表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17.25" customHeight="1">
      <c r="A3" s="234" t="str">
        <f>"单位名称："&amp;"石林彝族自治县阿诗玛歌舞团"</f>
        <v>单位名称：石林彝族自治县阿诗玛歌舞团</v>
      </c>
      <c r="B3" s="234"/>
      <c r="C3" s="235"/>
      <c r="D3" s="84"/>
      <c r="E3" s="84"/>
      <c r="F3" s="84"/>
      <c r="G3" s="84"/>
      <c r="H3" s="84"/>
      <c r="I3" s="84"/>
      <c r="J3" s="85" t="s">
        <v>1</v>
      </c>
    </row>
    <row r="4" spans="1:10" ht="30" customHeight="1">
      <c r="A4" s="86" t="s">
        <v>320</v>
      </c>
      <c r="B4" s="236">
        <v>129010</v>
      </c>
      <c r="C4" s="237"/>
      <c r="D4" s="237"/>
      <c r="E4" s="238"/>
      <c r="F4" s="239" t="s">
        <v>321</v>
      </c>
      <c r="G4" s="238"/>
      <c r="H4" s="240" t="s">
        <v>343</v>
      </c>
      <c r="I4" s="237"/>
      <c r="J4" s="238"/>
    </row>
    <row r="5" spans="1:10" ht="32.25" customHeight="1">
      <c r="A5" s="169" t="s">
        <v>322</v>
      </c>
      <c r="B5" s="141"/>
      <c r="C5" s="141"/>
      <c r="D5" s="141"/>
      <c r="E5" s="141"/>
      <c r="F5" s="141"/>
      <c r="G5" s="141"/>
      <c r="H5" s="141"/>
      <c r="I5" s="142"/>
      <c r="J5" s="87" t="s">
        <v>323</v>
      </c>
    </row>
    <row r="6" spans="1:10" ht="99.75" customHeight="1">
      <c r="A6" s="231" t="s">
        <v>324</v>
      </c>
      <c r="B6" s="88" t="s">
        <v>325</v>
      </c>
      <c r="C6" s="232" t="s">
        <v>344</v>
      </c>
      <c r="D6" s="232"/>
      <c r="E6" s="232"/>
      <c r="F6" s="232"/>
      <c r="G6" s="232"/>
      <c r="H6" s="232"/>
      <c r="I6" s="232"/>
      <c r="J6" s="89" t="s">
        <v>326</v>
      </c>
    </row>
    <row r="7" spans="1:10" ht="99.75" customHeight="1">
      <c r="A7" s="231"/>
      <c r="B7" s="88" t="str">
        <f>"总体绩效目标（"&amp;"2025"&amp;"-"&amp;("2025"+2)&amp;"年期间）"</f>
        <v>总体绩效目标（2025-2027年期间）</v>
      </c>
      <c r="C7" s="232" t="s">
        <v>345</v>
      </c>
      <c r="D7" s="232"/>
      <c r="E7" s="232"/>
      <c r="F7" s="232"/>
      <c r="G7" s="232"/>
      <c r="H7" s="232"/>
      <c r="I7" s="232"/>
      <c r="J7" s="89" t="s">
        <v>327</v>
      </c>
    </row>
    <row r="8" spans="1:10" ht="75" customHeight="1">
      <c r="A8" s="88" t="s">
        <v>328</v>
      </c>
      <c r="B8" s="49" t="str">
        <f>"预算年度（"&amp;"2025"&amp;"年）绩效目标"</f>
        <v>预算年度（2025年）绩效目标</v>
      </c>
      <c r="C8" s="233" t="s">
        <v>345</v>
      </c>
      <c r="D8" s="233"/>
      <c r="E8" s="233"/>
      <c r="F8" s="233"/>
      <c r="G8" s="233"/>
      <c r="H8" s="233"/>
      <c r="I8" s="233"/>
      <c r="J8" s="90" t="s">
        <v>329</v>
      </c>
    </row>
    <row r="9" spans="1:10" ht="32.25" customHeight="1">
      <c r="A9" s="230" t="s">
        <v>330</v>
      </c>
      <c r="B9" s="230"/>
      <c r="C9" s="230"/>
      <c r="D9" s="230"/>
      <c r="E9" s="230"/>
      <c r="F9" s="230"/>
      <c r="G9" s="230"/>
      <c r="H9" s="230"/>
      <c r="I9" s="230"/>
      <c r="J9" s="230"/>
    </row>
    <row r="10" spans="1:10" ht="32.25" customHeight="1">
      <c r="A10" s="242" t="s">
        <v>331</v>
      </c>
      <c r="B10" s="242"/>
      <c r="C10" s="231" t="s">
        <v>332</v>
      </c>
      <c r="D10" s="231"/>
      <c r="E10" s="231"/>
      <c r="F10" s="231" t="s">
        <v>333</v>
      </c>
      <c r="G10" s="231"/>
      <c r="H10" s="231" t="s">
        <v>334</v>
      </c>
      <c r="I10" s="231"/>
      <c r="J10" s="231"/>
    </row>
    <row r="11" spans="1:10" ht="32.25" customHeight="1">
      <c r="A11" s="242"/>
      <c r="B11" s="242"/>
      <c r="C11" s="231"/>
      <c r="D11" s="231"/>
      <c r="E11" s="231"/>
      <c r="F11" s="231"/>
      <c r="G11" s="231"/>
      <c r="H11" s="88" t="s">
        <v>335</v>
      </c>
      <c r="I11" s="88" t="s">
        <v>336</v>
      </c>
      <c r="J11" s="88" t="s">
        <v>337</v>
      </c>
    </row>
    <row r="12" spans="1:10" ht="24" customHeight="1">
      <c r="A12" s="214" t="s">
        <v>55</v>
      </c>
      <c r="B12" s="246"/>
      <c r="C12" s="246"/>
      <c r="D12" s="246"/>
      <c r="E12" s="246"/>
      <c r="F12" s="246"/>
      <c r="G12" s="247"/>
      <c r="H12" s="91"/>
      <c r="I12" s="91"/>
      <c r="J12" s="91"/>
    </row>
    <row r="13" spans="1:10" ht="34.5" customHeight="1">
      <c r="A13" s="232" t="s">
        <v>346</v>
      </c>
      <c r="B13" s="248"/>
      <c r="C13" s="232" t="s">
        <v>346</v>
      </c>
      <c r="D13" s="248"/>
      <c r="E13" s="248"/>
      <c r="F13" s="248"/>
      <c r="G13" s="248"/>
      <c r="H13" s="92">
        <v>2058126</v>
      </c>
      <c r="I13" s="92">
        <v>2058126</v>
      </c>
      <c r="J13" s="92"/>
    </row>
    <row r="14" spans="1:10" ht="32.25" customHeight="1">
      <c r="A14" s="230" t="s">
        <v>338</v>
      </c>
      <c r="B14" s="230"/>
      <c r="C14" s="230"/>
      <c r="D14" s="230"/>
      <c r="E14" s="230"/>
      <c r="F14" s="230"/>
      <c r="G14" s="230"/>
      <c r="H14" s="230"/>
      <c r="I14" s="230"/>
      <c r="J14" s="230"/>
    </row>
    <row r="15" spans="1:10" ht="32.25" customHeight="1">
      <c r="A15" s="241" t="s">
        <v>339</v>
      </c>
      <c r="B15" s="241"/>
      <c r="C15" s="241"/>
      <c r="D15" s="241"/>
      <c r="E15" s="241"/>
      <c r="F15" s="241"/>
      <c r="G15" s="241"/>
      <c r="H15" s="243" t="s">
        <v>340</v>
      </c>
      <c r="I15" s="245" t="s">
        <v>258</v>
      </c>
      <c r="J15" s="243" t="s">
        <v>341</v>
      </c>
    </row>
    <row r="16" spans="1:10" ht="36" customHeight="1">
      <c r="A16" s="93" t="s">
        <v>251</v>
      </c>
      <c r="B16" s="93" t="s">
        <v>342</v>
      </c>
      <c r="C16" s="94" t="s">
        <v>253</v>
      </c>
      <c r="D16" s="94" t="s">
        <v>254</v>
      </c>
      <c r="E16" s="94" t="s">
        <v>255</v>
      </c>
      <c r="F16" s="94" t="s">
        <v>256</v>
      </c>
      <c r="G16" s="94" t="s">
        <v>257</v>
      </c>
      <c r="H16" s="244"/>
      <c r="I16" s="244"/>
      <c r="J16" s="244"/>
    </row>
    <row r="17" spans="1:10" ht="32.25" customHeight="1">
      <c r="A17" s="249" t="s">
        <v>347</v>
      </c>
      <c r="B17" s="250" t="s">
        <v>348</v>
      </c>
      <c r="C17" s="251" t="s">
        <v>349</v>
      </c>
      <c r="D17" s="15" t="s">
        <v>350</v>
      </c>
      <c r="E17" s="95" t="s">
        <v>351</v>
      </c>
      <c r="F17" s="15" t="s">
        <v>352</v>
      </c>
      <c r="G17" s="15" t="s">
        <v>353</v>
      </c>
      <c r="H17" s="95" t="s">
        <v>368</v>
      </c>
      <c r="I17" s="95" t="s">
        <v>368</v>
      </c>
      <c r="J17" s="95" t="s">
        <v>368</v>
      </c>
    </row>
    <row r="18" spans="1:10" ht="14.25" customHeight="1">
      <c r="A18" s="252" t="s">
        <v>354</v>
      </c>
      <c r="B18" s="250" t="s">
        <v>355</v>
      </c>
      <c r="C18" s="251" t="s">
        <v>356</v>
      </c>
      <c r="D18" s="15" t="s">
        <v>357</v>
      </c>
      <c r="E18" s="95">
        <v>205.81</v>
      </c>
      <c r="F18" s="15" t="s">
        <v>358</v>
      </c>
      <c r="G18" s="15" t="s">
        <v>353</v>
      </c>
      <c r="H18" s="95" t="s">
        <v>368</v>
      </c>
      <c r="I18" s="95" t="s">
        <v>368</v>
      </c>
      <c r="J18" s="95" t="s">
        <v>368</v>
      </c>
    </row>
    <row r="19" spans="1:10" ht="14.25" customHeight="1">
      <c r="A19" s="252"/>
      <c r="B19" s="250" t="s">
        <v>359</v>
      </c>
      <c r="C19" s="251" t="s">
        <v>360</v>
      </c>
      <c r="D19" s="15" t="s">
        <v>361</v>
      </c>
      <c r="E19" s="95" t="s">
        <v>362</v>
      </c>
      <c r="F19" s="15" t="s">
        <v>363</v>
      </c>
      <c r="G19" s="15" t="s">
        <v>353</v>
      </c>
      <c r="H19" s="95" t="s">
        <v>368</v>
      </c>
      <c r="I19" s="95" t="s">
        <v>368</v>
      </c>
      <c r="J19" s="95" t="s">
        <v>368</v>
      </c>
    </row>
    <row r="20" spans="1:10" ht="14.25" customHeight="1">
      <c r="A20" s="249" t="s">
        <v>364</v>
      </c>
      <c r="B20" s="250" t="s">
        <v>365</v>
      </c>
      <c r="C20" s="251" t="s">
        <v>366</v>
      </c>
      <c r="D20" s="15" t="s">
        <v>361</v>
      </c>
      <c r="E20" s="95" t="s">
        <v>367</v>
      </c>
      <c r="F20" s="15" t="s">
        <v>363</v>
      </c>
      <c r="G20" s="15" t="s">
        <v>353</v>
      </c>
      <c r="H20" s="95" t="s">
        <v>368</v>
      </c>
      <c r="I20" s="95" t="s">
        <v>368</v>
      </c>
      <c r="J20" s="95" t="s">
        <v>368</v>
      </c>
    </row>
  </sheetData>
  <mergeCells count="23">
    <mergeCell ref="A18:A19"/>
    <mergeCell ref="A15:G15"/>
    <mergeCell ref="A14:J14"/>
    <mergeCell ref="A10:B11"/>
    <mergeCell ref="H15:H16"/>
    <mergeCell ref="I15:I16"/>
    <mergeCell ref="J15:J16"/>
    <mergeCell ref="C10:G11"/>
    <mergeCell ref="A12:G12"/>
    <mergeCell ref="A13:B13"/>
    <mergeCell ref="C13:G13"/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</mergeCells>
  <phoneticPr fontId="20" type="noConversion"/>
  <pageMargins left="0.84" right="0.84" top="0.9" bottom="0.9" header="0.36" footer="0.36"/>
  <pageSetup paperSize="9" scale="57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部门新增资产配置表10!Print_Titles</vt:lpstr>
      <vt:lpstr>部门整体支出绩效目标表13!Print_Titles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2025-03-12T01:50:14Z</dcterms:created>
  <dcterms:modified xsi:type="dcterms:W3CDTF">2025-03-13T07:23:45Z</dcterms:modified>
</cp:coreProperties>
</file>