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16" yWindow="564" windowWidth="16032" windowHeight="4980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4">部门新增资产配置表10!$A:$A,部门新增资产配置表10!$1:$1</definedName>
    <definedName name="_xlnm.Print_Titles" localSheetId="17">部门整体支出绩效目标表13!$A:$A,部门整体支出绩效目标表13!$1:$1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5725"/>
</workbook>
</file>

<file path=xl/calcChain.xml><?xml version="1.0" encoding="utf-8"?>
<calcChain xmlns="http://schemas.openxmlformats.org/spreadsheetml/2006/main">
  <c r="B8" i="18"/>
  <c r="B7"/>
  <c r="A3"/>
  <c r="A2"/>
  <c r="G5" i="17"/>
  <c r="F5"/>
  <c r="E5"/>
  <c r="A3"/>
  <c r="A2"/>
  <c r="A3" i="16"/>
  <c r="A2"/>
  <c r="A3" i="15"/>
  <c r="A2"/>
  <c r="A3" i="14"/>
  <c r="A2"/>
  <c r="A3" i="13"/>
  <c r="A2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<sst xmlns="http://schemas.openxmlformats.org/spreadsheetml/2006/main" count="723" uniqueCount="344">
  <si>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</si>
  <si>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</si>
  <si>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</si>
  <si>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</si>
  <si>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</si>
  <si>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</si>
  <si>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</si>
  <si>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</si>
  <si>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</si>
  <si>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</si>
  <si>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</si>
  <si>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</si>
  <si>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</si>
  <si>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</si>
  <si>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</si>
  <si>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</si>
  <si>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</si>
  <si>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</si>
  <si>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</si>
  <si>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</si>
  <si>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</si>
  <si>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</si>
  <si>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</si>
  <si>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</si>
  <si>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</si>
  <si>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</si>
  <si>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</si>
  <si>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</si>
  <si>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</si>
  <si>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</si>
  <si>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</si>
  <si>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</si>
  <si>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</si>
  <si>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</si>
  <si>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</si>
  <si>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</si>
  <si>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</si>
  <si>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</si>
  <si>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</si>
  <si>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</si>
  <si>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</si>
  <si>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</si>
  <si>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</si>
  <si>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</si>
  <si>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</si>
  <si>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</si>
  <si>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</si>
  <si>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</si>
  <si>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</si>
  <si>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</si>
  <si>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</si>
  <si>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</si>
  <si>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</si>
  <si>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</si>
  <si>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</si>
  <si>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</si>
  <si>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</si>
  <si>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</si>
  <si>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</si>
  <si>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</si>
  <si>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</si>
  <si>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</si>
  <si>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</si>
  <si>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</si>
  <si>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</si>
  <si>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</si>
  <si>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</si>
  <si>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</si>
  <si>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</si>
  <si>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121005</t>
  </si>
  <si>
    <t>石林彝族自治县土地矿产储备中心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</si>
  <si>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</si>
  <si>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</si>
  <si>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</si>
  <si>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</si>
  <si>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</si>
  <si>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</si>
  <si>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</si>
  <si>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</si>
  <si>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</si>
  <si>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</si>
  <si>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</si>
  <si>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</si>
  <si>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</si>
  <si>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</si>
  <si>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</si>
  <si>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</si>
  <si>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</si>
  <si>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</si>
  <si>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</si>
  <si>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</si>
  <si>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</si>
  <si>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</si>
  <si>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</si>
  <si>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</si>
  <si>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</si>
  <si>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</si>
  <si>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</si>
  <si>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</si>
  <si>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</si>
  <si>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</si>
  <si>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</si>
  <si>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</si>
  <si>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</si>
  <si>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</si>
  <si>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</si>
  <si>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</si>
  <si>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</si>
  <si>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</si>
  <si>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</si>
  <si>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</si>
  <si>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</si>
  <si>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</si>
  <si>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220</t>
  </si>
  <si>
    <t>自然资源海洋气象等支出</t>
  </si>
  <si>
    <t>22001</t>
  </si>
  <si>
    <t>自然资源事务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</si>
  <si>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</si>
  <si>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</si>
  <si>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</si>
  <si>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</si>
  <si>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</si>
  <si>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</si>
  <si>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</si>
  <si>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</si>
  <si>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</si>
  <si>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</si>
  <si>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</si>
  <si>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</si>
  <si>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</si>
  <si>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</si>
  <si>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</si>
  <si>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</si>
  <si>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</si>
  <si>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</si>
  <si>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</si>
  <si>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</si>
  <si>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</si>
  <si>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</si>
  <si>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</si>
  <si>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</si>
  <si>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</si>
  <si>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</si>
  <si>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</si>
  <si>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</si>
  <si>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</si>
  <si>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</si>
  <si>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</si>
  <si>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</si>
  <si>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</si>
  <si>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</si>
  <si>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</si>
  <si>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</si>
  <si>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</si>
  <si>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</si>
  <si>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</si>
  <si>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</si>
  <si>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</si>
  <si>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</si>
  <si>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</si>
  <si>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</si>
  <si>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</si>
  <si>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</si>
  <si>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</si>
  <si>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</si>
  <si>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</si>
  <si>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</si>
  <si>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</si>
  <si>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</si>
  <si>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</si>
  <si>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</si>
  <si>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</si>
  <si>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</si>
  <si>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</si>
  <si>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</si>
  <si>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</si>
  <si>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</si>
  <si>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</si>
  <si>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</si>
  <si>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</si>
  <si>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</si>
  <si>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</si>
  <si>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</si>
  <si>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</si>
  <si>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</si>
  <si>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</si>
  <si>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</si>
  <si>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</si>
  <si>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</si>
  <si>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</si>
  <si>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石林彝族自治县自然资源局</t>
  </si>
  <si>
    <t>530126210000000000159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</si>
  <si>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</si>
  <si>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</si>
  <si>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</si>
  <si>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</si>
  <si>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</si>
  <si>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</si>
  <si>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</si>
  <si>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</si>
  <si>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</si>
  <si>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530126210000000000160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</si>
  <si>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</si>
  <si>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</si>
  <si>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</si>
  <si>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</si>
  <si>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</si>
  <si>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</si>
  <si>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</si>
  <si>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</si>
  <si>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</si>
  <si>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530126210000000000161</t>
  </si>
  <si>
    <t>30217</t>
  </si>
  <si>
    <t>530126210000000000162</t>
  </si>
  <si>
    <t>工会经费</t>
  </si>
  <si>
    <t>30228</t>
  </si>
  <si>
    <t>530126210000000000163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</si>
  <si>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</si>
  <si>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</si>
  <si>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</si>
  <si>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</si>
  <si>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</si>
  <si>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</si>
  <si>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</si>
  <si>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</si>
  <si>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</si>
  <si>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</si>
  <si>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</si>
  <si>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</si>
  <si>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</si>
  <si>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530126210000000001058</t>
  </si>
  <si>
    <t>30113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</si>
  <si>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</si>
  <si>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</si>
  <si>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</si>
  <si>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</si>
  <si>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</si>
  <si>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</si>
  <si>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</si>
  <si>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</si>
  <si>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</si>
  <si>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</si>
  <si>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</si>
  <si>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</si>
  <si>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</si>
  <si>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</si>
  <si>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</si>
  <si>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</si>
  <si>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</si>
  <si>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</si>
  <si>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</si>
  <si>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</si>
  <si>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</si>
  <si>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</si>
  <si>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</si>
  <si>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</si>
  <si>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</si>
  <si>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</si>
  <si>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</si>
  <si>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</si>
  <si>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</si>
  <si>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</si>
  <si>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</si>
  <si>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</si>
  <si>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</si>
  <si>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</si>
  <si>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</si>
  <si>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</si>
  <si>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</si>
  <si>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</si>
  <si>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</si>
  <si>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</si>
  <si>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</si>
  <si>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</si>
  <si>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</si>
  <si>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</si>
  <si>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</si>
  <si>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</si>
  <si>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</si>
  <si>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</si>
  <si>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</si>
  <si>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</si>
  <si>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</si>
  <si>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</si>
  <si>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</si>
  <si>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</si>
  <si>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</si>
  <si>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</si>
  <si>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</si>
  <si>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</si>
  <si>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</si>
  <si>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</si>
  <si>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</si>
  <si>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</si>
  <si>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</si>
  <si>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</si>
  <si>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</si>
  <si>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</si>
  <si>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</si>
  <si>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</si>
  <si>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</si>
  <si>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</si>
  <si>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</si>
  <si>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</si>
  <si>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</si>
  <si>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</si>
  <si>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</si>
  <si>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</si>
  <si>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</si>
  <si>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</si>
  <si>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</si>
  <si>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</si>
  <si>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</si>
  <si>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</si>
  <si>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</si>
  <si>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</si>
  <si>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</si>
  <si>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</si>
  <si>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</si>
  <si>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</si>
  <si>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</si>
  <si>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</si>
  <si>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</si>
  <si>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</si>
  <si>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</si>
  <si>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</si>
  <si>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</si>
  <si>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</si>
  <si>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</si>
  <si>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</si>
  <si>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</si>
  <si>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</si>
  <si>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</si>
  <si>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本单位本年度无项目支出预算，此表为空。</t>
    <phoneticPr fontId="20" type="noConversion"/>
  </si>
  <si>
    <t>本单位本年度无项目支出预算，也无项目支出绩效目标，此表为空。</t>
    <phoneticPr fontId="20" type="noConversion"/>
  </si>
  <si>
    <t>本单位本年度无政府性基金支出预算，此表为空。</t>
    <phoneticPr fontId="20" type="noConversion"/>
  </si>
  <si>
    <t>本单位本年度无政府采购预算，此表为空。</t>
    <phoneticPr fontId="20" type="noConversion"/>
  </si>
  <si>
    <t>本单位本年度无政府购买服务预算，此表为空。</t>
    <phoneticPr fontId="20" type="noConversion"/>
  </si>
  <si>
    <t>本单位本年度无对下转移支付预算，此表为空。</t>
    <phoneticPr fontId="20" type="noConversion"/>
  </si>
  <si>
    <t>本单位本年度无对下转移支付预算，也无对下转移支付绩效目标，此表为空。</t>
    <phoneticPr fontId="20" type="noConversion"/>
  </si>
  <si>
    <t>本单位本年度无新增资产配置，此表为空。</t>
    <phoneticPr fontId="20" type="noConversion"/>
  </si>
  <si>
    <t>本单位本年度无上级补助项目支出预算，此表为空。</t>
    <phoneticPr fontId="20" type="noConversion"/>
  </si>
  <si>
    <t>本单位本年度无部门项目中期规划预算，此表为空。</t>
    <phoneticPr fontId="20" type="noConversion"/>
  </si>
  <si>
    <t>本单位为自然资源局下属二级预算单位，此表为空。</t>
    <phoneticPr fontId="20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</si>
</sst>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22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BEEF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60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/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1" fillId="0" borderId="1" xfId="0" applyFont="1" applyBorder="1"/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workbookViewId="0"/>
  </sheetViews>
  <sheetFormatPr defaultColWidth="8.554687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99" t="str">
        <f>"2025"&amp;"年部门财务收支预算总表"</f>
        <v>2025年部门财务收支预算总表</v>
      </c>
      <c r="B2" s="100"/>
      <c r="C2" s="100"/>
      <c r="D2" s="100"/>
    </row>
    <row r="3" spans="1:4" ht="17.25" customHeight="1">
      <c r="A3" s="101" t="str">
        <f>"单位名称："&amp;"石林彝族自治县土地矿产储备中心"</f>
        <v>单位名称：石林彝族自治县土地矿产储备中心</v>
      </c>
      <c r="B3" s="102"/>
      <c r="D3" s="3" t="s">
        <v>1</v>
      </c>
    </row>
    <row r="4" spans="1:4" ht="23.25" customHeight="1">
      <c r="A4" s="103" t="s">
        <v>2</v>
      </c>
      <c r="B4" s="104"/>
      <c r="C4" s="103" t="s">
        <v>3</v>
      </c>
      <c r="D4" s="104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933816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/>
      <c r="C10" s="7" t="s">
        <v>16</v>
      </c>
      <c r="D10" s="6"/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100515</v>
      </c>
    </row>
    <row r="14" spans="1:4" ht="17.25" customHeight="1">
      <c r="A14" s="5" t="s">
        <v>23</v>
      </c>
      <c r="B14" s="6"/>
      <c r="C14" s="8" t="s">
        <v>24</v>
      </c>
      <c r="D14" s="6">
        <v>72660</v>
      </c>
    </row>
    <row r="15" spans="1:4" ht="17.25" customHeight="1">
      <c r="A15" s="5" t="s">
        <v>25</v>
      </c>
      <c r="B15" s="6"/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>
        <v>681126</v>
      </c>
    </row>
    <row r="24" spans="1:4" ht="17.25" customHeight="1">
      <c r="A24" s="10"/>
      <c r="B24" s="6"/>
      <c r="C24" s="8" t="s">
        <v>35</v>
      </c>
      <c r="D24" s="6">
        <v>79515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933816</v>
      </c>
      <c r="C32" s="10" t="s">
        <v>44</v>
      </c>
      <c r="D32" s="6">
        <v>933816</v>
      </c>
    </row>
    <row r="33" spans="1:4" ht="16.5" customHeight="1">
      <c r="A33" s="9" t="s">
        <v>45</v>
      </c>
      <c r="B33" s="6"/>
      <c r="C33" s="9" t="s">
        <v>46</v>
      </c>
      <c r="D33" s="6"/>
    </row>
    <row r="34" spans="1:4" ht="16.5" customHeight="1">
      <c r="A34" s="8" t="s">
        <v>47</v>
      </c>
      <c r="B34" s="6"/>
      <c r="C34" s="8" t="s">
        <v>47</v>
      </c>
      <c r="D34" s="6"/>
    </row>
    <row r="35" spans="1:4" ht="16.5" customHeight="1">
      <c r="A35" s="8" t="s">
        <v>48</v>
      </c>
      <c r="B35" s="6"/>
      <c r="C35" s="8" t="s">
        <v>49</v>
      </c>
      <c r="D35" s="6"/>
    </row>
    <row r="36" spans="1:4" ht="16.5" customHeight="1">
      <c r="A36" s="11" t="s">
        <v>50</v>
      </c>
      <c r="B36" s="6">
        <v>933816</v>
      </c>
      <c r="C36" s="11" t="s">
        <v>51</v>
      </c>
      <c r="D36" s="6">
        <v>933816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 r:id="rId1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09375" defaultRowHeight="14.25" customHeight="1"/>
  <cols>
    <col min="1" max="1" width="32.109375" customWidth="1"/>
    <col min="2" max="2" width="20.6640625" customWidth="1"/>
    <col min="3" max="3" width="32.109375" customWidth="1"/>
    <col min="4" max="4" width="27.6640625" customWidth="1"/>
    <col min="5" max="6" width="36.6640625" customWidth="1"/>
  </cols>
  <sheetData>
    <row r="1" spans="1:6" ht="12" customHeight="1">
      <c r="A1" s="58">
        <v>1</v>
      </c>
      <c r="B1" s="59">
        <v>0</v>
      </c>
      <c r="C1" s="58">
        <v>1</v>
      </c>
      <c r="D1" s="29"/>
      <c r="E1" s="29"/>
      <c r="F1" s="51" t="s">
        <v>249</v>
      </c>
    </row>
    <row r="2" spans="1:6" ht="42" customHeight="1">
      <c r="A2" s="187" t="str">
        <f>"2025"&amp;"年部门政府性基金预算支出预算表"</f>
        <v>2025年部门政府性基金预算支出预算表</v>
      </c>
      <c r="B2" s="188" t="s">
        <v>250</v>
      </c>
      <c r="C2" s="189"/>
      <c r="D2" s="136"/>
      <c r="E2" s="136"/>
      <c r="F2" s="136"/>
    </row>
    <row r="3" spans="1:6" ht="13.5" customHeight="1">
      <c r="A3" s="160" t="str">
        <f>"单位名称："&amp;"石林彝族自治县土地矿产储备中心"</f>
        <v>单位名称：石林彝族自治县土地矿产储备中心</v>
      </c>
      <c r="B3" s="160" t="s">
        <v>251</v>
      </c>
      <c r="C3" s="193"/>
      <c r="D3" s="29"/>
      <c r="E3" s="29"/>
      <c r="F3" s="51" t="s">
        <v>1</v>
      </c>
    </row>
    <row r="4" spans="1:6" ht="19.5" customHeight="1">
      <c r="A4" s="146" t="s">
        <v>173</v>
      </c>
      <c r="B4" s="191" t="s">
        <v>72</v>
      </c>
      <c r="C4" s="146" t="s">
        <v>73</v>
      </c>
      <c r="D4" s="173" t="s">
        <v>252</v>
      </c>
      <c r="E4" s="144"/>
      <c r="F4" s="145"/>
    </row>
    <row r="5" spans="1:6" ht="18.75" customHeight="1">
      <c r="A5" s="167"/>
      <c r="B5" s="192"/>
      <c r="C5" s="167"/>
      <c r="D5" s="60" t="s">
        <v>55</v>
      </c>
      <c r="E5" s="47" t="s">
        <v>75</v>
      </c>
      <c r="F5" s="60" t="s">
        <v>76</v>
      </c>
    </row>
    <row r="6" spans="1:6" ht="18.75" customHeight="1">
      <c r="A6" s="55">
        <v>1</v>
      </c>
      <c r="B6" s="61" t="s">
        <v>83</v>
      </c>
      <c r="C6" s="55">
        <v>3</v>
      </c>
      <c r="D6" s="32">
        <v>4</v>
      </c>
      <c r="E6" s="32">
        <v>5</v>
      </c>
      <c r="F6" s="32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110" t="s">
        <v>163</v>
      </c>
      <c r="B9" s="110" t="s">
        <v>163</v>
      </c>
      <c r="C9" s="190" t="s">
        <v>163</v>
      </c>
      <c r="D9" s="6"/>
      <c r="E9" s="6"/>
      <c r="F9" s="6"/>
    </row>
    <row r="11" spans="1:6" ht="14.25" customHeight="1">
      <c r="A11" s="259" t="s">
        <v>335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20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1"/>
  <sheetViews>
    <sheetView showZeros="0" workbookViewId="0">
      <selection activeCell="A14" sqref="A14"/>
    </sheetView>
  </sheetViews>
  <sheetFormatPr defaultColWidth="9.109375" defaultRowHeight="14.25" customHeight="1"/>
  <cols>
    <col min="1" max="2" width="32.5546875" customWidth="1"/>
    <col min="3" max="3" width="41.109375" customWidth="1"/>
    <col min="4" max="4" width="21.6640625" customWidth="1"/>
    <col min="5" max="5" width="35.33203125" customWidth="1"/>
    <col min="6" max="6" width="7.6640625" customWidth="1"/>
    <col min="7" max="7" width="11.109375" customWidth="1"/>
    <col min="8" max="8" width="13.33203125" customWidth="1"/>
    <col min="9" max="18" width="20" customWidth="1"/>
    <col min="19" max="19" width="19.88671875" customWidth="1"/>
  </cols>
  <sheetData>
    <row r="1" spans="1:19" ht="15.75" customHeight="1">
      <c r="B1" s="42"/>
      <c r="C1" s="42"/>
      <c r="R1" s="43"/>
      <c r="S1" s="43" t="s">
        <v>253</v>
      </c>
    </row>
    <row r="2" spans="1:19" ht="41.25" customHeight="1">
      <c r="A2" s="198" t="str">
        <f>"2025"&amp;"年部门政府采购预算表"</f>
        <v>2025年部门政府采购预算表</v>
      </c>
      <c r="B2" s="158"/>
      <c r="C2" s="158"/>
      <c r="D2" s="159"/>
      <c r="E2" s="159"/>
      <c r="F2" s="159"/>
      <c r="G2" s="159"/>
      <c r="H2" s="159"/>
      <c r="I2" s="159"/>
      <c r="J2" s="159"/>
      <c r="K2" s="159"/>
      <c r="L2" s="159"/>
      <c r="M2" s="158"/>
      <c r="N2" s="159"/>
      <c r="O2" s="159"/>
      <c r="P2" s="158"/>
      <c r="Q2" s="159"/>
      <c r="R2" s="158"/>
      <c r="S2" s="158"/>
    </row>
    <row r="3" spans="1:19" ht="18.75" customHeight="1">
      <c r="A3" s="151" t="str">
        <f>"单位名称："&amp;"石林彝族自治县土地矿产储备中心"</f>
        <v>单位名称：石林彝族自治县土地矿产储备中心</v>
      </c>
      <c r="B3" s="203"/>
      <c r="C3" s="203"/>
      <c r="D3" s="204"/>
      <c r="E3" s="204"/>
      <c r="F3" s="204"/>
      <c r="G3" s="204"/>
      <c r="H3" s="204"/>
      <c r="I3" s="45"/>
      <c r="J3" s="45"/>
      <c r="K3" s="45"/>
      <c r="L3" s="45"/>
      <c r="R3" s="62"/>
      <c r="S3" s="51" t="s">
        <v>1</v>
      </c>
    </row>
    <row r="4" spans="1:19" ht="15.75" customHeight="1">
      <c r="A4" s="180" t="s">
        <v>172</v>
      </c>
      <c r="B4" s="210" t="s">
        <v>173</v>
      </c>
      <c r="C4" s="210" t="s">
        <v>254</v>
      </c>
      <c r="D4" s="199" t="s">
        <v>255</v>
      </c>
      <c r="E4" s="199" t="s">
        <v>256</v>
      </c>
      <c r="F4" s="199" t="s">
        <v>257</v>
      </c>
      <c r="G4" s="199" t="s">
        <v>258</v>
      </c>
      <c r="H4" s="199" t="s">
        <v>259</v>
      </c>
      <c r="I4" s="202" t="s">
        <v>180</v>
      </c>
      <c r="J4" s="202"/>
      <c r="K4" s="202"/>
      <c r="L4" s="202"/>
      <c r="M4" s="171"/>
      <c r="N4" s="202"/>
      <c r="O4" s="202"/>
      <c r="P4" s="168"/>
      <c r="Q4" s="202"/>
      <c r="R4" s="171"/>
      <c r="S4" s="169"/>
    </row>
    <row r="5" spans="1:19" ht="17.25" customHeight="1">
      <c r="A5" s="181"/>
      <c r="B5" s="211"/>
      <c r="C5" s="211"/>
      <c r="D5" s="200"/>
      <c r="E5" s="200"/>
      <c r="F5" s="200"/>
      <c r="G5" s="200"/>
      <c r="H5" s="200"/>
      <c r="I5" s="200" t="s">
        <v>55</v>
      </c>
      <c r="J5" s="200" t="s">
        <v>58</v>
      </c>
      <c r="K5" s="200" t="s">
        <v>260</v>
      </c>
      <c r="L5" s="200" t="s">
        <v>261</v>
      </c>
      <c r="M5" s="205" t="s">
        <v>262</v>
      </c>
      <c r="N5" s="213" t="s">
        <v>263</v>
      </c>
      <c r="O5" s="213"/>
      <c r="P5" s="214"/>
      <c r="Q5" s="213"/>
      <c r="R5" s="215"/>
      <c r="S5" s="212"/>
    </row>
    <row r="6" spans="1:19" ht="54" customHeight="1">
      <c r="A6" s="182"/>
      <c r="B6" s="212"/>
      <c r="C6" s="212"/>
      <c r="D6" s="201"/>
      <c r="E6" s="201"/>
      <c r="F6" s="201"/>
      <c r="G6" s="201"/>
      <c r="H6" s="201"/>
      <c r="I6" s="201"/>
      <c r="J6" s="201" t="s">
        <v>57</v>
      </c>
      <c r="K6" s="201"/>
      <c r="L6" s="201"/>
      <c r="M6" s="206"/>
      <c r="N6" s="64" t="s">
        <v>57</v>
      </c>
      <c r="O6" s="64" t="s">
        <v>64</v>
      </c>
      <c r="P6" s="63" t="s">
        <v>65</v>
      </c>
      <c r="Q6" s="64" t="s">
        <v>66</v>
      </c>
      <c r="R6" s="65" t="s">
        <v>67</v>
      </c>
      <c r="S6" s="63" t="s">
        <v>68</v>
      </c>
    </row>
    <row r="7" spans="1:19" ht="18" customHeight="1">
      <c r="A7" s="66">
        <v>1</v>
      </c>
      <c r="B7" s="66" t="s">
        <v>83</v>
      </c>
      <c r="C7" s="67">
        <v>3</v>
      </c>
      <c r="D7" s="67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  <c r="S7" s="66">
        <v>19</v>
      </c>
    </row>
    <row r="8" spans="1:19" ht="21" customHeight="1">
      <c r="A8" s="68"/>
      <c r="B8" s="69"/>
      <c r="C8" s="69"/>
      <c r="D8" s="70"/>
      <c r="E8" s="70"/>
      <c r="F8" s="70"/>
      <c r="G8" s="7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1" customHeight="1">
      <c r="A9" s="207" t="s">
        <v>163</v>
      </c>
      <c r="B9" s="208"/>
      <c r="C9" s="208"/>
      <c r="D9" s="209"/>
      <c r="E9" s="209"/>
      <c r="F9" s="209"/>
      <c r="G9" s="118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1" customHeight="1">
      <c r="A10" s="194" t="s">
        <v>264</v>
      </c>
      <c r="B10" s="195"/>
      <c r="C10" s="195"/>
      <c r="D10" s="194"/>
      <c r="E10" s="194"/>
      <c r="F10" s="194"/>
      <c r="G10" s="196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</row>
    <row r="11" spans="1:19" ht="14.25" customHeight="1">
      <c r="A11" s="259" t="s">
        <v>336</v>
      </c>
    </row>
  </sheetData>
  <mergeCells count="19">
    <mergeCell ref="C4:C6"/>
    <mergeCell ref="B4:B6"/>
    <mergeCell ref="N5:S5"/>
    <mergeCell ref="A10:S10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9:G9"/>
    <mergeCell ref="J5:J6"/>
  </mergeCells>
  <phoneticPr fontId="20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T11"/>
  <sheetViews>
    <sheetView showZeros="0" workbookViewId="0">
      <selection activeCell="A11" sqref="A11"/>
    </sheetView>
  </sheetViews>
  <sheetFormatPr defaultColWidth="9.109375" defaultRowHeight="14.25" customHeight="1"/>
  <cols>
    <col min="1" max="5" width="39.109375" customWidth="1"/>
    <col min="6" max="6" width="27.5546875" customWidth="1"/>
    <col min="7" max="7" width="28.5546875" customWidth="1"/>
    <col min="8" max="8" width="28.109375" customWidth="1"/>
    <col min="9" max="9" width="39.109375" customWidth="1"/>
    <col min="10" max="18" width="20.44140625" customWidth="1"/>
    <col min="19" max="20" width="20.33203125" customWidth="1"/>
  </cols>
  <sheetData>
    <row r="1" spans="1:20" ht="16.5" customHeight="1">
      <c r="A1" s="72"/>
      <c r="B1" s="42"/>
      <c r="C1" s="42"/>
      <c r="D1" s="42"/>
      <c r="E1" s="42"/>
      <c r="F1" s="42"/>
      <c r="G1" s="42"/>
      <c r="H1" s="72"/>
      <c r="I1" s="72"/>
      <c r="J1" s="72"/>
      <c r="K1" s="72"/>
      <c r="L1" s="72"/>
      <c r="M1" s="72"/>
      <c r="N1" s="73"/>
      <c r="O1" s="72"/>
      <c r="P1" s="72"/>
      <c r="Q1" s="42"/>
      <c r="R1" s="72"/>
      <c r="S1" s="74"/>
      <c r="T1" s="74" t="s">
        <v>265</v>
      </c>
    </row>
    <row r="2" spans="1:20" ht="41.25" customHeight="1">
      <c r="A2" s="216" t="str">
        <f>"2025"&amp;"年部门政府购买服务预算表"</f>
        <v>2025年部门政府购买服务预算表</v>
      </c>
      <c r="B2" s="158"/>
      <c r="C2" s="158"/>
      <c r="D2" s="158"/>
      <c r="E2" s="158"/>
      <c r="F2" s="158"/>
      <c r="G2" s="158"/>
      <c r="H2" s="217"/>
      <c r="I2" s="217"/>
      <c r="J2" s="217"/>
      <c r="K2" s="217"/>
      <c r="L2" s="217"/>
      <c r="M2" s="217"/>
      <c r="N2" s="218"/>
      <c r="O2" s="217"/>
      <c r="P2" s="217"/>
      <c r="Q2" s="158"/>
      <c r="R2" s="217"/>
      <c r="S2" s="218"/>
      <c r="T2" s="158"/>
    </row>
    <row r="3" spans="1:20" ht="22.5" customHeight="1">
      <c r="A3" s="219" t="str">
        <f>"单位名称："&amp;"石林彝族自治县土地矿产储备中心"</f>
        <v>单位名称：石林彝族自治县土地矿产储备中心</v>
      </c>
      <c r="B3" s="203"/>
      <c r="C3" s="203"/>
      <c r="D3" s="203"/>
      <c r="E3" s="203"/>
      <c r="F3" s="203"/>
      <c r="G3" s="203"/>
      <c r="H3" s="220"/>
      <c r="I3" s="220"/>
      <c r="J3" s="75"/>
      <c r="K3" s="75"/>
      <c r="L3" s="75"/>
      <c r="M3" s="75"/>
      <c r="N3" s="73"/>
      <c r="O3" s="72"/>
      <c r="P3" s="72"/>
      <c r="Q3" s="42"/>
      <c r="R3" s="72"/>
      <c r="S3" s="76"/>
      <c r="T3" s="74" t="s">
        <v>1</v>
      </c>
    </row>
    <row r="4" spans="1:20" ht="24" customHeight="1">
      <c r="A4" s="180" t="s">
        <v>172</v>
      </c>
      <c r="B4" s="210" t="s">
        <v>173</v>
      </c>
      <c r="C4" s="210" t="s">
        <v>254</v>
      </c>
      <c r="D4" s="210" t="s">
        <v>266</v>
      </c>
      <c r="E4" s="210" t="s">
        <v>267</v>
      </c>
      <c r="F4" s="210" t="s">
        <v>268</v>
      </c>
      <c r="G4" s="210" t="s">
        <v>269</v>
      </c>
      <c r="H4" s="199" t="s">
        <v>270</v>
      </c>
      <c r="I4" s="199" t="s">
        <v>271</v>
      </c>
      <c r="J4" s="202" t="s">
        <v>180</v>
      </c>
      <c r="K4" s="202"/>
      <c r="L4" s="202"/>
      <c r="M4" s="202"/>
      <c r="N4" s="171"/>
      <c r="O4" s="202"/>
      <c r="P4" s="202"/>
      <c r="Q4" s="168"/>
      <c r="R4" s="202"/>
      <c r="S4" s="171"/>
      <c r="T4" s="169"/>
    </row>
    <row r="5" spans="1:20" ht="24" customHeight="1">
      <c r="A5" s="181"/>
      <c r="B5" s="211"/>
      <c r="C5" s="211"/>
      <c r="D5" s="211"/>
      <c r="E5" s="211"/>
      <c r="F5" s="211"/>
      <c r="G5" s="211"/>
      <c r="H5" s="200"/>
      <c r="I5" s="200"/>
      <c r="J5" s="200" t="s">
        <v>55</v>
      </c>
      <c r="K5" s="200" t="s">
        <v>58</v>
      </c>
      <c r="L5" s="200" t="s">
        <v>260</v>
      </c>
      <c r="M5" s="200" t="s">
        <v>261</v>
      </c>
      <c r="N5" s="205" t="s">
        <v>262</v>
      </c>
      <c r="O5" s="213" t="s">
        <v>263</v>
      </c>
      <c r="P5" s="213"/>
      <c r="Q5" s="214"/>
      <c r="R5" s="213"/>
      <c r="S5" s="215"/>
      <c r="T5" s="212"/>
    </row>
    <row r="6" spans="1:20" ht="54" customHeight="1">
      <c r="A6" s="182"/>
      <c r="B6" s="212"/>
      <c r="C6" s="212"/>
      <c r="D6" s="212"/>
      <c r="E6" s="212"/>
      <c r="F6" s="212"/>
      <c r="G6" s="212"/>
      <c r="H6" s="201"/>
      <c r="I6" s="201"/>
      <c r="J6" s="201"/>
      <c r="K6" s="201" t="s">
        <v>57</v>
      </c>
      <c r="L6" s="201"/>
      <c r="M6" s="201"/>
      <c r="N6" s="206"/>
      <c r="O6" s="64" t="s">
        <v>57</v>
      </c>
      <c r="P6" s="64" t="s">
        <v>64</v>
      </c>
      <c r="Q6" s="63" t="s">
        <v>65</v>
      </c>
      <c r="R6" s="64" t="s">
        <v>66</v>
      </c>
      <c r="S6" s="65" t="s">
        <v>67</v>
      </c>
      <c r="T6" s="63" t="s">
        <v>68</v>
      </c>
    </row>
    <row r="7" spans="1:20" ht="17.25" customHeight="1">
      <c r="A7" s="31">
        <v>1</v>
      </c>
      <c r="B7" s="63">
        <v>2</v>
      </c>
      <c r="C7" s="31">
        <v>3</v>
      </c>
      <c r="D7" s="31">
        <v>4</v>
      </c>
      <c r="E7" s="63">
        <v>5</v>
      </c>
      <c r="F7" s="31">
        <v>6</v>
      </c>
      <c r="G7" s="31">
        <v>7</v>
      </c>
      <c r="H7" s="63">
        <v>8</v>
      </c>
      <c r="I7" s="31">
        <v>9</v>
      </c>
      <c r="J7" s="31">
        <v>10</v>
      </c>
      <c r="K7" s="63">
        <v>11</v>
      </c>
      <c r="L7" s="31">
        <v>12</v>
      </c>
      <c r="M7" s="31">
        <v>13</v>
      </c>
      <c r="N7" s="63">
        <v>14</v>
      </c>
      <c r="O7" s="31">
        <v>15</v>
      </c>
      <c r="P7" s="31">
        <v>16</v>
      </c>
      <c r="Q7" s="63">
        <v>17</v>
      </c>
      <c r="R7" s="31">
        <v>18</v>
      </c>
      <c r="S7" s="31">
        <v>19</v>
      </c>
      <c r="T7" s="31">
        <v>20</v>
      </c>
    </row>
    <row r="8" spans="1:20" ht="21" customHeight="1">
      <c r="A8" s="68"/>
      <c r="B8" s="69"/>
      <c r="C8" s="69"/>
      <c r="D8" s="69"/>
      <c r="E8" s="69"/>
      <c r="F8" s="69"/>
      <c r="G8" s="69"/>
      <c r="H8" s="70"/>
      <c r="I8" s="70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1" customHeight="1">
      <c r="A9" s="207" t="s">
        <v>163</v>
      </c>
      <c r="B9" s="208"/>
      <c r="C9" s="208"/>
      <c r="D9" s="208"/>
      <c r="E9" s="208"/>
      <c r="F9" s="208"/>
      <c r="G9" s="208"/>
      <c r="H9" s="209"/>
      <c r="I9" s="117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1" spans="1:20" ht="14.25" customHeight="1">
      <c r="A11" s="259" t="s">
        <v>337</v>
      </c>
    </row>
  </sheetData>
  <mergeCells count="19">
    <mergeCell ref="A9:I9"/>
    <mergeCell ref="K5:K6"/>
    <mergeCell ref="B4:B6"/>
    <mergeCell ref="C4:C6"/>
    <mergeCell ref="F4:F6"/>
    <mergeCell ref="G4:G6"/>
    <mergeCell ref="D4:D6"/>
    <mergeCell ref="E4:E6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</mergeCells>
  <phoneticPr fontId="20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10"/>
  <sheetViews>
    <sheetView showZeros="0" workbookViewId="0">
      <selection activeCell="A10" sqref="A10"/>
    </sheetView>
  </sheetViews>
  <sheetFormatPr defaultColWidth="9.109375" defaultRowHeight="14.25" customHeight="1"/>
  <cols>
    <col min="1" max="1" width="37.6640625" customWidth="1"/>
    <col min="2" max="24" width="20" customWidth="1"/>
  </cols>
  <sheetData>
    <row r="1" spans="1:24" ht="17.25" customHeight="1">
      <c r="D1" s="27"/>
      <c r="W1" s="43"/>
      <c r="X1" s="43" t="s">
        <v>272</v>
      </c>
    </row>
    <row r="2" spans="1:24" ht="41.25" customHeight="1">
      <c r="A2" s="198" t="str">
        <f>"2025"&amp;"年对下转移支付预算表"</f>
        <v>2025年对下转移支付预算表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8"/>
      <c r="X2" s="158"/>
    </row>
    <row r="3" spans="1:24" ht="18" customHeight="1">
      <c r="A3" s="219" t="str">
        <f>"单位名称："&amp;"石林彝族自治县土地矿产储备中心"</f>
        <v>单位名称：石林彝族自治县土地矿产储备中心</v>
      </c>
      <c r="B3" s="220"/>
      <c r="C3" s="220"/>
      <c r="D3" s="221"/>
      <c r="E3" s="222"/>
      <c r="F3" s="222"/>
      <c r="G3" s="222"/>
      <c r="H3" s="222"/>
      <c r="I3" s="222"/>
      <c r="W3" s="62"/>
      <c r="X3" s="62" t="s">
        <v>1</v>
      </c>
    </row>
    <row r="4" spans="1:24" ht="19.5" customHeight="1">
      <c r="A4" s="185" t="s">
        <v>273</v>
      </c>
      <c r="B4" s="173" t="s">
        <v>180</v>
      </c>
      <c r="C4" s="144"/>
      <c r="D4" s="144"/>
      <c r="E4" s="173" t="s">
        <v>274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68"/>
      <c r="X4" s="169"/>
    </row>
    <row r="5" spans="1:24" ht="40.5" customHeight="1">
      <c r="A5" s="147"/>
      <c r="B5" s="46" t="s">
        <v>55</v>
      </c>
      <c r="C5" s="52" t="s">
        <v>58</v>
      </c>
      <c r="D5" s="77" t="s">
        <v>260</v>
      </c>
      <c r="E5" s="39" t="s">
        <v>275</v>
      </c>
      <c r="F5" s="39" t="s">
        <v>276</v>
      </c>
      <c r="G5" s="39" t="s">
        <v>277</v>
      </c>
      <c r="H5" s="39" t="s">
        <v>278</v>
      </c>
      <c r="I5" s="39" t="s">
        <v>279</v>
      </c>
      <c r="J5" s="39" t="s">
        <v>280</v>
      </c>
      <c r="K5" s="39" t="s">
        <v>281</v>
      </c>
      <c r="L5" s="39" t="s">
        <v>282</v>
      </c>
      <c r="M5" s="39" t="s">
        <v>283</v>
      </c>
      <c r="N5" s="39" t="s">
        <v>284</v>
      </c>
      <c r="O5" s="39" t="s">
        <v>285</v>
      </c>
      <c r="P5" s="39" t="s">
        <v>286</v>
      </c>
      <c r="Q5" s="39" t="s">
        <v>287</v>
      </c>
      <c r="R5" s="39" t="s">
        <v>288</v>
      </c>
      <c r="S5" s="39" t="s">
        <v>289</v>
      </c>
      <c r="T5" s="39" t="s">
        <v>290</v>
      </c>
      <c r="U5" s="39" t="s">
        <v>291</v>
      </c>
      <c r="V5" s="39" t="s">
        <v>292</v>
      </c>
      <c r="W5" s="39" t="s">
        <v>293</v>
      </c>
      <c r="X5" s="78" t="s">
        <v>294</v>
      </c>
    </row>
    <row r="6" spans="1:24" ht="19.5" customHeight="1">
      <c r="A6" s="54">
        <v>1</v>
      </c>
      <c r="B6" s="54">
        <v>2</v>
      </c>
      <c r="C6" s="54">
        <v>3</v>
      </c>
      <c r="D6" s="36">
        <v>4</v>
      </c>
      <c r="E6" s="48">
        <v>5</v>
      </c>
      <c r="F6" s="54">
        <v>6</v>
      </c>
      <c r="G6" s="54">
        <v>7</v>
      </c>
      <c r="H6" s="36">
        <v>8</v>
      </c>
      <c r="I6" s="54">
        <v>9</v>
      </c>
      <c r="J6" s="54">
        <v>10</v>
      </c>
      <c r="K6" s="54">
        <v>11</v>
      </c>
      <c r="L6" s="36">
        <v>12</v>
      </c>
      <c r="M6" s="54">
        <v>13</v>
      </c>
      <c r="N6" s="54">
        <v>14</v>
      </c>
      <c r="O6" s="54">
        <v>15</v>
      </c>
      <c r="P6" s="36">
        <v>16</v>
      </c>
      <c r="Q6" s="54">
        <v>17</v>
      </c>
      <c r="R6" s="54">
        <v>18</v>
      </c>
      <c r="S6" s="54">
        <v>19</v>
      </c>
      <c r="T6" s="36">
        <v>20</v>
      </c>
      <c r="U6" s="36">
        <v>21</v>
      </c>
      <c r="V6" s="36">
        <v>22</v>
      </c>
      <c r="W6" s="48">
        <v>23</v>
      </c>
      <c r="X6" s="48">
        <v>24</v>
      </c>
    </row>
    <row r="7" spans="1:24" ht="19.5" customHeight="1">
      <c r="A7" s="2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9.5" customHeight="1">
      <c r="A8" s="2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10" spans="1:24" ht="14.25" customHeight="1">
      <c r="A10" s="259" t="s">
        <v>338</v>
      </c>
    </row>
  </sheetData>
  <mergeCells count="5">
    <mergeCell ref="A2:X2"/>
    <mergeCell ref="A4:A5"/>
    <mergeCell ref="B4:D4"/>
    <mergeCell ref="A3:I3"/>
    <mergeCell ref="E4:X4"/>
  </mergeCells>
  <phoneticPr fontId="20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9"/>
  <sheetViews>
    <sheetView showZeros="0" workbookViewId="0">
      <selection activeCell="A9" sqref="A9"/>
    </sheetView>
  </sheetViews>
  <sheetFormatPr defaultColWidth="9.109375" defaultRowHeight="12" customHeight="1"/>
  <cols>
    <col min="1" max="1" width="34.33203125" customWidth="1"/>
    <col min="2" max="2" width="29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6.5" customHeight="1">
      <c r="J1" s="43" t="s">
        <v>295</v>
      </c>
    </row>
    <row r="2" spans="1:10" ht="41.25" customHeight="1">
      <c r="A2" s="223" t="str">
        <f>"2025"&amp;"年对下转移支付绩效目标表"</f>
        <v>2025年对下转移支付绩效目标表</v>
      </c>
      <c r="B2" s="159"/>
      <c r="C2" s="159"/>
      <c r="D2" s="159"/>
      <c r="E2" s="159"/>
      <c r="F2" s="158"/>
      <c r="G2" s="159"/>
      <c r="H2" s="158"/>
      <c r="I2" s="158"/>
      <c r="J2" s="159"/>
    </row>
    <row r="3" spans="1:10" ht="17.25" customHeight="1">
      <c r="A3" s="160" t="str">
        <f>"单位名称："&amp;"石林彝族自治县土地矿产储备中心"</f>
        <v>单位名称：石林彝族自治县土地矿产储备中心</v>
      </c>
      <c r="B3" s="100"/>
      <c r="C3" s="100"/>
      <c r="D3" s="100"/>
      <c r="E3" s="100"/>
      <c r="F3" s="100"/>
      <c r="G3" s="100"/>
      <c r="H3" s="100"/>
    </row>
    <row r="4" spans="1:10" ht="44.25" customHeight="1">
      <c r="A4" s="53" t="s">
        <v>273</v>
      </c>
      <c r="B4" s="53" t="s">
        <v>240</v>
      </c>
      <c r="C4" s="53" t="s">
        <v>241</v>
      </c>
      <c r="D4" s="53" t="s">
        <v>242</v>
      </c>
      <c r="E4" s="53" t="s">
        <v>243</v>
      </c>
      <c r="F4" s="55" t="s">
        <v>244</v>
      </c>
      <c r="G4" s="53" t="s">
        <v>245</v>
      </c>
      <c r="H4" s="55" t="s">
        <v>246</v>
      </c>
      <c r="I4" s="55" t="s">
        <v>247</v>
      </c>
      <c r="J4" s="53" t="s">
        <v>248</v>
      </c>
    </row>
    <row r="5" spans="1:10" ht="14.25" customHeight="1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5">
        <v>6</v>
      </c>
      <c r="G5" s="53">
        <v>7</v>
      </c>
      <c r="H5" s="55">
        <v>8</v>
      </c>
      <c r="I5" s="55">
        <v>9</v>
      </c>
      <c r="J5" s="53">
        <v>10</v>
      </c>
    </row>
    <row r="6" spans="1:10" ht="42" customHeight="1">
      <c r="A6" s="24"/>
      <c r="B6" s="23"/>
      <c r="C6" s="23"/>
      <c r="D6" s="23"/>
      <c r="E6" s="57"/>
      <c r="F6" s="13"/>
      <c r="G6" s="57"/>
      <c r="H6" s="13"/>
      <c r="I6" s="13"/>
      <c r="J6" s="57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9" spans="1:10" ht="12" customHeight="1">
      <c r="A9" s="259" t="s">
        <v>339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I10"/>
  <sheetViews>
    <sheetView showZeros="0" topLeftCell="E1" workbookViewId="0">
      <selection activeCell="E10" sqref="E10"/>
    </sheetView>
  </sheetViews>
  <sheetFormatPr defaultColWidth="10.44140625" defaultRowHeight="14.25" customHeight="1"/>
  <cols>
    <col min="1" max="3" width="33.6640625" customWidth="1"/>
    <col min="4" max="4" width="45.5546875" customWidth="1"/>
    <col min="5" max="5" width="27.5546875" customWidth="1"/>
    <col min="6" max="6" width="21.6640625" customWidth="1"/>
    <col min="7" max="9" width="26.33203125" customWidth="1"/>
  </cols>
  <sheetData>
    <row r="1" spans="1:9" ht="14.25" customHeight="1">
      <c r="A1" s="228" t="s">
        <v>296</v>
      </c>
      <c r="B1" s="229"/>
      <c r="C1" s="229"/>
      <c r="D1" s="230"/>
      <c r="E1" s="230"/>
      <c r="F1" s="230"/>
      <c r="G1" s="229"/>
      <c r="H1" s="229"/>
      <c r="I1" s="230"/>
    </row>
    <row r="2" spans="1:9" ht="41.25" customHeight="1">
      <c r="A2" s="106" t="str">
        <f>"2025"&amp;"年新增资产配置预算表"</f>
        <v>2025年新增资产配置预算表</v>
      </c>
      <c r="B2" s="150"/>
      <c r="C2" s="150"/>
      <c r="D2" s="149"/>
      <c r="E2" s="149"/>
      <c r="F2" s="149"/>
      <c r="G2" s="150"/>
      <c r="H2" s="150"/>
      <c r="I2" s="149"/>
    </row>
    <row r="3" spans="1:9" ht="14.25" customHeight="1">
      <c r="A3" s="101" t="str">
        <f>"单位名称："&amp;"石林彝族自治县土地矿产储备中心"</f>
        <v>单位名称：石林彝族自治县土地矿产储备中心</v>
      </c>
      <c r="B3" s="231"/>
      <c r="C3" s="231"/>
      <c r="D3" s="1"/>
      <c r="F3" s="37"/>
      <c r="G3" s="22"/>
      <c r="H3" s="22"/>
      <c r="I3" s="2" t="s">
        <v>1</v>
      </c>
    </row>
    <row r="4" spans="1:9" ht="28.5" customHeight="1">
      <c r="A4" s="153" t="s">
        <v>172</v>
      </c>
      <c r="B4" s="156" t="s">
        <v>173</v>
      </c>
      <c r="C4" s="107" t="s">
        <v>297</v>
      </c>
      <c r="D4" s="153" t="s">
        <v>298</v>
      </c>
      <c r="E4" s="153" t="s">
        <v>299</v>
      </c>
      <c r="F4" s="153" t="s">
        <v>300</v>
      </c>
      <c r="G4" s="156" t="s">
        <v>301</v>
      </c>
      <c r="H4" s="232"/>
      <c r="I4" s="153"/>
    </row>
    <row r="5" spans="1:9" ht="21" customHeight="1">
      <c r="A5" s="107"/>
      <c r="B5" s="157"/>
      <c r="C5" s="157"/>
      <c r="D5" s="155"/>
      <c r="E5" s="157"/>
      <c r="F5" s="157"/>
      <c r="G5" s="39" t="s">
        <v>258</v>
      </c>
      <c r="H5" s="39" t="s">
        <v>302</v>
      </c>
      <c r="I5" s="39" t="s">
        <v>303</v>
      </c>
    </row>
    <row r="6" spans="1:9" ht="17.25" customHeight="1">
      <c r="A6" s="17" t="s">
        <v>82</v>
      </c>
      <c r="B6" s="79" t="s">
        <v>83</v>
      </c>
      <c r="C6" s="17" t="s">
        <v>84</v>
      </c>
      <c r="D6" s="57" t="s">
        <v>85</v>
      </c>
      <c r="E6" s="17" t="s">
        <v>86</v>
      </c>
      <c r="F6" s="79" t="s">
        <v>87</v>
      </c>
      <c r="G6" s="18" t="s">
        <v>88</v>
      </c>
      <c r="H6" s="57" t="s">
        <v>89</v>
      </c>
      <c r="I6" s="57">
        <v>9</v>
      </c>
    </row>
    <row r="7" spans="1:9" ht="19.5" customHeight="1">
      <c r="A7" s="19"/>
      <c r="B7" s="8"/>
      <c r="C7" s="8"/>
      <c r="D7" s="24"/>
      <c r="E7" s="15"/>
      <c r="F7" s="18"/>
      <c r="G7" s="80"/>
      <c r="H7" s="81"/>
      <c r="I7" s="81"/>
    </row>
    <row r="8" spans="1:9" ht="19.5" customHeight="1">
      <c r="A8" s="224" t="s">
        <v>55</v>
      </c>
      <c r="B8" s="225"/>
      <c r="C8" s="225"/>
      <c r="D8" s="226"/>
      <c r="E8" s="227"/>
      <c r="F8" s="227"/>
      <c r="G8" s="80"/>
      <c r="H8" s="81"/>
      <c r="I8" s="81"/>
    </row>
    <row r="10" spans="1:9" ht="14.25" customHeight="1">
      <c r="E10" s="259" t="s">
        <v>340</v>
      </c>
    </row>
  </sheetData>
  <mergeCells count="11">
    <mergeCell ref="A8:F8"/>
    <mergeCell ref="B4:B5"/>
    <mergeCell ref="A1:I1"/>
    <mergeCell ref="A2:I2"/>
    <mergeCell ref="A3:C3"/>
    <mergeCell ref="G4:I4"/>
    <mergeCell ref="F4:F5"/>
    <mergeCell ref="E4:E5"/>
    <mergeCell ref="D4:D5"/>
    <mergeCell ref="C4:C5"/>
    <mergeCell ref="A4:A5"/>
  </mergeCells>
  <phoneticPr fontId="20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09375" defaultRowHeight="14.25" customHeight="1"/>
  <cols>
    <col min="1" max="1" width="19.33203125" customWidth="1"/>
    <col min="2" max="2" width="33.88671875" customWidth="1"/>
    <col min="3" max="3" width="23.88671875" customWidth="1"/>
    <col min="4" max="4" width="11.109375" customWidth="1"/>
    <col min="5" max="5" width="17.6640625" customWidth="1"/>
    <col min="6" max="6" width="9.88671875" customWidth="1"/>
    <col min="7" max="7" width="17.6640625" customWidth="1"/>
    <col min="8" max="11" width="23.109375" customWidth="1"/>
  </cols>
  <sheetData>
    <row r="1" spans="1:11" ht="14.25" customHeight="1">
      <c r="D1" s="50"/>
      <c r="E1" s="50"/>
      <c r="F1" s="50"/>
      <c r="G1" s="50"/>
      <c r="K1" s="43" t="s">
        <v>304</v>
      </c>
    </row>
    <row r="2" spans="1:11" ht="41.25" customHeight="1">
      <c r="A2" s="233" t="str">
        <f>"2025"&amp;"年上级转移支付补助项目支出预算表"</f>
        <v>2025年上级转移支付补助项目支出预算表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13.5" customHeight="1">
      <c r="A3" s="160" t="str">
        <f>"单位名称："&amp;"石林彝族自治县土地矿产储备中心"</f>
        <v>单位名称：石林彝族自治县土地矿产储备中心</v>
      </c>
      <c r="B3" s="161"/>
      <c r="C3" s="161"/>
      <c r="D3" s="161"/>
      <c r="E3" s="161"/>
      <c r="F3" s="161"/>
      <c r="G3" s="161"/>
      <c r="H3" s="45"/>
      <c r="I3" s="45"/>
      <c r="J3" s="45"/>
      <c r="K3" s="62" t="s">
        <v>1</v>
      </c>
    </row>
    <row r="4" spans="1:11" ht="21.75" customHeight="1">
      <c r="A4" s="163" t="s">
        <v>233</v>
      </c>
      <c r="B4" s="163" t="s">
        <v>175</v>
      </c>
      <c r="C4" s="163" t="s">
        <v>234</v>
      </c>
      <c r="D4" s="180" t="s">
        <v>176</v>
      </c>
      <c r="E4" s="180" t="s">
        <v>177</v>
      </c>
      <c r="F4" s="180" t="s">
        <v>235</v>
      </c>
      <c r="G4" s="180" t="s">
        <v>236</v>
      </c>
      <c r="H4" s="185" t="s">
        <v>55</v>
      </c>
      <c r="I4" s="173" t="s">
        <v>305</v>
      </c>
      <c r="J4" s="144"/>
      <c r="K4" s="145"/>
    </row>
    <row r="5" spans="1:11" ht="21.75" customHeight="1">
      <c r="A5" s="164"/>
      <c r="B5" s="164"/>
      <c r="C5" s="164"/>
      <c r="D5" s="181"/>
      <c r="E5" s="181"/>
      <c r="F5" s="181"/>
      <c r="G5" s="181"/>
      <c r="H5" s="165"/>
      <c r="I5" s="180" t="s">
        <v>58</v>
      </c>
      <c r="J5" s="180" t="s">
        <v>59</v>
      </c>
      <c r="K5" s="180" t="s">
        <v>60</v>
      </c>
    </row>
    <row r="6" spans="1:11" ht="40.5" customHeight="1">
      <c r="A6" s="170"/>
      <c r="B6" s="170"/>
      <c r="C6" s="170"/>
      <c r="D6" s="182"/>
      <c r="E6" s="182"/>
      <c r="F6" s="182"/>
      <c r="G6" s="182"/>
      <c r="H6" s="147"/>
      <c r="I6" s="182" t="s">
        <v>57</v>
      </c>
      <c r="J6" s="182"/>
      <c r="K6" s="182"/>
    </row>
    <row r="7" spans="1:11" ht="15" customHeight="1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48">
        <v>10</v>
      </c>
      <c r="K7" s="48">
        <v>11</v>
      </c>
    </row>
    <row r="8" spans="1:11" ht="18.75" customHeight="1">
      <c r="A8" s="24"/>
      <c r="B8" s="15"/>
      <c r="C8" s="24"/>
      <c r="D8" s="24"/>
      <c r="E8" s="24"/>
      <c r="F8" s="24"/>
      <c r="G8" s="24"/>
      <c r="H8" s="82"/>
      <c r="I8" s="83"/>
      <c r="J8" s="83"/>
      <c r="K8" s="82"/>
    </row>
    <row r="9" spans="1:11" ht="18.75" customHeight="1">
      <c r="A9" s="8"/>
      <c r="B9" s="15"/>
      <c r="C9" s="15"/>
      <c r="D9" s="15"/>
      <c r="E9" s="15"/>
      <c r="F9" s="15"/>
      <c r="G9" s="15"/>
      <c r="H9" s="84"/>
      <c r="I9" s="84"/>
      <c r="J9" s="84"/>
      <c r="K9" s="82"/>
    </row>
    <row r="10" spans="1:11" ht="18.75" customHeight="1">
      <c r="A10" s="176" t="s">
        <v>163</v>
      </c>
      <c r="B10" s="177"/>
      <c r="C10" s="177"/>
      <c r="D10" s="177"/>
      <c r="E10" s="177"/>
      <c r="F10" s="177"/>
      <c r="G10" s="125"/>
      <c r="H10" s="84"/>
      <c r="I10" s="84"/>
      <c r="J10" s="84"/>
      <c r="K10" s="82"/>
    </row>
    <row r="12" spans="1:11" ht="14.25" customHeight="1">
      <c r="A12" s="259" t="s">
        <v>341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12"/>
  <sheetViews>
    <sheetView showZeros="0" workbookViewId="0">
      <selection activeCell="A12" sqref="A12"/>
    </sheetView>
  </sheetViews>
  <sheetFormatPr defaultColWidth="9.109375" defaultRowHeight="14.25" customHeight="1"/>
  <cols>
    <col min="1" max="1" width="35.33203125" customWidth="1"/>
    <col min="2" max="4" width="28" customWidth="1"/>
    <col min="5" max="7" width="23.88671875" customWidth="1"/>
  </cols>
  <sheetData>
    <row r="1" spans="1:7" ht="13.5" customHeight="1">
      <c r="D1" s="50"/>
      <c r="G1" s="43" t="s">
        <v>306</v>
      </c>
    </row>
    <row r="2" spans="1:7" ht="41.25" customHeight="1">
      <c r="A2" s="159" t="str">
        <f>"2025"&amp;"年部门项目中期规划预算表"</f>
        <v>2025年部门项目中期规划预算表</v>
      </c>
      <c r="B2" s="159"/>
      <c r="C2" s="159"/>
      <c r="D2" s="159"/>
      <c r="E2" s="159"/>
      <c r="F2" s="159"/>
      <c r="G2" s="159"/>
    </row>
    <row r="3" spans="1:7" ht="13.5" customHeight="1">
      <c r="A3" s="160" t="str">
        <f>"单位名称："&amp;"石林彝族自治县土地矿产储备中心"</f>
        <v>单位名称：石林彝族自治县土地矿产储备中心</v>
      </c>
      <c r="B3" s="161"/>
      <c r="C3" s="161"/>
      <c r="D3" s="161"/>
      <c r="E3" s="45"/>
      <c r="F3" s="45"/>
      <c r="G3" s="62" t="s">
        <v>1</v>
      </c>
    </row>
    <row r="4" spans="1:7" ht="21.75" customHeight="1">
      <c r="A4" s="163" t="s">
        <v>234</v>
      </c>
      <c r="B4" s="163" t="s">
        <v>233</v>
      </c>
      <c r="C4" s="163" t="s">
        <v>175</v>
      </c>
      <c r="D4" s="180" t="s">
        <v>307</v>
      </c>
      <c r="E4" s="173" t="s">
        <v>58</v>
      </c>
      <c r="F4" s="144"/>
      <c r="G4" s="145"/>
    </row>
    <row r="5" spans="1:7" ht="21.75" customHeight="1">
      <c r="A5" s="164"/>
      <c r="B5" s="164"/>
      <c r="C5" s="164"/>
      <c r="D5" s="181"/>
      <c r="E5" s="234" t="str">
        <f>"2025"&amp;"年"</f>
        <v>2025年</v>
      </c>
      <c r="F5" s="180" t="str">
        <f>("2025"+1)&amp;"年"</f>
        <v>2026年</v>
      </c>
      <c r="G5" s="180" t="str">
        <f>("2025"+2)&amp;"年"</f>
        <v>2027年</v>
      </c>
    </row>
    <row r="6" spans="1:7" ht="40.5" customHeight="1">
      <c r="A6" s="170"/>
      <c r="B6" s="170"/>
      <c r="C6" s="170"/>
      <c r="D6" s="182"/>
      <c r="E6" s="147"/>
      <c r="F6" s="182" t="s">
        <v>57</v>
      </c>
      <c r="G6" s="182"/>
    </row>
    <row r="7" spans="1:7" ht="15" customHeight="1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</row>
    <row r="8" spans="1:7" ht="17.25" customHeight="1">
      <c r="A8" s="15"/>
      <c r="B8" s="85"/>
      <c r="C8" s="85"/>
      <c r="D8" s="15"/>
      <c r="E8" s="84"/>
      <c r="F8" s="84"/>
      <c r="G8" s="84"/>
    </row>
    <row r="9" spans="1:7" ht="18.75" customHeight="1">
      <c r="A9" s="15"/>
      <c r="B9" s="15"/>
      <c r="C9" s="15"/>
      <c r="D9" s="15"/>
      <c r="E9" s="84"/>
      <c r="F9" s="84"/>
      <c r="G9" s="84"/>
    </row>
    <row r="10" spans="1:7" ht="18.75" customHeight="1">
      <c r="A10" s="235" t="s">
        <v>55</v>
      </c>
      <c r="B10" s="236" t="s">
        <v>308</v>
      </c>
      <c r="C10" s="236"/>
      <c r="D10" s="237"/>
      <c r="E10" s="84"/>
      <c r="F10" s="84"/>
      <c r="G10" s="84"/>
    </row>
    <row r="12" spans="1:7" ht="14.25" customHeight="1">
      <c r="A12" s="259" t="s">
        <v>342</v>
      </c>
    </row>
  </sheetData>
  <mergeCells count="11">
    <mergeCell ref="A10:D10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19"/>
  <sheetViews>
    <sheetView showZeros="0" tabSelected="1" topLeftCell="A13" workbookViewId="0">
      <selection activeCell="A19" sqref="A19"/>
    </sheetView>
  </sheetViews>
  <sheetFormatPr defaultColWidth="8.5546875" defaultRowHeight="14.25" customHeight="1"/>
  <cols>
    <col min="1" max="1" width="18.109375" customWidth="1"/>
    <col min="2" max="2" width="23.44140625" customWidth="1"/>
    <col min="3" max="3" width="21.88671875" customWidth="1"/>
    <col min="4" max="4" width="15.5546875" customWidth="1"/>
    <col min="5" max="5" width="31.5546875" customWidth="1"/>
    <col min="6" max="6" width="15.44140625" customWidth="1"/>
    <col min="7" max="7" width="16.44140625" customWidth="1"/>
    <col min="8" max="8" width="29.5546875" customWidth="1"/>
    <col min="9" max="9" width="30.5546875" customWidth="1"/>
    <col min="10" max="10" width="23.88671875" customWidth="1"/>
  </cols>
  <sheetData>
    <row r="1" spans="1:10" ht="14.25" customHeight="1">
      <c r="A1" s="86"/>
      <c r="B1" s="86"/>
      <c r="C1" s="86"/>
      <c r="D1" s="86"/>
      <c r="E1" s="86"/>
      <c r="F1" s="86"/>
      <c r="G1" s="86"/>
      <c r="H1" s="86"/>
      <c r="I1" s="86"/>
      <c r="J1" s="87" t="s">
        <v>309</v>
      </c>
    </row>
    <row r="2" spans="1:10" ht="41.25" customHeight="1">
      <c r="A2" s="249" t="str">
        <f>"2025"&amp;"年部门整体支出绩效目标表"</f>
        <v>2025年部门整体支出绩效目标表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ht="17.25" customHeight="1">
      <c r="A3" s="252" t="str">
        <f>"单位名称："&amp;"石林彝族自治县土地矿产储备中心"</f>
        <v>单位名称：石林彝族自治县土地矿产储备中心</v>
      </c>
      <c r="B3" s="252"/>
      <c r="C3" s="253"/>
      <c r="D3" s="88"/>
      <c r="E3" s="88"/>
      <c r="F3" s="88"/>
      <c r="G3" s="88"/>
      <c r="H3" s="88"/>
      <c r="I3" s="88"/>
      <c r="J3" s="89" t="s">
        <v>1</v>
      </c>
    </row>
    <row r="4" spans="1:10" ht="30" customHeight="1">
      <c r="A4" s="90" t="s">
        <v>310</v>
      </c>
      <c r="B4" s="254"/>
      <c r="C4" s="255"/>
      <c r="D4" s="255"/>
      <c r="E4" s="256"/>
      <c r="F4" s="257" t="s">
        <v>311</v>
      </c>
      <c r="G4" s="256"/>
      <c r="H4" s="258"/>
      <c r="I4" s="255"/>
      <c r="J4" s="256"/>
    </row>
    <row r="5" spans="1:10" ht="32.25" customHeight="1">
      <c r="A5" s="173" t="s">
        <v>312</v>
      </c>
      <c r="B5" s="144"/>
      <c r="C5" s="144"/>
      <c r="D5" s="144"/>
      <c r="E5" s="144"/>
      <c r="F5" s="144"/>
      <c r="G5" s="144"/>
      <c r="H5" s="144"/>
      <c r="I5" s="145"/>
      <c r="J5" s="91" t="s">
        <v>313</v>
      </c>
    </row>
    <row r="6" spans="1:10" ht="99.75" customHeight="1">
      <c r="A6" s="244" t="s">
        <v>314</v>
      </c>
      <c r="B6" s="92" t="s">
        <v>315</v>
      </c>
      <c r="C6" s="247"/>
      <c r="D6" s="247"/>
      <c r="E6" s="247"/>
      <c r="F6" s="247"/>
      <c r="G6" s="247"/>
      <c r="H6" s="247"/>
      <c r="I6" s="247"/>
      <c r="J6" s="93" t="s">
        <v>316</v>
      </c>
    </row>
    <row r="7" spans="1:10" ht="99.75" customHeight="1">
      <c r="A7" s="244"/>
      <c r="B7" s="92" t="str">
        <f>"总体绩效目标（"&amp;"2025"&amp;"-"&amp;("2025"+2)&amp;"年期间）"</f>
        <v>总体绩效目标（2025-2027年期间）</v>
      </c>
      <c r="C7" s="247"/>
      <c r="D7" s="247"/>
      <c r="E7" s="247"/>
      <c r="F7" s="247"/>
      <c r="G7" s="247"/>
      <c r="H7" s="247"/>
      <c r="I7" s="247"/>
      <c r="J7" s="93" t="s">
        <v>317</v>
      </c>
    </row>
    <row r="8" spans="1:10" ht="75" customHeight="1">
      <c r="A8" s="92" t="s">
        <v>318</v>
      </c>
      <c r="B8" s="53" t="str">
        <f>"预算年度（"&amp;"2025"&amp;"年）绩效目标"</f>
        <v>预算年度（2025年）绩效目标</v>
      </c>
      <c r="C8" s="251"/>
      <c r="D8" s="251"/>
      <c r="E8" s="251"/>
      <c r="F8" s="251"/>
      <c r="G8" s="251"/>
      <c r="H8" s="251"/>
      <c r="I8" s="251"/>
      <c r="J8" s="94" t="s">
        <v>319</v>
      </c>
    </row>
    <row r="9" spans="1:10" ht="32.25" customHeight="1">
      <c r="A9" s="239" t="s">
        <v>320</v>
      </c>
      <c r="B9" s="239"/>
      <c r="C9" s="239"/>
      <c r="D9" s="239"/>
      <c r="E9" s="239"/>
      <c r="F9" s="239"/>
      <c r="G9" s="239"/>
      <c r="H9" s="239"/>
      <c r="I9" s="239"/>
      <c r="J9" s="239"/>
    </row>
    <row r="10" spans="1:10" ht="32.25" customHeight="1">
      <c r="A10" s="240" t="s">
        <v>321</v>
      </c>
      <c r="B10" s="240"/>
      <c r="C10" s="244" t="s">
        <v>322</v>
      </c>
      <c r="D10" s="244"/>
      <c r="E10" s="244"/>
      <c r="F10" s="244" t="s">
        <v>323</v>
      </c>
      <c r="G10" s="244"/>
      <c r="H10" s="244" t="s">
        <v>324</v>
      </c>
      <c r="I10" s="244"/>
      <c r="J10" s="244"/>
    </row>
    <row r="11" spans="1:10" ht="32.25" customHeight="1">
      <c r="A11" s="240"/>
      <c r="B11" s="240"/>
      <c r="C11" s="244"/>
      <c r="D11" s="244"/>
      <c r="E11" s="244"/>
      <c r="F11" s="244"/>
      <c r="G11" s="244"/>
      <c r="H11" s="92" t="s">
        <v>325</v>
      </c>
      <c r="I11" s="92" t="s">
        <v>326</v>
      </c>
      <c r="J11" s="92" t="s">
        <v>327</v>
      </c>
    </row>
    <row r="12" spans="1:10" ht="24" customHeight="1">
      <c r="A12" s="224" t="s">
        <v>55</v>
      </c>
      <c r="B12" s="245"/>
      <c r="C12" s="245"/>
      <c r="D12" s="245"/>
      <c r="E12" s="245"/>
      <c r="F12" s="245"/>
      <c r="G12" s="246"/>
      <c r="H12" s="95"/>
      <c r="I12" s="95"/>
      <c r="J12" s="95"/>
    </row>
    <row r="13" spans="1:10" ht="34.5" customHeight="1">
      <c r="A13" s="247"/>
      <c r="B13" s="248"/>
      <c r="C13" s="247"/>
      <c r="D13" s="248"/>
      <c r="E13" s="248"/>
      <c r="F13" s="248"/>
      <c r="G13" s="248"/>
      <c r="H13" s="96"/>
      <c r="I13" s="96"/>
      <c r="J13" s="96"/>
    </row>
    <row r="14" spans="1:10" ht="32.25" customHeight="1">
      <c r="A14" s="239" t="s">
        <v>328</v>
      </c>
      <c r="B14" s="239"/>
      <c r="C14" s="239"/>
      <c r="D14" s="239"/>
      <c r="E14" s="239"/>
      <c r="F14" s="239"/>
      <c r="G14" s="239"/>
      <c r="H14" s="239"/>
      <c r="I14" s="239"/>
      <c r="J14" s="239"/>
    </row>
    <row r="15" spans="1:10" ht="32.25" customHeight="1">
      <c r="A15" s="238" t="s">
        <v>329</v>
      </c>
      <c r="B15" s="238"/>
      <c r="C15" s="238"/>
      <c r="D15" s="238"/>
      <c r="E15" s="238"/>
      <c r="F15" s="238"/>
      <c r="G15" s="238"/>
      <c r="H15" s="241" t="s">
        <v>330</v>
      </c>
      <c r="I15" s="243" t="s">
        <v>248</v>
      </c>
      <c r="J15" s="241" t="s">
        <v>331</v>
      </c>
    </row>
    <row r="16" spans="1:10" ht="36" customHeight="1">
      <c r="A16" s="97" t="s">
        <v>241</v>
      </c>
      <c r="B16" s="97" t="s">
        <v>332</v>
      </c>
      <c r="C16" s="98" t="s">
        <v>243</v>
      </c>
      <c r="D16" s="98" t="s">
        <v>244</v>
      </c>
      <c r="E16" s="98" t="s">
        <v>245</v>
      </c>
      <c r="F16" s="98" t="s">
        <v>246</v>
      </c>
      <c r="G16" s="98" t="s">
        <v>247</v>
      </c>
      <c r="H16" s="242"/>
      <c r="I16" s="242"/>
      <c r="J16" s="242"/>
    </row>
    <row r="17" spans="1:10" ht="32.25" customHeight="1">
      <c r="A17" s="79"/>
      <c r="B17" s="79"/>
      <c r="C17" s="15"/>
      <c r="D17" s="79"/>
      <c r="E17" s="79"/>
      <c r="F17" s="79"/>
      <c r="G17" s="79"/>
      <c r="H17" s="57"/>
      <c r="I17" s="24"/>
      <c r="J17" s="57"/>
    </row>
    <row r="19" spans="1:10" ht="14.25" customHeight="1">
      <c r="A19" s="259" t="s">
        <v>343</v>
      </c>
    </row>
  </sheetData>
  <mergeCells count="22">
    <mergeCell ref="A2:J2"/>
    <mergeCell ref="A9:J9"/>
    <mergeCell ref="A6:A7"/>
    <mergeCell ref="H10:J10"/>
    <mergeCell ref="A5:I5"/>
    <mergeCell ref="C6:I6"/>
    <mergeCell ref="C7:I7"/>
    <mergeCell ref="C8:I8"/>
    <mergeCell ref="A3:C3"/>
    <mergeCell ref="B4:E4"/>
    <mergeCell ref="F4:G4"/>
    <mergeCell ref="H4:J4"/>
    <mergeCell ref="A15:G15"/>
    <mergeCell ref="A14:J14"/>
    <mergeCell ref="A10:B11"/>
    <mergeCell ref="H15:H16"/>
    <mergeCell ref="I15:I16"/>
    <mergeCell ref="J15:J16"/>
    <mergeCell ref="C10:G11"/>
    <mergeCell ref="A12:G12"/>
    <mergeCell ref="A13:B13"/>
    <mergeCell ref="C13:G13"/>
  </mergeCells>
  <phoneticPr fontId="20" type="noConversion"/>
  <pageMargins left="0.84" right="0.84" top="0.9" bottom="0.9" header="0.36" footer="0.36"/>
  <pageSetup paperSize="9" scale="57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9"/>
  <sheetViews>
    <sheetView showGridLines="0" showZeros="0" workbookViewId="0"/>
  </sheetViews>
  <sheetFormatPr defaultColWidth="8.5546875" defaultRowHeight="12.75" customHeight="1"/>
  <cols>
    <col min="1" max="1" width="15.88671875" customWidth="1"/>
    <col min="2" max="2" width="35" customWidth="1"/>
    <col min="3" max="19" width="22" customWidth="1"/>
  </cols>
  <sheetData>
    <row r="1" spans="1:19" ht="17.25" customHeight="1">
      <c r="A1" s="105" t="s">
        <v>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41.25" customHeight="1">
      <c r="A2" s="106" t="str">
        <f>"2025"&amp;"年部门收入预算表"</f>
        <v>2025年部门收入预算表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7.25" customHeight="1">
      <c r="A3" s="101" t="str">
        <f>"单位名称："&amp;"石林彝族自治县土地矿产储备中心"</f>
        <v>单位名称：石林彝族自治县土地矿产储备中心</v>
      </c>
      <c r="B3" s="100"/>
      <c r="S3" s="1" t="s">
        <v>1</v>
      </c>
    </row>
    <row r="4" spans="1:19" ht="21.75" customHeight="1">
      <c r="A4" s="112" t="s">
        <v>53</v>
      </c>
      <c r="B4" s="115" t="s">
        <v>54</v>
      </c>
      <c r="C4" s="115" t="s">
        <v>55</v>
      </c>
      <c r="D4" s="109" t="s">
        <v>56</v>
      </c>
      <c r="E4" s="109"/>
      <c r="F4" s="109"/>
      <c r="G4" s="109"/>
      <c r="H4" s="109"/>
      <c r="I4" s="110"/>
      <c r="J4" s="109"/>
      <c r="K4" s="109"/>
      <c r="L4" s="109"/>
      <c r="M4" s="109"/>
      <c r="N4" s="111"/>
      <c r="O4" s="109" t="s">
        <v>45</v>
      </c>
      <c r="P4" s="109"/>
      <c r="Q4" s="109"/>
      <c r="R4" s="109"/>
      <c r="S4" s="111"/>
    </row>
    <row r="5" spans="1:19" ht="27" customHeight="1">
      <c r="A5" s="113"/>
      <c r="B5" s="116"/>
      <c r="C5" s="116"/>
      <c r="D5" s="116" t="s">
        <v>57</v>
      </c>
      <c r="E5" s="116" t="s">
        <v>58</v>
      </c>
      <c r="F5" s="116" t="s">
        <v>59</v>
      </c>
      <c r="G5" s="116" t="s">
        <v>60</v>
      </c>
      <c r="H5" s="116" t="s">
        <v>61</v>
      </c>
      <c r="I5" s="119" t="s">
        <v>62</v>
      </c>
      <c r="J5" s="120"/>
      <c r="K5" s="120"/>
      <c r="L5" s="120"/>
      <c r="M5" s="120"/>
      <c r="N5" s="121"/>
      <c r="O5" s="116" t="s">
        <v>57</v>
      </c>
      <c r="P5" s="116" t="s">
        <v>58</v>
      </c>
      <c r="Q5" s="116" t="s">
        <v>59</v>
      </c>
      <c r="R5" s="116" t="s">
        <v>60</v>
      </c>
      <c r="S5" s="116" t="s">
        <v>63</v>
      </c>
    </row>
    <row r="6" spans="1:19" ht="30" customHeight="1">
      <c r="A6" s="114"/>
      <c r="B6" s="117"/>
      <c r="C6" s="118"/>
      <c r="D6" s="118"/>
      <c r="E6" s="118"/>
      <c r="F6" s="118"/>
      <c r="G6" s="118"/>
      <c r="H6" s="118"/>
      <c r="I6" s="13" t="s">
        <v>57</v>
      </c>
      <c r="J6" s="12" t="s">
        <v>64</v>
      </c>
      <c r="K6" s="12" t="s">
        <v>65</v>
      </c>
      <c r="L6" s="12" t="s">
        <v>66</v>
      </c>
      <c r="M6" s="12" t="s">
        <v>67</v>
      </c>
      <c r="N6" s="12" t="s">
        <v>68</v>
      </c>
      <c r="O6" s="122"/>
      <c r="P6" s="122"/>
      <c r="Q6" s="122"/>
      <c r="R6" s="122"/>
      <c r="S6" s="118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69</v>
      </c>
      <c r="B8" s="15" t="s">
        <v>70</v>
      </c>
      <c r="C8" s="6">
        <v>933816</v>
      </c>
      <c r="D8" s="6">
        <v>933816</v>
      </c>
      <c r="E8" s="6">
        <v>933816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8" customHeight="1">
      <c r="A9" s="107" t="s">
        <v>55</v>
      </c>
      <c r="B9" s="108"/>
      <c r="C9" s="6">
        <v>933816</v>
      </c>
      <c r="D9" s="6">
        <v>933816</v>
      </c>
      <c r="E9" s="6">
        <v>933816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</sheetData>
  <mergeCells count="20"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21"/>
  <sheetViews>
    <sheetView showGridLines="0" showZeros="0" workbookViewId="0"/>
  </sheetViews>
  <sheetFormatPr defaultColWidth="8.5546875" defaultRowHeight="12.75" customHeight="1"/>
  <cols>
    <col min="1" max="1" width="14.33203125" customWidth="1"/>
    <col min="2" max="2" width="37.5546875" customWidth="1"/>
    <col min="3" max="8" width="24.5546875" customWidth="1"/>
    <col min="9" max="9" width="26.6640625" customWidth="1"/>
    <col min="10" max="11" width="24.44140625" customWidth="1"/>
    <col min="12" max="15" width="24.5546875" customWidth="1"/>
  </cols>
  <sheetData>
    <row r="1" spans="1:15" ht="17.25" customHeight="1">
      <c r="A1" s="123" t="s">
        <v>71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41.25" customHeight="1">
      <c r="A2" s="106" t="str">
        <f>"2025"&amp;"年部门支出预算表"</f>
        <v>2025年部门支出预算表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17.25" customHeight="1">
      <c r="A3" s="101" t="str">
        <f>"单位名称："&amp;"石林彝族自治县土地矿产储备中心"</f>
        <v>单位名称：石林彝族自治县土地矿产储备中心</v>
      </c>
      <c r="B3" s="100"/>
      <c r="O3" s="1" t="s">
        <v>1</v>
      </c>
    </row>
    <row r="4" spans="1:15" ht="27" customHeight="1">
      <c r="A4" s="129" t="s">
        <v>72</v>
      </c>
      <c r="B4" s="129" t="s">
        <v>73</v>
      </c>
      <c r="C4" s="129" t="s">
        <v>55</v>
      </c>
      <c r="D4" s="131" t="s">
        <v>58</v>
      </c>
      <c r="E4" s="132"/>
      <c r="F4" s="135"/>
      <c r="G4" s="126" t="s">
        <v>59</v>
      </c>
      <c r="H4" s="126" t="s">
        <v>60</v>
      </c>
      <c r="I4" s="126" t="s">
        <v>74</v>
      </c>
      <c r="J4" s="131" t="s">
        <v>62</v>
      </c>
      <c r="K4" s="132"/>
      <c r="L4" s="132"/>
      <c r="M4" s="132"/>
      <c r="N4" s="133"/>
      <c r="O4" s="134"/>
    </row>
    <row r="5" spans="1:15" ht="42" customHeight="1">
      <c r="A5" s="130"/>
      <c r="B5" s="130"/>
      <c r="C5" s="127"/>
      <c r="D5" s="16" t="s">
        <v>57</v>
      </c>
      <c r="E5" s="16" t="s">
        <v>75</v>
      </c>
      <c r="F5" s="16" t="s">
        <v>76</v>
      </c>
      <c r="G5" s="127"/>
      <c r="H5" s="127"/>
      <c r="I5" s="128"/>
      <c r="J5" s="16" t="s">
        <v>57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</row>
    <row r="6" spans="1:15" ht="18" customHeight="1">
      <c r="A6" s="17" t="s">
        <v>82</v>
      </c>
      <c r="B6" s="17" t="s">
        <v>83</v>
      </c>
      <c r="C6" s="17" t="s">
        <v>84</v>
      </c>
      <c r="D6" s="18" t="s">
        <v>85</v>
      </c>
      <c r="E6" s="18" t="s">
        <v>86</v>
      </c>
      <c r="F6" s="18" t="s">
        <v>87</v>
      </c>
      <c r="G6" s="18" t="s">
        <v>88</v>
      </c>
      <c r="H6" s="18" t="s">
        <v>89</v>
      </c>
      <c r="I6" s="18" t="s">
        <v>90</v>
      </c>
      <c r="J6" s="18" t="s">
        <v>91</v>
      </c>
      <c r="K6" s="18" t="s">
        <v>92</v>
      </c>
      <c r="L6" s="18" t="s">
        <v>93</v>
      </c>
      <c r="M6" s="18" t="s">
        <v>94</v>
      </c>
      <c r="N6" s="17" t="s">
        <v>95</v>
      </c>
      <c r="O6" s="18" t="s">
        <v>96</v>
      </c>
    </row>
    <row r="7" spans="1:15" ht="21" customHeight="1">
      <c r="A7" s="19" t="s">
        <v>97</v>
      </c>
      <c r="B7" s="19" t="s">
        <v>98</v>
      </c>
      <c r="C7" s="6">
        <v>100515</v>
      </c>
      <c r="D7" s="6">
        <v>100515</v>
      </c>
      <c r="E7" s="6">
        <v>100515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1" customHeight="1">
      <c r="A8" s="20" t="s">
        <v>99</v>
      </c>
      <c r="B8" s="20" t="s">
        <v>100</v>
      </c>
      <c r="C8" s="6">
        <v>100515</v>
      </c>
      <c r="D8" s="6">
        <v>100515</v>
      </c>
      <c r="E8" s="6">
        <v>100515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1" customHeight="1">
      <c r="A9" s="21" t="s">
        <v>101</v>
      </c>
      <c r="B9" s="21" t="s">
        <v>102</v>
      </c>
      <c r="C9" s="6">
        <v>100515</v>
      </c>
      <c r="D9" s="6">
        <v>100515</v>
      </c>
      <c r="E9" s="6">
        <v>100515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19" t="s">
        <v>103</v>
      </c>
      <c r="B10" s="19" t="s">
        <v>104</v>
      </c>
      <c r="C10" s="6">
        <v>72660</v>
      </c>
      <c r="D10" s="6">
        <v>72660</v>
      </c>
      <c r="E10" s="6">
        <v>72660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0" t="s">
        <v>105</v>
      </c>
      <c r="B11" s="20" t="s">
        <v>106</v>
      </c>
      <c r="C11" s="6">
        <v>72660</v>
      </c>
      <c r="D11" s="6">
        <v>72660</v>
      </c>
      <c r="E11" s="6">
        <v>72660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1" t="s">
        <v>107</v>
      </c>
      <c r="B12" s="21" t="s">
        <v>108</v>
      </c>
      <c r="C12" s="6">
        <v>42145</v>
      </c>
      <c r="D12" s="6">
        <v>42145</v>
      </c>
      <c r="E12" s="6">
        <v>42145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1" t="s">
        <v>109</v>
      </c>
      <c r="B13" s="21" t="s">
        <v>110</v>
      </c>
      <c r="C13" s="6">
        <v>26675</v>
      </c>
      <c r="D13" s="6">
        <v>26675</v>
      </c>
      <c r="E13" s="6">
        <v>26675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1" t="s">
        <v>111</v>
      </c>
      <c r="B14" s="21" t="s">
        <v>112</v>
      </c>
      <c r="C14" s="6">
        <v>3840</v>
      </c>
      <c r="D14" s="6">
        <v>3840</v>
      </c>
      <c r="E14" s="6">
        <v>3840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19" t="s">
        <v>113</v>
      </c>
      <c r="B15" s="19" t="s">
        <v>114</v>
      </c>
      <c r="C15" s="6">
        <v>681126</v>
      </c>
      <c r="D15" s="6">
        <v>681126</v>
      </c>
      <c r="E15" s="6">
        <v>681126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0" t="s">
        <v>115</v>
      </c>
      <c r="B16" s="20" t="s">
        <v>116</v>
      </c>
      <c r="C16" s="6">
        <v>681126</v>
      </c>
      <c r="D16" s="6">
        <v>681126</v>
      </c>
      <c r="E16" s="6">
        <v>681126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1" t="s">
        <v>117</v>
      </c>
      <c r="B17" s="21" t="s">
        <v>118</v>
      </c>
      <c r="C17" s="6">
        <v>681126</v>
      </c>
      <c r="D17" s="6">
        <v>681126</v>
      </c>
      <c r="E17" s="6">
        <v>681126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19" t="s">
        <v>119</v>
      </c>
      <c r="B18" s="19" t="s">
        <v>120</v>
      </c>
      <c r="C18" s="6">
        <v>79515</v>
      </c>
      <c r="D18" s="6">
        <v>79515</v>
      </c>
      <c r="E18" s="6">
        <v>79515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0" t="s">
        <v>121</v>
      </c>
      <c r="B19" s="20" t="s">
        <v>122</v>
      </c>
      <c r="C19" s="6">
        <v>79515</v>
      </c>
      <c r="D19" s="6">
        <v>79515</v>
      </c>
      <c r="E19" s="6">
        <v>79515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1" t="s">
        <v>123</v>
      </c>
      <c r="B20" s="21" t="s">
        <v>124</v>
      </c>
      <c r="C20" s="6">
        <v>79515</v>
      </c>
      <c r="D20" s="6">
        <v>79515</v>
      </c>
      <c r="E20" s="6">
        <v>79515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124" t="s">
        <v>55</v>
      </c>
      <c r="B21" s="125"/>
      <c r="C21" s="6">
        <v>933816</v>
      </c>
      <c r="D21" s="6">
        <v>933816</v>
      </c>
      <c r="E21" s="6">
        <v>933816</v>
      </c>
      <c r="F21" s="6"/>
      <c r="G21" s="6"/>
      <c r="H21" s="6"/>
      <c r="I21" s="6"/>
      <c r="J21" s="6"/>
      <c r="K21" s="6"/>
      <c r="L21" s="6"/>
      <c r="M21" s="6"/>
      <c r="N21" s="6"/>
      <c r="O21" s="6"/>
    </row>
  </sheetData>
  <mergeCells count="12">
    <mergeCell ref="A1:O1"/>
    <mergeCell ref="A2:O2"/>
    <mergeCell ref="A3:B3"/>
    <mergeCell ref="A21:B21"/>
    <mergeCell ref="G4:G5"/>
    <mergeCell ref="H4:H5"/>
    <mergeCell ref="I4:I5"/>
    <mergeCell ref="C4:C5"/>
    <mergeCell ref="A4:A5"/>
    <mergeCell ref="B4:B5"/>
    <mergeCell ref="J4:O4"/>
    <mergeCell ref="D4:F4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workbookViewId="0"/>
  </sheetViews>
  <sheetFormatPr defaultColWidth="8.5546875" defaultRowHeight="12.75" customHeight="1"/>
  <cols>
    <col min="1" max="4" width="35.5546875" customWidth="1"/>
  </cols>
  <sheetData>
    <row r="1" spans="1:4" ht="15" customHeight="1">
      <c r="A1" s="22"/>
      <c r="B1" s="1"/>
      <c r="C1" s="1"/>
      <c r="D1" s="1" t="s">
        <v>125</v>
      </c>
    </row>
    <row r="2" spans="1:4" ht="41.25" customHeight="1">
      <c r="A2" s="99" t="str">
        <f>"2025"&amp;"年部门财政拨款收支预算总表"</f>
        <v>2025年部门财政拨款收支预算总表</v>
      </c>
      <c r="B2" s="100"/>
      <c r="C2" s="100"/>
      <c r="D2" s="100"/>
    </row>
    <row r="3" spans="1:4" ht="17.25" customHeight="1">
      <c r="A3" s="101" t="str">
        <f>"单位名称："&amp;"石林彝族自治县土地矿产储备中心"</f>
        <v>单位名称：石林彝族自治县土地矿产储备中心</v>
      </c>
      <c r="B3" s="102"/>
      <c r="D3" s="1" t="s">
        <v>1</v>
      </c>
    </row>
    <row r="4" spans="1:4" ht="17.25" customHeight="1">
      <c r="A4" s="103" t="s">
        <v>2</v>
      </c>
      <c r="B4" s="104"/>
      <c r="C4" s="103" t="s">
        <v>3</v>
      </c>
      <c r="D4" s="104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126</v>
      </c>
      <c r="B6" s="6">
        <v>933816</v>
      </c>
      <c r="C6" s="5" t="s">
        <v>127</v>
      </c>
      <c r="D6" s="6">
        <v>933816</v>
      </c>
    </row>
    <row r="7" spans="1:4" ht="16.5" customHeight="1">
      <c r="A7" s="5" t="s">
        <v>128</v>
      </c>
      <c r="B7" s="6">
        <v>933816</v>
      </c>
      <c r="C7" s="5" t="s">
        <v>129</v>
      </c>
      <c r="D7" s="6"/>
    </row>
    <row r="8" spans="1:4" ht="16.5" customHeight="1">
      <c r="A8" s="5" t="s">
        <v>130</v>
      </c>
      <c r="B8" s="6"/>
      <c r="C8" s="5" t="s">
        <v>131</v>
      </c>
      <c r="D8" s="6"/>
    </row>
    <row r="9" spans="1:4" ht="16.5" customHeight="1">
      <c r="A9" s="5" t="s">
        <v>132</v>
      </c>
      <c r="B9" s="6"/>
      <c r="C9" s="5" t="s">
        <v>133</v>
      </c>
      <c r="D9" s="6"/>
    </row>
    <row r="10" spans="1:4" ht="16.5" customHeight="1">
      <c r="A10" s="5" t="s">
        <v>134</v>
      </c>
      <c r="B10" s="6"/>
      <c r="C10" s="5" t="s">
        <v>135</v>
      </c>
      <c r="D10" s="6"/>
    </row>
    <row r="11" spans="1:4" ht="16.5" customHeight="1">
      <c r="A11" s="5" t="s">
        <v>128</v>
      </c>
      <c r="B11" s="6"/>
      <c r="C11" s="5" t="s">
        <v>136</v>
      </c>
      <c r="D11" s="6"/>
    </row>
    <row r="12" spans="1:4" ht="16.5" customHeight="1">
      <c r="A12" s="9" t="s">
        <v>130</v>
      </c>
      <c r="B12" s="6"/>
      <c r="C12" s="23" t="s">
        <v>137</v>
      </c>
      <c r="D12" s="6"/>
    </row>
    <row r="13" spans="1:4" ht="16.5" customHeight="1">
      <c r="A13" s="9" t="s">
        <v>132</v>
      </c>
      <c r="B13" s="6"/>
      <c r="C13" s="23" t="s">
        <v>138</v>
      </c>
      <c r="D13" s="6"/>
    </row>
    <row r="14" spans="1:4" ht="16.5" customHeight="1">
      <c r="A14" s="10"/>
      <c r="B14" s="6"/>
      <c r="C14" s="23" t="s">
        <v>139</v>
      </c>
      <c r="D14" s="6">
        <v>100515</v>
      </c>
    </row>
    <row r="15" spans="1:4" ht="16.5" customHeight="1">
      <c r="A15" s="10"/>
      <c r="B15" s="6"/>
      <c r="C15" s="23" t="s">
        <v>140</v>
      </c>
      <c r="D15" s="6">
        <v>72660</v>
      </c>
    </row>
    <row r="16" spans="1:4" ht="16.5" customHeight="1">
      <c r="A16" s="10"/>
      <c r="B16" s="6"/>
      <c r="C16" s="23" t="s">
        <v>141</v>
      </c>
      <c r="D16" s="6"/>
    </row>
    <row r="17" spans="1:4" ht="16.5" customHeight="1">
      <c r="A17" s="10"/>
      <c r="B17" s="6"/>
      <c r="C17" s="23" t="s">
        <v>142</v>
      </c>
      <c r="D17" s="6"/>
    </row>
    <row r="18" spans="1:4" ht="16.5" customHeight="1">
      <c r="A18" s="10"/>
      <c r="B18" s="6"/>
      <c r="C18" s="23" t="s">
        <v>143</v>
      </c>
      <c r="D18" s="6"/>
    </row>
    <row r="19" spans="1:4" ht="16.5" customHeight="1">
      <c r="A19" s="10"/>
      <c r="B19" s="6"/>
      <c r="C19" s="23" t="s">
        <v>144</v>
      </c>
      <c r="D19" s="6"/>
    </row>
    <row r="20" spans="1:4" ht="16.5" customHeight="1">
      <c r="A20" s="10"/>
      <c r="B20" s="6"/>
      <c r="C20" s="23" t="s">
        <v>145</v>
      </c>
      <c r="D20" s="6"/>
    </row>
    <row r="21" spans="1:4" ht="16.5" customHeight="1">
      <c r="A21" s="10"/>
      <c r="B21" s="6"/>
      <c r="C21" s="23" t="s">
        <v>146</v>
      </c>
      <c r="D21" s="6"/>
    </row>
    <row r="22" spans="1:4" ht="16.5" customHeight="1">
      <c r="A22" s="10"/>
      <c r="B22" s="6"/>
      <c r="C22" s="23" t="s">
        <v>147</v>
      </c>
      <c r="D22" s="6"/>
    </row>
    <row r="23" spans="1:4" ht="16.5" customHeight="1">
      <c r="A23" s="10"/>
      <c r="B23" s="6"/>
      <c r="C23" s="23" t="s">
        <v>148</v>
      </c>
      <c r="D23" s="6"/>
    </row>
    <row r="24" spans="1:4" ht="16.5" customHeight="1">
      <c r="A24" s="10"/>
      <c r="B24" s="6"/>
      <c r="C24" s="23" t="s">
        <v>149</v>
      </c>
      <c r="D24" s="6">
        <v>681126</v>
      </c>
    </row>
    <row r="25" spans="1:4" ht="16.5" customHeight="1">
      <c r="A25" s="10"/>
      <c r="B25" s="6"/>
      <c r="C25" s="23" t="s">
        <v>150</v>
      </c>
      <c r="D25" s="6">
        <v>79515</v>
      </c>
    </row>
    <row r="26" spans="1:4" ht="16.5" customHeight="1">
      <c r="A26" s="10"/>
      <c r="B26" s="6"/>
      <c r="C26" s="23" t="s">
        <v>151</v>
      </c>
      <c r="D26" s="6"/>
    </row>
    <row r="27" spans="1:4" ht="16.5" customHeight="1">
      <c r="A27" s="10"/>
      <c r="B27" s="6"/>
      <c r="C27" s="23" t="s">
        <v>152</v>
      </c>
      <c r="D27" s="6"/>
    </row>
    <row r="28" spans="1:4" ht="16.5" customHeight="1">
      <c r="A28" s="10"/>
      <c r="B28" s="6"/>
      <c r="C28" s="23" t="s">
        <v>153</v>
      </c>
      <c r="D28" s="6"/>
    </row>
    <row r="29" spans="1:4" ht="16.5" customHeight="1">
      <c r="A29" s="10"/>
      <c r="B29" s="6"/>
      <c r="C29" s="23" t="s">
        <v>154</v>
      </c>
      <c r="D29" s="6"/>
    </row>
    <row r="30" spans="1:4" ht="16.5" customHeight="1">
      <c r="A30" s="10"/>
      <c r="B30" s="6"/>
      <c r="C30" s="23" t="s">
        <v>155</v>
      </c>
      <c r="D30" s="6"/>
    </row>
    <row r="31" spans="1:4" ht="16.5" customHeight="1">
      <c r="A31" s="10"/>
      <c r="B31" s="6"/>
      <c r="C31" s="9" t="s">
        <v>156</v>
      </c>
      <c r="D31" s="6"/>
    </row>
    <row r="32" spans="1:4" ht="16.5" customHeight="1">
      <c r="A32" s="10"/>
      <c r="B32" s="6"/>
      <c r="C32" s="9" t="s">
        <v>157</v>
      </c>
      <c r="D32" s="6"/>
    </row>
    <row r="33" spans="1:4" ht="16.5" customHeight="1">
      <c r="A33" s="10"/>
      <c r="B33" s="6"/>
      <c r="C33" s="24" t="s">
        <v>158</v>
      </c>
      <c r="D33" s="6"/>
    </row>
    <row r="34" spans="1:4" ht="15" customHeight="1">
      <c r="A34" s="11" t="s">
        <v>50</v>
      </c>
      <c r="B34" s="25">
        <v>933816</v>
      </c>
      <c r="C34" s="11" t="s">
        <v>51</v>
      </c>
      <c r="D34" s="25">
        <v>933816</v>
      </c>
    </row>
  </sheetData>
  <mergeCells count="4">
    <mergeCell ref="A2:D2"/>
    <mergeCell ref="A4:B4"/>
    <mergeCell ref="C4:D4"/>
    <mergeCell ref="A3:B3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21"/>
  <sheetViews>
    <sheetView showZeros="0" workbookViewId="0"/>
  </sheetViews>
  <sheetFormatPr defaultColWidth="9.109375" defaultRowHeight="14.25" customHeight="1"/>
  <cols>
    <col min="1" max="1" width="20.109375" customWidth="1"/>
    <col min="2" max="2" width="44" customWidth="1"/>
    <col min="3" max="7" width="24.109375" customWidth="1"/>
  </cols>
  <sheetData>
    <row r="1" spans="1:7" ht="14.25" customHeight="1">
      <c r="D1" s="26"/>
      <c r="F1" s="27"/>
      <c r="G1" s="3" t="s">
        <v>159</v>
      </c>
    </row>
    <row r="2" spans="1:7" ht="41.25" customHeight="1">
      <c r="A2" s="136" t="str">
        <f>"2025"&amp;"年一般公共预算支出预算表（按功能科目分类）"</f>
        <v>2025年一般公共预算支出预算表（按功能科目分类）</v>
      </c>
      <c r="B2" s="136"/>
      <c r="C2" s="136"/>
      <c r="D2" s="136"/>
      <c r="E2" s="136"/>
      <c r="F2" s="136"/>
      <c r="G2" s="136"/>
    </row>
    <row r="3" spans="1:7" ht="18" customHeight="1">
      <c r="A3" s="28" t="str">
        <f>"单位名称："&amp;"石林彝族自治县土地矿产储备中心"</f>
        <v>单位名称：石林彝族自治县土地矿产储备中心</v>
      </c>
      <c r="F3" s="29"/>
      <c r="G3" s="3" t="s">
        <v>1</v>
      </c>
    </row>
    <row r="4" spans="1:7" ht="20.25" customHeight="1">
      <c r="A4" s="137" t="s">
        <v>160</v>
      </c>
      <c r="B4" s="138"/>
      <c r="C4" s="146" t="s">
        <v>55</v>
      </c>
      <c r="D4" s="143" t="s">
        <v>75</v>
      </c>
      <c r="E4" s="144"/>
      <c r="F4" s="145"/>
      <c r="G4" s="141" t="s">
        <v>76</v>
      </c>
    </row>
    <row r="5" spans="1:7" ht="20.25" customHeight="1">
      <c r="A5" s="30" t="s">
        <v>72</v>
      </c>
      <c r="B5" s="30" t="s">
        <v>73</v>
      </c>
      <c r="C5" s="147"/>
      <c r="D5" s="32" t="s">
        <v>57</v>
      </c>
      <c r="E5" s="32" t="s">
        <v>161</v>
      </c>
      <c r="F5" s="32" t="s">
        <v>162</v>
      </c>
      <c r="G5" s="142"/>
    </row>
    <row r="6" spans="1:7" ht="15" customHeight="1">
      <c r="A6" s="33" t="s">
        <v>82</v>
      </c>
      <c r="B6" s="33" t="s">
        <v>83</v>
      </c>
      <c r="C6" s="33" t="s">
        <v>84</v>
      </c>
      <c r="D6" s="33" t="s">
        <v>85</v>
      </c>
      <c r="E6" s="33" t="s">
        <v>86</v>
      </c>
      <c r="F6" s="33" t="s">
        <v>87</v>
      </c>
      <c r="G6" s="33" t="s">
        <v>88</v>
      </c>
    </row>
    <row r="7" spans="1:7" ht="18" customHeight="1">
      <c r="A7" s="24" t="s">
        <v>97</v>
      </c>
      <c r="B7" s="24" t="s">
        <v>98</v>
      </c>
      <c r="C7" s="6">
        <v>100515</v>
      </c>
      <c r="D7" s="6">
        <v>100515</v>
      </c>
      <c r="E7" s="6">
        <v>100515</v>
      </c>
      <c r="F7" s="6"/>
      <c r="G7" s="6"/>
    </row>
    <row r="8" spans="1:7" ht="18" customHeight="1">
      <c r="A8" s="34" t="s">
        <v>99</v>
      </c>
      <c r="B8" s="34" t="s">
        <v>100</v>
      </c>
      <c r="C8" s="6">
        <v>100515</v>
      </c>
      <c r="D8" s="6">
        <v>100515</v>
      </c>
      <c r="E8" s="6">
        <v>100515</v>
      </c>
      <c r="F8" s="6"/>
      <c r="G8" s="6"/>
    </row>
    <row r="9" spans="1:7" ht="18" customHeight="1">
      <c r="A9" s="35" t="s">
        <v>101</v>
      </c>
      <c r="B9" s="35" t="s">
        <v>102</v>
      </c>
      <c r="C9" s="6">
        <v>100515</v>
      </c>
      <c r="D9" s="6">
        <v>100515</v>
      </c>
      <c r="E9" s="6">
        <v>100515</v>
      </c>
      <c r="F9" s="6"/>
      <c r="G9" s="6"/>
    </row>
    <row r="10" spans="1:7" ht="18" customHeight="1">
      <c r="A10" s="24" t="s">
        <v>103</v>
      </c>
      <c r="B10" s="24" t="s">
        <v>104</v>
      </c>
      <c r="C10" s="6">
        <v>72660</v>
      </c>
      <c r="D10" s="6">
        <v>72660</v>
      </c>
      <c r="E10" s="6">
        <v>72660</v>
      </c>
      <c r="F10" s="6"/>
      <c r="G10" s="6"/>
    </row>
    <row r="11" spans="1:7" ht="18" customHeight="1">
      <c r="A11" s="34" t="s">
        <v>105</v>
      </c>
      <c r="B11" s="34" t="s">
        <v>106</v>
      </c>
      <c r="C11" s="6">
        <v>72660</v>
      </c>
      <c r="D11" s="6">
        <v>72660</v>
      </c>
      <c r="E11" s="6">
        <v>72660</v>
      </c>
      <c r="F11" s="6"/>
      <c r="G11" s="6"/>
    </row>
    <row r="12" spans="1:7" ht="18" customHeight="1">
      <c r="A12" s="35" t="s">
        <v>107</v>
      </c>
      <c r="B12" s="35" t="s">
        <v>108</v>
      </c>
      <c r="C12" s="6">
        <v>42145</v>
      </c>
      <c r="D12" s="6">
        <v>42145</v>
      </c>
      <c r="E12" s="6">
        <v>42145</v>
      </c>
      <c r="F12" s="6"/>
      <c r="G12" s="6"/>
    </row>
    <row r="13" spans="1:7" ht="18" customHeight="1">
      <c r="A13" s="35" t="s">
        <v>109</v>
      </c>
      <c r="B13" s="35" t="s">
        <v>110</v>
      </c>
      <c r="C13" s="6">
        <v>26675</v>
      </c>
      <c r="D13" s="6">
        <v>26675</v>
      </c>
      <c r="E13" s="6">
        <v>26675</v>
      </c>
      <c r="F13" s="6"/>
      <c r="G13" s="6"/>
    </row>
    <row r="14" spans="1:7" ht="18" customHeight="1">
      <c r="A14" s="35" t="s">
        <v>111</v>
      </c>
      <c r="B14" s="35" t="s">
        <v>112</v>
      </c>
      <c r="C14" s="6">
        <v>3840</v>
      </c>
      <c r="D14" s="6">
        <v>3840</v>
      </c>
      <c r="E14" s="6">
        <v>3840</v>
      </c>
      <c r="F14" s="6"/>
      <c r="G14" s="6"/>
    </row>
    <row r="15" spans="1:7" ht="18" customHeight="1">
      <c r="A15" s="24" t="s">
        <v>113</v>
      </c>
      <c r="B15" s="24" t="s">
        <v>114</v>
      </c>
      <c r="C15" s="6">
        <v>681126</v>
      </c>
      <c r="D15" s="6">
        <v>681126</v>
      </c>
      <c r="E15" s="6">
        <v>643826</v>
      </c>
      <c r="F15" s="6">
        <v>37300</v>
      </c>
      <c r="G15" s="6"/>
    </row>
    <row r="16" spans="1:7" ht="18" customHeight="1">
      <c r="A16" s="34" t="s">
        <v>115</v>
      </c>
      <c r="B16" s="34" t="s">
        <v>116</v>
      </c>
      <c r="C16" s="6">
        <v>681126</v>
      </c>
      <c r="D16" s="6">
        <v>681126</v>
      </c>
      <c r="E16" s="6">
        <v>643826</v>
      </c>
      <c r="F16" s="6">
        <v>37300</v>
      </c>
      <c r="G16" s="6"/>
    </row>
    <row r="17" spans="1:7" ht="18" customHeight="1">
      <c r="A17" s="35" t="s">
        <v>117</v>
      </c>
      <c r="B17" s="35" t="s">
        <v>118</v>
      </c>
      <c r="C17" s="6">
        <v>681126</v>
      </c>
      <c r="D17" s="6">
        <v>681126</v>
      </c>
      <c r="E17" s="6">
        <v>643826</v>
      </c>
      <c r="F17" s="6">
        <v>37300</v>
      </c>
      <c r="G17" s="6"/>
    </row>
    <row r="18" spans="1:7" ht="18" customHeight="1">
      <c r="A18" s="24" t="s">
        <v>119</v>
      </c>
      <c r="B18" s="24" t="s">
        <v>120</v>
      </c>
      <c r="C18" s="6">
        <v>79515</v>
      </c>
      <c r="D18" s="6">
        <v>79515</v>
      </c>
      <c r="E18" s="6">
        <v>79515</v>
      </c>
      <c r="F18" s="6"/>
      <c r="G18" s="6"/>
    </row>
    <row r="19" spans="1:7" ht="18" customHeight="1">
      <c r="A19" s="34" t="s">
        <v>121</v>
      </c>
      <c r="B19" s="34" t="s">
        <v>122</v>
      </c>
      <c r="C19" s="6">
        <v>79515</v>
      </c>
      <c r="D19" s="6">
        <v>79515</v>
      </c>
      <c r="E19" s="6">
        <v>79515</v>
      </c>
      <c r="F19" s="6"/>
      <c r="G19" s="6"/>
    </row>
    <row r="20" spans="1:7" ht="18" customHeight="1">
      <c r="A20" s="35" t="s">
        <v>123</v>
      </c>
      <c r="B20" s="35" t="s">
        <v>124</v>
      </c>
      <c r="C20" s="6">
        <v>79515</v>
      </c>
      <c r="D20" s="6">
        <v>79515</v>
      </c>
      <c r="E20" s="6">
        <v>79515</v>
      </c>
      <c r="F20" s="6"/>
      <c r="G20" s="6"/>
    </row>
    <row r="21" spans="1:7" ht="18" customHeight="1">
      <c r="A21" s="139" t="s">
        <v>163</v>
      </c>
      <c r="B21" s="140" t="s">
        <v>163</v>
      </c>
      <c r="C21" s="6">
        <v>933816</v>
      </c>
      <c r="D21" s="6">
        <v>933816</v>
      </c>
      <c r="E21" s="6">
        <v>896516</v>
      </c>
      <c r="F21" s="6">
        <v>37300</v>
      </c>
      <c r="G21" s="6"/>
    </row>
  </sheetData>
  <mergeCells count="6">
    <mergeCell ref="A2:G2"/>
    <mergeCell ref="A4:B4"/>
    <mergeCell ref="A21:B21"/>
    <mergeCell ref="G4:G5"/>
    <mergeCell ref="D4:F4"/>
    <mergeCell ref="C4:C5"/>
  </mergeCells>
  <phoneticPr fontId="20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7"/>
  <sheetViews>
    <sheetView showZeros="0" topLeftCell="B1" workbookViewId="0"/>
  </sheetViews>
  <sheetFormatPr defaultColWidth="10.44140625" defaultRowHeight="14.25" customHeight="1"/>
  <cols>
    <col min="1" max="6" width="28.109375" customWidth="1"/>
  </cols>
  <sheetData>
    <row r="1" spans="1:6" ht="14.25" customHeight="1">
      <c r="A1" s="37"/>
      <c r="B1" s="37"/>
      <c r="C1" s="37"/>
      <c r="D1" s="37"/>
      <c r="E1" s="22"/>
      <c r="F1" s="38" t="s">
        <v>164</v>
      </c>
    </row>
    <row r="2" spans="1:6" ht="41.25" customHeight="1">
      <c r="A2" s="148" t="str">
        <f>"2025"&amp;"年一般公共预算“三公”经费支出预算表"</f>
        <v>2025年一般公共预算“三公”经费支出预算表</v>
      </c>
      <c r="B2" s="149"/>
      <c r="C2" s="149"/>
      <c r="D2" s="149"/>
      <c r="E2" s="150"/>
      <c r="F2" s="149"/>
    </row>
    <row r="3" spans="1:6" ht="14.25" customHeight="1">
      <c r="A3" s="151" t="str">
        <f>"单位名称："&amp;"石林彝族自治县土地矿产储备中心"</f>
        <v>单位名称：石林彝族自治县土地矿产储备中心</v>
      </c>
      <c r="B3" s="152"/>
      <c r="D3" s="37"/>
      <c r="E3" s="22"/>
      <c r="F3" s="2" t="s">
        <v>1</v>
      </c>
    </row>
    <row r="4" spans="1:6" ht="27" customHeight="1">
      <c r="A4" s="153" t="s">
        <v>165</v>
      </c>
      <c r="B4" s="153" t="s">
        <v>166</v>
      </c>
      <c r="C4" s="107" t="s">
        <v>167</v>
      </c>
      <c r="D4" s="153"/>
      <c r="E4" s="156"/>
      <c r="F4" s="153" t="s">
        <v>168</v>
      </c>
    </row>
    <row r="5" spans="1:6" ht="28.5" customHeight="1">
      <c r="A5" s="154"/>
      <c r="B5" s="155"/>
      <c r="C5" s="39" t="s">
        <v>57</v>
      </c>
      <c r="D5" s="39" t="s">
        <v>169</v>
      </c>
      <c r="E5" s="39" t="s">
        <v>170</v>
      </c>
      <c r="F5" s="157"/>
    </row>
    <row r="6" spans="1:6" ht="17.25" customHeight="1">
      <c r="A6" s="18" t="s">
        <v>82</v>
      </c>
      <c r="B6" s="18" t="s">
        <v>83</v>
      </c>
      <c r="C6" s="18" t="s">
        <v>84</v>
      </c>
      <c r="D6" s="18" t="s">
        <v>85</v>
      </c>
      <c r="E6" s="18" t="s">
        <v>86</v>
      </c>
      <c r="F6" s="18" t="s">
        <v>87</v>
      </c>
    </row>
    <row r="7" spans="1:6" ht="17.25" customHeight="1">
      <c r="A7" s="6">
        <v>2000</v>
      </c>
      <c r="B7" s="6"/>
      <c r="C7" s="6"/>
      <c r="D7" s="6"/>
      <c r="E7" s="6"/>
      <c r="F7" s="6">
        <v>2000</v>
      </c>
    </row>
  </sheetData>
  <mergeCells count="6">
    <mergeCell ref="A2:F2"/>
    <mergeCell ref="A3:B3"/>
    <mergeCell ref="A4:A5"/>
    <mergeCell ref="B4:B5"/>
    <mergeCell ref="C4:E4"/>
    <mergeCell ref="F4:F5"/>
  </mergeCells>
  <phoneticPr fontId="20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31"/>
  <sheetViews>
    <sheetView showZeros="0" topLeftCell="G1" workbookViewId="0"/>
  </sheetViews>
  <sheetFormatPr defaultColWidth="9.109375" defaultRowHeight="14.25" customHeight="1"/>
  <cols>
    <col min="1" max="2" width="32.88671875" customWidth="1"/>
    <col min="3" max="3" width="20.6640625" customWidth="1"/>
    <col min="4" max="4" width="31.33203125" customWidth="1"/>
    <col min="5" max="5" width="10.109375" customWidth="1"/>
    <col min="6" max="6" width="17.5546875" customWidth="1"/>
    <col min="7" max="7" width="10.33203125" customWidth="1"/>
    <col min="8" max="8" width="23" customWidth="1"/>
    <col min="9" max="24" width="18.6640625" customWidth="1"/>
  </cols>
  <sheetData>
    <row r="1" spans="1:24" ht="13.5" customHeight="1">
      <c r="B1" s="26"/>
      <c r="C1" s="40"/>
      <c r="E1" s="41"/>
      <c r="F1" s="41"/>
      <c r="G1" s="41"/>
      <c r="H1" s="41"/>
      <c r="I1" s="42"/>
      <c r="J1" s="42"/>
      <c r="K1" s="42"/>
      <c r="L1" s="42"/>
      <c r="M1" s="42"/>
      <c r="N1" s="42"/>
      <c r="R1" s="42"/>
      <c r="V1" s="40"/>
      <c r="X1" s="43" t="s">
        <v>171</v>
      </c>
    </row>
    <row r="2" spans="1:24" ht="45.75" customHeight="1">
      <c r="A2" s="158" t="str">
        <f>"2025"&amp;"年部门基本支出预算表"</f>
        <v>2025年部门基本支出预算表</v>
      </c>
      <c r="B2" s="159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  <c r="P2" s="159"/>
      <c r="Q2" s="159"/>
      <c r="R2" s="158"/>
      <c r="S2" s="158"/>
      <c r="T2" s="158"/>
      <c r="U2" s="158"/>
      <c r="V2" s="158"/>
      <c r="W2" s="158"/>
      <c r="X2" s="158"/>
    </row>
    <row r="3" spans="1:24" ht="18.75" customHeight="1">
      <c r="A3" s="160" t="str">
        <f>"单位名称："&amp;"石林彝族自治县土地矿产储备中心"</f>
        <v>单位名称：石林彝族自治县土地矿产储备中心</v>
      </c>
      <c r="B3" s="161"/>
      <c r="C3" s="162"/>
      <c r="D3" s="162"/>
      <c r="E3" s="162"/>
      <c r="F3" s="162"/>
      <c r="G3" s="162"/>
      <c r="H3" s="162"/>
      <c r="I3" s="44"/>
      <c r="J3" s="44"/>
      <c r="K3" s="44"/>
      <c r="L3" s="44"/>
      <c r="M3" s="44"/>
      <c r="N3" s="44"/>
      <c r="O3" s="45"/>
      <c r="P3" s="45"/>
      <c r="Q3" s="45"/>
      <c r="R3" s="44"/>
      <c r="V3" s="40"/>
      <c r="X3" s="43" t="s">
        <v>1</v>
      </c>
    </row>
    <row r="4" spans="1:24" ht="18" customHeight="1">
      <c r="A4" s="163" t="s">
        <v>172</v>
      </c>
      <c r="B4" s="163" t="s">
        <v>173</v>
      </c>
      <c r="C4" s="163" t="s">
        <v>174</v>
      </c>
      <c r="D4" s="163" t="s">
        <v>175</v>
      </c>
      <c r="E4" s="163" t="s">
        <v>176</v>
      </c>
      <c r="F4" s="163" t="s">
        <v>177</v>
      </c>
      <c r="G4" s="163" t="s">
        <v>178</v>
      </c>
      <c r="H4" s="163" t="s">
        <v>179</v>
      </c>
      <c r="I4" s="143" t="s">
        <v>180</v>
      </c>
      <c r="J4" s="168" t="s">
        <v>180</v>
      </c>
      <c r="K4" s="168"/>
      <c r="L4" s="168"/>
      <c r="M4" s="168"/>
      <c r="N4" s="168"/>
      <c r="O4" s="144"/>
      <c r="P4" s="144"/>
      <c r="Q4" s="144"/>
      <c r="R4" s="171" t="s">
        <v>61</v>
      </c>
      <c r="S4" s="168" t="s">
        <v>62</v>
      </c>
      <c r="T4" s="168"/>
      <c r="U4" s="168"/>
      <c r="V4" s="168"/>
      <c r="W4" s="168"/>
      <c r="X4" s="169"/>
    </row>
    <row r="5" spans="1:24" ht="18" customHeight="1">
      <c r="A5" s="164"/>
      <c r="B5" s="165"/>
      <c r="C5" s="167"/>
      <c r="D5" s="164"/>
      <c r="E5" s="164"/>
      <c r="F5" s="164"/>
      <c r="G5" s="164"/>
      <c r="H5" s="164"/>
      <c r="I5" s="146" t="s">
        <v>181</v>
      </c>
      <c r="J5" s="143" t="s">
        <v>58</v>
      </c>
      <c r="K5" s="168"/>
      <c r="L5" s="168"/>
      <c r="M5" s="168"/>
      <c r="N5" s="169"/>
      <c r="O5" s="173" t="s">
        <v>182</v>
      </c>
      <c r="P5" s="144"/>
      <c r="Q5" s="145"/>
      <c r="R5" s="163" t="s">
        <v>61</v>
      </c>
      <c r="S5" s="143" t="s">
        <v>62</v>
      </c>
      <c r="T5" s="171" t="s">
        <v>64</v>
      </c>
      <c r="U5" s="168" t="s">
        <v>62</v>
      </c>
      <c r="V5" s="171" t="s">
        <v>66</v>
      </c>
      <c r="W5" s="171" t="s">
        <v>67</v>
      </c>
      <c r="X5" s="172" t="s">
        <v>68</v>
      </c>
    </row>
    <row r="6" spans="1:24" ht="19.5" customHeight="1">
      <c r="A6" s="165"/>
      <c r="B6" s="165"/>
      <c r="C6" s="165"/>
      <c r="D6" s="165"/>
      <c r="E6" s="165"/>
      <c r="F6" s="165"/>
      <c r="G6" s="165"/>
      <c r="H6" s="165"/>
      <c r="I6" s="165"/>
      <c r="J6" s="174" t="s">
        <v>183</v>
      </c>
      <c r="K6" s="163" t="s">
        <v>184</v>
      </c>
      <c r="L6" s="163" t="s">
        <v>185</v>
      </c>
      <c r="M6" s="163" t="s">
        <v>186</v>
      </c>
      <c r="N6" s="163" t="s">
        <v>187</v>
      </c>
      <c r="O6" s="163" t="s">
        <v>58</v>
      </c>
      <c r="P6" s="163" t="s">
        <v>59</v>
      </c>
      <c r="Q6" s="163" t="s">
        <v>60</v>
      </c>
      <c r="R6" s="165"/>
      <c r="S6" s="163" t="s">
        <v>57</v>
      </c>
      <c r="T6" s="163" t="s">
        <v>64</v>
      </c>
      <c r="U6" s="163" t="s">
        <v>188</v>
      </c>
      <c r="V6" s="163" t="s">
        <v>66</v>
      </c>
      <c r="W6" s="163" t="s">
        <v>67</v>
      </c>
      <c r="X6" s="163" t="s">
        <v>68</v>
      </c>
    </row>
    <row r="7" spans="1:24" ht="37.5" customHeight="1">
      <c r="A7" s="166"/>
      <c r="B7" s="147"/>
      <c r="C7" s="166"/>
      <c r="D7" s="166"/>
      <c r="E7" s="166"/>
      <c r="F7" s="166"/>
      <c r="G7" s="166"/>
      <c r="H7" s="166"/>
      <c r="I7" s="166"/>
      <c r="J7" s="175" t="s">
        <v>57</v>
      </c>
      <c r="K7" s="170" t="s">
        <v>189</v>
      </c>
      <c r="L7" s="170" t="s">
        <v>185</v>
      </c>
      <c r="M7" s="170" t="s">
        <v>186</v>
      </c>
      <c r="N7" s="170" t="s">
        <v>187</v>
      </c>
      <c r="O7" s="170" t="s">
        <v>185</v>
      </c>
      <c r="P7" s="170" t="s">
        <v>186</v>
      </c>
      <c r="Q7" s="170" t="s">
        <v>187</v>
      </c>
      <c r="R7" s="170" t="s">
        <v>61</v>
      </c>
      <c r="S7" s="170" t="s">
        <v>57</v>
      </c>
      <c r="T7" s="170" t="s">
        <v>64</v>
      </c>
      <c r="U7" s="170" t="s">
        <v>188</v>
      </c>
      <c r="V7" s="170" t="s">
        <v>66</v>
      </c>
      <c r="W7" s="170" t="s">
        <v>67</v>
      </c>
      <c r="X7" s="170" t="s">
        <v>68</v>
      </c>
    </row>
    <row r="8" spans="1:24" ht="14.2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  <c r="X8" s="48">
        <v>24</v>
      </c>
    </row>
    <row r="9" spans="1:24" ht="20.25" customHeight="1">
      <c r="A9" s="9" t="s">
        <v>190</v>
      </c>
      <c r="B9" s="9" t="s">
        <v>70</v>
      </c>
      <c r="C9" s="9" t="s">
        <v>191</v>
      </c>
      <c r="D9" s="9" t="s">
        <v>192</v>
      </c>
      <c r="E9" s="9" t="s">
        <v>117</v>
      </c>
      <c r="F9" s="9" t="s">
        <v>118</v>
      </c>
      <c r="G9" s="9" t="s">
        <v>193</v>
      </c>
      <c r="H9" s="9" t="s">
        <v>194</v>
      </c>
      <c r="I9" s="6">
        <v>284868</v>
      </c>
      <c r="J9" s="6">
        <v>284868</v>
      </c>
      <c r="K9" s="6"/>
      <c r="L9" s="6"/>
      <c r="M9" s="6">
        <v>284868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9" t="s">
        <v>190</v>
      </c>
      <c r="B10" s="9" t="s">
        <v>70</v>
      </c>
      <c r="C10" s="9" t="s">
        <v>191</v>
      </c>
      <c r="D10" s="9" t="s">
        <v>192</v>
      </c>
      <c r="E10" s="9" t="s">
        <v>117</v>
      </c>
      <c r="F10" s="9" t="s">
        <v>118</v>
      </c>
      <c r="G10" s="9" t="s">
        <v>195</v>
      </c>
      <c r="H10" s="9" t="s">
        <v>196</v>
      </c>
      <c r="I10" s="6">
        <v>128760</v>
      </c>
      <c r="J10" s="6">
        <v>128760</v>
      </c>
      <c r="K10" s="49"/>
      <c r="L10" s="49"/>
      <c r="M10" s="6">
        <v>128760</v>
      </c>
      <c r="N10" s="49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9" t="s">
        <v>190</v>
      </c>
      <c r="B11" s="9" t="s">
        <v>70</v>
      </c>
      <c r="C11" s="9" t="s">
        <v>191</v>
      </c>
      <c r="D11" s="9" t="s">
        <v>192</v>
      </c>
      <c r="E11" s="9" t="s">
        <v>117</v>
      </c>
      <c r="F11" s="9" t="s">
        <v>118</v>
      </c>
      <c r="G11" s="9" t="s">
        <v>197</v>
      </c>
      <c r="H11" s="9" t="s">
        <v>198</v>
      </c>
      <c r="I11" s="6">
        <v>1500</v>
      </c>
      <c r="J11" s="6">
        <v>1500</v>
      </c>
      <c r="K11" s="49"/>
      <c r="L11" s="49"/>
      <c r="M11" s="6">
        <v>1500</v>
      </c>
      <c r="N11" s="49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9" t="s">
        <v>190</v>
      </c>
      <c r="B12" s="9" t="s">
        <v>70</v>
      </c>
      <c r="C12" s="9" t="s">
        <v>191</v>
      </c>
      <c r="D12" s="9" t="s">
        <v>192</v>
      </c>
      <c r="E12" s="9" t="s">
        <v>117</v>
      </c>
      <c r="F12" s="9" t="s">
        <v>118</v>
      </c>
      <c r="G12" s="9" t="s">
        <v>197</v>
      </c>
      <c r="H12" s="9" t="s">
        <v>198</v>
      </c>
      <c r="I12" s="6">
        <v>23739</v>
      </c>
      <c r="J12" s="6">
        <v>23739</v>
      </c>
      <c r="K12" s="49"/>
      <c r="L12" s="49"/>
      <c r="M12" s="6">
        <v>23739</v>
      </c>
      <c r="N12" s="49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9" t="s">
        <v>190</v>
      </c>
      <c r="B13" s="9" t="s">
        <v>70</v>
      </c>
      <c r="C13" s="9" t="s">
        <v>191</v>
      </c>
      <c r="D13" s="9" t="s">
        <v>192</v>
      </c>
      <c r="E13" s="9" t="s">
        <v>117</v>
      </c>
      <c r="F13" s="9" t="s">
        <v>118</v>
      </c>
      <c r="G13" s="9" t="s">
        <v>199</v>
      </c>
      <c r="H13" s="9" t="s">
        <v>200</v>
      </c>
      <c r="I13" s="6">
        <v>57624</v>
      </c>
      <c r="J13" s="6">
        <v>57624</v>
      </c>
      <c r="K13" s="49"/>
      <c r="L13" s="49"/>
      <c r="M13" s="6">
        <v>57624</v>
      </c>
      <c r="N13" s="49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9" t="s">
        <v>190</v>
      </c>
      <c r="B14" s="9" t="s">
        <v>70</v>
      </c>
      <c r="C14" s="9" t="s">
        <v>191</v>
      </c>
      <c r="D14" s="9" t="s">
        <v>192</v>
      </c>
      <c r="E14" s="9" t="s">
        <v>117</v>
      </c>
      <c r="F14" s="9" t="s">
        <v>118</v>
      </c>
      <c r="G14" s="9" t="s">
        <v>199</v>
      </c>
      <c r="H14" s="9" t="s">
        <v>200</v>
      </c>
      <c r="I14" s="6">
        <v>42000</v>
      </c>
      <c r="J14" s="6">
        <v>42000</v>
      </c>
      <c r="K14" s="49"/>
      <c r="L14" s="49"/>
      <c r="M14" s="6">
        <v>42000</v>
      </c>
      <c r="N14" s="49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9" t="s">
        <v>190</v>
      </c>
      <c r="B15" s="9" t="s">
        <v>70</v>
      </c>
      <c r="C15" s="9" t="s">
        <v>191</v>
      </c>
      <c r="D15" s="9" t="s">
        <v>192</v>
      </c>
      <c r="E15" s="9" t="s">
        <v>117</v>
      </c>
      <c r="F15" s="9" t="s">
        <v>118</v>
      </c>
      <c r="G15" s="9" t="s">
        <v>199</v>
      </c>
      <c r="H15" s="9" t="s">
        <v>200</v>
      </c>
      <c r="I15" s="6">
        <v>101700</v>
      </c>
      <c r="J15" s="6">
        <v>101700</v>
      </c>
      <c r="K15" s="49"/>
      <c r="L15" s="49"/>
      <c r="M15" s="6">
        <v>101700</v>
      </c>
      <c r="N15" s="49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9" t="s">
        <v>190</v>
      </c>
      <c r="B16" s="9" t="s">
        <v>70</v>
      </c>
      <c r="C16" s="9" t="s">
        <v>201</v>
      </c>
      <c r="D16" s="9" t="s">
        <v>202</v>
      </c>
      <c r="E16" s="9" t="s">
        <v>101</v>
      </c>
      <c r="F16" s="9" t="s">
        <v>102</v>
      </c>
      <c r="G16" s="9" t="s">
        <v>203</v>
      </c>
      <c r="H16" s="9" t="s">
        <v>204</v>
      </c>
      <c r="I16" s="6">
        <v>100515</v>
      </c>
      <c r="J16" s="6">
        <v>100515</v>
      </c>
      <c r="K16" s="49"/>
      <c r="L16" s="49"/>
      <c r="M16" s="6">
        <v>100515</v>
      </c>
      <c r="N16" s="49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9" t="s">
        <v>190</v>
      </c>
      <c r="B17" s="9" t="s">
        <v>70</v>
      </c>
      <c r="C17" s="9" t="s">
        <v>201</v>
      </c>
      <c r="D17" s="9" t="s">
        <v>202</v>
      </c>
      <c r="E17" s="9" t="s">
        <v>107</v>
      </c>
      <c r="F17" s="9" t="s">
        <v>108</v>
      </c>
      <c r="G17" s="9" t="s">
        <v>205</v>
      </c>
      <c r="H17" s="9" t="s">
        <v>206</v>
      </c>
      <c r="I17" s="6">
        <v>42145</v>
      </c>
      <c r="J17" s="6">
        <v>42145</v>
      </c>
      <c r="K17" s="49"/>
      <c r="L17" s="49"/>
      <c r="M17" s="6">
        <v>42145</v>
      </c>
      <c r="N17" s="49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9" t="s">
        <v>190</v>
      </c>
      <c r="B18" s="9" t="s">
        <v>70</v>
      </c>
      <c r="C18" s="9" t="s">
        <v>201</v>
      </c>
      <c r="D18" s="9" t="s">
        <v>202</v>
      </c>
      <c r="E18" s="9" t="s">
        <v>109</v>
      </c>
      <c r="F18" s="9" t="s">
        <v>110</v>
      </c>
      <c r="G18" s="9" t="s">
        <v>207</v>
      </c>
      <c r="H18" s="9" t="s">
        <v>208</v>
      </c>
      <c r="I18" s="6">
        <v>26675</v>
      </c>
      <c r="J18" s="6">
        <v>26675</v>
      </c>
      <c r="K18" s="49"/>
      <c r="L18" s="49"/>
      <c r="M18" s="6">
        <v>26675</v>
      </c>
      <c r="N18" s="49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9" t="s">
        <v>190</v>
      </c>
      <c r="B19" s="9" t="s">
        <v>70</v>
      </c>
      <c r="C19" s="9" t="s">
        <v>201</v>
      </c>
      <c r="D19" s="9" t="s">
        <v>202</v>
      </c>
      <c r="E19" s="9" t="s">
        <v>111</v>
      </c>
      <c r="F19" s="9" t="s">
        <v>112</v>
      </c>
      <c r="G19" s="9" t="s">
        <v>209</v>
      </c>
      <c r="H19" s="9" t="s">
        <v>210</v>
      </c>
      <c r="I19" s="6">
        <v>2585</v>
      </c>
      <c r="J19" s="6">
        <v>2585</v>
      </c>
      <c r="K19" s="49"/>
      <c r="L19" s="49"/>
      <c r="M19" s="6">
        <v>2585</v>
      </c>
      <c r="N19" s="49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9" t="s">
        <v>190</v>
      </c>
      <c r="B20" s="9" t="s">
        <v>70</v>
      </c>
      <c r="C20" s="9" t="s">
        <v>201</v>
      </c>
      <c r="D20" s="9" t="s">
        <v>202</v>
      </c>
      <c r="E20" s="9" t="s">
        <v>111</v>
      </c>
      <c r="F20" s="9" t="s">
        <v>112</v>
      </c>
      <c r="G20" s="9" t="s">
        <v>209</v>
      </c>
      <c r="H20" s="9" t="s">
        <v>210</v>
      </c>
      <c r="I20" s="6">
        <v>1255</v>
      </c>
      <c r="J20" s="6">
        <v>1255</v>
      </c>
      <c r="K20" s="49"/>
      <c r="L20" s="49"/>
      <c r="M20" s="6">
        <v>1255</v>
      </c>
      <c r="N20" s="49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9" t="s">
        <v>190</v>
      </c>
      <c r="B21" s="9" t="s">
        <v>70</v>
      </c>
      <c r="C21" s="9" t="s">
        <v>201</v>
      </c>
      <c r="D21" s="9" t="s">
        <v>202</v>
      </c>
      <c r="E21" s="9" t="s">
        <v>117</v>
      </c>
      <c r="F21" s="9" t="s">
        <v>118</v>
      </c>
      <c r="G21" s="9" t="s">
        <v>209</v>
      </c>
      <c r="H21" s="9" t="s">
        <v>210</v>
      </c>
      <c r="I21" s="6">
        <v>3635</v>
      </c>
      <c r="J21" s="6">
        <v>3635</v>
      </c>
      <c r="K21" s="49"/>
      <c r="L21" s="49"/>
      <c r="M21" s="6">
        <v>3635</v>
      </c>
      <c r="N21" s="49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9" t="s">
        <v>190</v>
      </c>
      <c r="B22" s="9" t="s">
        <v>70</v>
      </c>
      <c r="C22" s="9" t="s">
        <v>211</v>
      </c>
      <c r="D22" s="9" t="s">
        <v>168</v>
      </c>
      <c r="E22" s="9" t="s">
        <v>117</v>
      </c>
      <c r="F22" s="9" t="s">
        <v>118</v>
      </c>
      <c r="G22" s="9" t="s">
        <v>212</v>
      </c>
      <c r="H22" s="9" t="s">
        <v>168</v>
      </c>
      <c r="I22" s="6">
        <v>2000</v>
      </c>
      <c r="J22" s="6">
        <v>2000</v>
      </c>
      <c r="K22" s="49"/>
      <c r="L22" s="49"/>
      <c r="M22" s="6">
        <v>2000</v>
      </c>
      <c r="N22" s="49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9" t="s">
        <v>190</v>
      </c>
      <c r="B23" s="9" t="s">
        <v>70</v>
      </c>
      <c r="C23" s="9" t="s">
        <v>213</v>
      </c>
      <c r="D23" s="9" t="s">
        <v>214</v>
      </c>
      <c r="E23" s="9" t="s">
        <v>117</v>
      </c>
      <c r="F23" s="9" t="s">
        <v>118</v>
      </c>
      <c r="G23" s="9" t="s">
        <v>215</v>
      </c>
      <c r="H23" s="9" t="s">
        <v>214</v>
      </c>
      <c r="I23" s="6">
        <v>5800</v>
      </c>
      <c r="J23" s="6">
        <v>5800</v>
      </c>
      <c r="K23" s="49"/>
      <c r="L23" s="49"/>
      <c r="M23" s="6">
        <v>5800</v>
      </c>
      <c r="N23" s="49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9" t="s">
        <v>190</v>
      </c>
      <c r="B24" s="9" t="s">
        <v>70</v>
      </c>
      <c r="C24" s="9" t="s">
        <v>216</v>
      </c>
      <c r="D24" s="9" t="s">
        <v>217</v>
      </c>
      <c r="E24" s="9" t="s">
        <v>117</v>
      </c>
      <c r="F24" s="9" t="s">
        <v>118</v>
      </c>
      <c r="G24" s="9" t="s">
        <v>218</v>
      </c>
      <c r="H24" s="9" t="s">
        <v>219</v>
      </c>
      <c r="I24" s="6">
        <v>7500</v>
      </c>
      <c r="J24" s="6">
        <v>7500</v>
      </c>
      <c r="K24" s="49"/>
      <c r="L24" s="49"/>
      <c r="M24" s="6">
        <v>7500</v>
      </c>
      <c r="N24" s="49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9" t="s">
        <v>190</v>
      </c>
      <c r="B25" s="9" t="s">
        <v>70</v>
      </c>
      <c r="C25" s="9" t="s">
        <v>216</v>
      </c>
      <c r="D25" s="9" t="s">
        <v>217</v>
      </c>
      <c r="E25" s="9" t="s">
        <v>117</v>
      </c>
      <c r="F25" s="9" t="s">
        <v>118</v>
      </c>
      <c r="G25" s="9" t="s">
        <v>220</v>
      </c>
      <c r="H25" s="9" t="s">
        <v>221</v>
      </c>
      <c r="I25" s="6">
        <v>1000</v>
      </c>
      <c r="J25" s="6">
        <v>1000</v>
      </c>
      <c r="K25" s="49"/>
      <c r="L25" s="49"/>
      <c r="M25" s="6">
        <v>1000</v>
      </c>
      <c r="N25" s="49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9" t="s">
        <v>190</v>
      </c>
      <c r="B26" s="9" t="s">
        <v>70</v>
      </c>
      <c r="C26" s="9" t="s">
        <v>216</v>
      </c>
      <c r="D26" s="9" t="s">
        <v>217</v>
      </c>
      <c r="E26" s="9" t="s">
        <v>117</v>
      </c>
      <c r="F26" s="9" t="s">
        <v>118</v>
      </c>
      <c r="G26" s="9" t="s">
        <v>222</v>
      </c>
      <c r="H26" s="9" t="s">
        <v>223</v>
      </c>
      <c r="I26" s="6">
        <v>1500</v>
      </c>
      <c r="J26" s="6">
        <v>1500</v>
      </c>
      <c r="K26" s="49"/>
      <c r="L26" s="49"/>
      <c r="M26" s="6">
        <v>1500</v>
      </c>
      <c r="N26" s="49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9" t="s">
        <v>190</v>
      </c>
      <c r="B27" s="9" t="s">
        <v>70</v>
      </c>
      <c r="C27" s="9" t="s">
        <v>216</v>
      </c>
      <c r="D27" s="9" t="s">
        <v>217</v>
      </c>
      <c r="E27" s="9" t="s">
        <v>117</v>
      </c>
      <c r="F27" s="9" t="s">
        <v>118</v>
      </c>
      <c r="G27" s="9" t="s">
        <v>224</v>
      </c>
      <c r="H27" s="9" t="s">
        <v>225</v>
      </c>
      <c r="I27" s="6">
        <v>1000</v>
      </c>
      <c r="J27" s="6">
        <v>1000</v>
      </c>
      <c r="K27" s="49"/>
      <c r="L27" s="49"/>
      <c r="M27" s="6">
        <v>1000</v>
      </c>
      <c r="N27" s="49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9" t="s">
        <v>190</v>
      </c>
      <c r="B28" s="9" t="s">
        <v>70</v>
      </c>
      <c r="C28" s="9" t="s">
        <v>216</v>
      </c>
      <c r="D28" s="9" t="s">
        <v>217</v>
      </c>
      <c r="E28" s="9" t="s">
        <v>117</v>
      </c>
      <c r="F28" s="9" t="s">
        <v>118</v>
      </c>
      <c r="G28" s="9" t="s">
        <v>226</v>
      </c>
      <c r="H28" s="9" t="s">
        <v>227</v>
      </c>
      <c r="I28" s="6">
        <v>3500</v>
      </c>
      <c r="J28" s="6">
        <v>3500</v>
      </c>
      <c r="K28" s="49"/>
      <c r="L28" s="49"/>
      <c r="M28" s="6">
        <v>3500</v>
      </c>
      <c r="N28" s="49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9" t="s">
        <v>190</v>
      </c>
      <c r="B29" s="9" t="s">
        <v>70</v>
      </c>
      <c r="C29" s="9" t="s">
        <v>216</v>
      </c>
      <c r="D29" s="9" t="s">
        <v>217</v>
      </c>
      <c r="E29" s="9" t="s">
        <v>117</v>
      </c>
      <c r="F29" s="9" t="s">
        <v>118</v>
      </c>
      <c r="G29" s="9" t="s">
        <v>228</v>
      </c>
      <c r="H29" s="9" t="s">
        <v>229</v>
      </c>
      <c r="I29" s="6">
        <v>15000</v>
      </c>
      <c r="J29" s="6">
        <v>15000</v>
      </c>
      <c r="K29" s="49"/>
      <c r="L29" s="49"/>
      <c r="M29" s="6">
        <v>15000</v>
      </c>
      <c r="N29" s="49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9" t="s">
        <v>190</v>
      </c>
      <c r="B30" s="9" t="s">
        <v>70</v>
      </c>
      <c r="C30" s="9" t="s">
        <v>230</v>
      </c>
      <c r="D30" s="9" t="s">
        <v>124</v>
      </c>
      <c r="E30" s="9" t="s">
        <v>123</v>
      </c>
      <c r="F30" s="9" t="s">
        <v>124</v>
      </c>
      <c r="G30" s="9" t="s">
        <v>231</v>
      </c>
      <c r="H30" s="9" t="s">
        <v>124</v>
      </c>
      <c r="I30" s="6">
        <v>79515</v>
      </c>
      <c r="J30" s="6">
        <v>79515</v>
      </c>
      <c r="K30" s="49"/>
      <c r="L30" s="49"/>
      <c r="M30" s="6">
        <v>79515</v>
      </c>
      <c r="N30" s="49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7.25" customHeight="1">
      <c r="A31" s="176" t="s">
        <v>163</v>
      </c>
      <c r="B31" s="177"/>
      <c r="C31" s="178"/>
      <c r="D31" s="178"/>
      <c r="E31" s="178"/>
      <c r="F31" s="178"/>
      <c r="G31" s="178"/>
      <c r="H31" s="179"/>
      <c r="I31" s="6">
        <v>933816</v>
      </c>
      <c r="J31" s="6">
        <v>933816</v>
      </c>
      <c r="K31" s="6"/>
      <c r="L31" s="6"/>
      <c r="M31" s="6">
        <v>933816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</sheetData>
  <mergeCells count="31">
    <mergeCell ref="A31:H31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2"/>
  <sheetViews>
    <sheetView showZeros="0" workbookViewId="0">
      <selection activeCell="A12" sqref="A12"/>
    </sheetView>
  </sheetViews>
  <sheetFormatPr defaultColWidth="9.109375" defaultRowHeight="14.25" customHeight="1"/>
  <cols>
    <col min="1" max="1" width="10.33203125" customWidth="1"/>
    <col min="2" max="2" width="13.44140625" customWidth="1"/>
    <col min="3" max="3" width="32.88671875" customWidth="1"/>
    <col min="4" max="4" width="23.88671875" customWidth="1"/>
    <col min="5" max="5" width="11.109375" customWidth="1"/>
    <col min="6" max="6" width="17.6640625" customWidth="1"/>
    <col min="7" max="7" width="9.88671875" customWidth="1"/>
    <col min="8" max="8" width="17.6640625" customWidth="1"/>
    <col min="9" max="13" width="20" customWidth="1"/>
    <col min="14" max="14" width="12.33203125" customWidth="1"/>
    <col min="15" max="15" width="12.6640625" customWidth="1"/>
    <col min="16" max="16" width="11.109375" customWidth="1"/>
    <col min="17" max="21" width="19.88671875" customWidth="1"/>
    <col min="22" max="22" width="20" customWidth="1"/>
    <col min="23" max="23" width="19.88671875" customWidth="1"/>
  </cols>
  <sheetData>
    <row r="1" spans="1:23" ht="13.5" customHeight="1">
      <c r="B1" s="26"/>
      <c r="E1" s="50"/>
      <c r="F1" s="50"/>
      <c r="G1" s="50"/>
      <c r="H1" s="50"/>
      <c r="U1" s="26"/>
      <c r="W1" s="3" t="s">
        <v>232</v>
      </c>
    </row>
    <row r="2" spans="1:23" ht="46.5" customHeight="1">
      <c r="A2" s="159" t="str">
        <f>"2025"&amp;"年部门项目支出预算表"</f>
        <v>2025年部门项目支出预算表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1:23" ht="13.5" customHeight="1">
      <c r="A3" s="160" t="str">
        <f>"单位名称："&amp;"石林彝族自治县土地矿产储备中心"</f>
        <v>单位名称：石林彝族自治县土地矿产储备中心</v>
      </c>
      <c r="B3" s="161"/>
      <c r="C3" s="161"/>
      <c r="D3" s="161"/>
      <c r="E3" s="161"/>
      <c r="F3" s="161"/>
      <c r="G3" s="161"/>
      <c r="H3" s="161"/>
      <c r="I3" s="45"/>
      <c r="J3" s="45"/>
      <c r="K3" s="45"/>
      <c r="L3" s="45"/>
      <c r="M3" s="45"/>
      <c r="N3" s="45"/>
      <c r="O3" s="45"/>
      <c r="P3" s="45"/>
      <c r="Q3" s="45"/>
      <c r="U3" s="26"/>
      <c r="W3" s="51" t="s">
        <v>1</v>
      </c>
    </row>
    <row r="4" spans="1:23" ht="21.75" customHeight="1">
      <c r="A4" s="163" t="s">
        <v>233</v>
      </c>
      <c r="B4" s="180" t="s">
        <v>174</v>
      </c>
      <c r="C4" s="163" t="s">
        <v>175</v>
      </c>
      <c r="D4" s="163" t="s">
        <v>234</v>
      </c>
      <c r="E4" s="180" t="s">
        <v>176</v>
      </c>
      <c r="F4" s="180" t="s">
        <v>177</v>
      </c>
      <c r="G4" s="180" t="s">
        <v>235</v>
      </c>
      <c r="H4" s="180" t="s">
        <v>236</v>
      </c>
      <c r="I4" s="185" t="s">
        <v>55</v>
      </c>
      <c r="J4" s="173" t="s">
        <v>237</v>
      </c>
      <c r="K4" s="144"/>
      <c r="L4" s="144"/>
      <c r="M4" s="145"/>
      <c r="N4" s="173" t="s">
        <v>182</v>
      </c>
      <c r="O4" s="144"/>
      <c r="P4" s="145"/>
      <c r="Q4" s="180" t="s">
        <v>61</v>
      </c>
      <c r="R4" s="173" t="s">
        <v>62</v>
      </c>
      <c r="S4" s="144"/>
      <c r="T4" s="144"/>
      <c r="U4" s="144"/>
      <c r="V4" s="144"/>
      <c r="W4" s="145"/>
    </row>
    <row r="5" spans="1:23" ht="21.75" customHeight="1">
      <c r="A5" s="164"/>
      <c r="B5" s="165"/>
      <c r="C5" s="164"/>
      <c r="D5" s="164"/>
      <c r="E5" s="181"/>
      <c r="F5" s="181"/>
      <c r="G5" s="181"/>
      <c r="H5" s="181"/>
      <c r="I5" s="165"/>
      <c r="J5" s="183" t="s">
        <v>58</v>
      </c>
      <c r="K5" s="141"/>
      <c r="L5" s="180" t="s">
        <v>59</v>
      </c>
      <c r="M5" s="180" t="s">
        <v>60</v>
      </c>
      <c r="N5" s="180" t="s">
        <v>58</v>
      </c>
      <c r="O5" s="180" t="s">
        <v>59</v>
      </c>
      <c r="P5" s="180" t="s">
        <v>60</v>
      </c>
      <c r="Q5" s="181"/>
      <c r="R5" s="180" t="s">
        <v>57</v>
      </c>
      <c r="S5" s="180" t="s">
        <v>64</v>
      </c>
      <c r="T5" s="180" t="s">
        <v>188</v>
      </c>
      <c r="U5" s="180" t="s">
        <v>66</v>
      </c>
      <c r="V5" s="180" t="s">
        <v>67</v>
      </c>
      <c r="W5" s="180" t="s">
        <v>68</v>
      </c>
    </row>
    <row r="6" spans="1:23" ht="21" customHeight="1">
      <c r="A6" s="165"/>
      <c r="B6" s="165"/>
      <c r="C6" s="165"/>
      <c r="D6" s="165"/>
      <c r="E6" s="165"/>
      <c r="F6" s="165"/>
      <c r="G6" s="165"/>
      <c r="H6" s="165"/>
      <c r="I6" s="165"/>
      <c r="J6" s="184" t="s">
        <v>57</v>
      </c>
      <c r="K6" s="142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</row>
    <row r="7" spans="1:23" ht="39.75" customHeight="1">
      <c r="A7" s="170"/>
      <c r="B7" s="147"/>
      <c r="C7" s="170"/>
      <c r="D7" s="170"/>
      <c r="E7" s="182"/>
      <c r="F7" s="182"/>
      <c r="G7" s="182"/>
      <c r="H7" s="182"/>
      <c r="I7" s="147"/>
      <c r="J7" s="53" t="s">
        <v>57</v>
      </c>
      <c r="K7" s="53" t="s">
        <v>238</v>
      </c>
      <c r="L7" s="182"/>
      <c r="M7" s="182"/>
      <c r="N7" s="182"/>
      <c r="O7" s="182"/>
      <c r="P7" s="182"/>
      <c r="Q7" s="182"/>
      <c r="R7" s="182"/>
      <c r="S7" s="182"/>
      <c r="T7" s="182"/>
      <c r="U7" s="147"/>
      <c r="V7" s="182"/>
      <c r="W7" s="182"/>
    </row>
    <row r="8" spans="1:23" ht="15" customHeight="1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54">
        <v>21</v>
      </c>
      <c r="V8" s="48">
        <v>22</v>
      </c>
      <c r="W8" s="54">
        <v>23</v>
      </c>
    </row>
    <row r="9" spans="1:23" ht="21.75" customHeight="1">
      <c r="A9" s="23"/>
      <c r="B9" s="23"/>
      <c r="C9" s="23"/>
      <c r="D9" s="23"/>
      <c r="E9" s="23"/>
      <c r="F9" s="23"/>
      <c r="G9" s="23"/>
      <c r="H9" s="2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.75" customHeight="1">
      <c r="A10" s="176" t="s">
        <v>163</v>
      </c>
      <c r="B10" s="177"/>
      <c r="C10" s="177"/>
      <c r="D10" s="177"/>
      <c r="E10" s="177"/>
      <c r="F10" s="177"/>
      <c r="G10" s="177"/>
      <c r="H10" s="1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2" spans="1:23" ht="14.25" customHeight="1">
      <c r="A12" s="259" t="s">
        <v>333</v>
      </c>
    </row>
  </sheetData>
  <mergeCells count="28">
    <mergeCell ref="A10:H10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9"/>
  <sheetViews>
    <sheetView showZeros="0" workbookViewId="0">
      <selection activeCell="A9" sqref="A9"/>
    </sheetView>
  </sheetViews>
  <sheetFormatPr defaultColWidth="9.109375" defaultRowHeight="12" customHeight="1"/>
  <cols>
    <col min="1" max="1" width="34.33203125" customWidth="1"/>
    <col min="2" max="2" width="29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8" customHeight="1">
      <c r="J1" s="43" t="s">
        <v>239</v>
      </c>
    </row>
    <row r="2" spans="1:10" ht="39.75" customHeight="1">
      <c r="A2" s="186" t="str">
        <f>"2025"&amp;"年部门项目支出绩效目标表"</f>
        <v>2025年部门项目支出绩效目标表</v>
      </c>
      <c r="B2" s="159"/>
      <c r="C2" s="159"/>
      <c r="D2" s="159"/>
      <c r="E2" s="159"/>
      <c r="F2" s="158"/>
      <c r="G2" s="159"/>
      <c r="H2" s="158"/>
      <c r="I2" s="158"/>
      <c r="J2" s="159"/>
    </row>
    <row r="3" spans="1:10" ht="17.25" customHeight="1">
      <c r="A3" s="160" t="str">
        <f>"单位名称："&amp;"石林彝族自治县土地矿产储备中心"</f>
        <v>单位名称：石林彝族自治县土地矿产储备中心</v>
      </c>
      <c r="B3" s="100"/>
      <c r="C3" s="100"/>
      <c r="D3" s="100"/>
      <c r="E3" s="100"/>
      <c r="F3" s="100"/>
      <c r="G3" s="100"/>
      <c r="H3" s="100"/>
    </row>
    <row r="4" spans="1:10" ht="44.25" customHeight="1">
      <c r="A4" s="53" t="s">
        <v>175</v>
      </c>
      <c r="B4" s="53" t="s">
        <v>240</v>
      </c>
      <c r="C4" s="53" t="s">
        <v>241</v>
      </c>
      <c r="D4" s="53" t="s">
        <v>242</v>
      </c>
      <c r="E4" s="53" t="s">
        <v>243</v>
      </c>
      <c r="F4" s="55" t="s">
        <v>244</v>
      </c>
      <c r="G4" s="53" t="s">
        <v>245</v>
      </c>
      <c r="H4" s="55" t="s">
        <v>246</v>
      </c>
      <c r="I4" s="55" t="s">
        <v>247</v>
      </c>
      <c r="J4" s="53" t="s">
        <v>248</v>
      </c>
    </row>
    <row r="5" spans="1:10" ht="18.75" customHeight="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48">
        <v>6</v>
      </c>
      <c r="G5" s="56">
        <v>7</v>
      </c>
      <c r="H5" s="48">
        <v>8</v>
      </c>
      <c r="I5" s="48">
        <v>9</v>
      </c>
      <c r="J5" s="56">
        <v>10</v>
      </c>
    </row>
    <row r="6" spans="1:10" ht="42" customHeight="1">
      <c r="A6" s="24"/>
      <c r="B6" s="23"/>
      <c r="C6" s="23"/>
      <c r="D6" s="23"/>
      <c r="E6" s="57"/>
      <c r="F6" s="13"/>
      <c r="G6" s="57"/>
      <c r="H6" s="13"/>
      <c r="I6" s="13"/>
      <c r="J6" s="57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9" spans="1:10" ht="12" customHeight="1">
      <c r="A9" s="259" t="s">
        <v>334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部门新增资产配置表10!Print_Titles</vt:lpstr>
      <vt:lpstr>部门整体支出绩效目标表13!Print_Titles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2025-03-12T01:27:16Z</dcterms:created>
  <dcterms:modified xsi:type="dcterms:W3CDTF">2025-03-13T07:24:10Z</dcterms:modified>
</cp:coreProperties>
</file>