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9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<sst xmlns="http://schemas.openxmlformats.org/spreadsheetml/2006/main" count="1045" uniqueCount="430">
  <si>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</si>
  <si>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</si>
  <si>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</si>
  <si>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</si>
  <si>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</si>
  <si>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</si>
  <si>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</si>
  <si>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</si>
  <si>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</si>
  <si>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</si>
  <si>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</si>
  <si>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</si>
  <si>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</si>
  <si>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</si>
  <si>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</si>
  <si>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</si>
  <si>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</si>
  <si>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</si>
  <si>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</si>
  <si>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</si>
  <si>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</si>
  <si>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</si>
  <si>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</si>
  <si>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</si>
  <si>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</si>
  <si>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</si>
  <si>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</si>
  <si>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</si>
  <si>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</si>
  <si>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</si>
  <si>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</si>
  <si>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</si>
  <si>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</si>
  <si>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</si>
  <si>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</si>
  <si>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</si>
  <si>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</si>
  <si>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</si>
  <si>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</si>
  <si>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</si>
  <si>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</si>
  <si>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</si>
  <si>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</si>
  <si>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</si>
  <si>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</si>
  <si>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</si>
  <si>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</si>
  <si>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</si>
  <si>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</si>
  <si>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</si>
  <si>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</si>
  <si>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</si>
  <si>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</si>
  <si>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</si>
  <si>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</si>
  <si>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</si>
  <si>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</si>
  <si>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</si>
  <si>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</si>
  <si>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</si>
  <si>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</si>
  <si>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</si>
  <si>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</si>
  <si>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</si>
  <si>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</si>
  <si>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</si>
  <si>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</si>
  <si>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</si>
  <si>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</si>
  <si>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416</t>
  </si>
  <si>
    <t>石林彝族自治县融媒体中心</t>
  </si>
  <si>
    <t>416001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</si>
  <si>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</si>
  <si>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</si>
  <si>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</si>
  <si>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</si>
  <si>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</si>
  <si>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</si>
  <si>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</si>
  <si>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</si>
  <si>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</si>
  <si>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</si>
  <si>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</si>
  <si>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</si>
  <si>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</si>
  <si>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</si>
  <si>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</si>
  <si>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</si>
  <si>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</si>
  <si>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</si>
  <si>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</si>
  <si>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</si>
  <si>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</si>
  <si>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</si>
  <si>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</si>
  <si>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</si>
  <si>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</si>
  <si>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</si>
  <si>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</si>
  <si>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</si>
  <si>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20708</t>
  </si>
  <si>
    <t>广播电视</t>
  </si>
  <si>
    <t>2070899</t>
  </si>
  <si>
    <t>其他广播电视支出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</si>
  <si>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</si>
  <si>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</si>
  <si>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</si>
  <si>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</si>
  <si>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</si>
  <si>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</si>
  <si>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</si>
  <si>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</si>
  <si>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</si>
  <si>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</si>
  <si>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</si>
  <si>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</si>
  <si>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</si>
  <si>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</si>
  <si>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</si>
  <si>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</si>
  <si>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</si>
  <si>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</si>
  <si>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</si>
  <si>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</si>
  <si>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</si>
  <si>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</si>
  <si>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</si>
  <si>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</si>
  <si>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</si>
  <si>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</si>
  <si>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</si>
  <si>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</si>
  <si>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</si>
  <si>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</si>
  <si>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</si>
  <si>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</si>
  <si>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</si>
  <si>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</si>
  <si>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</si>
  <si>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</si>
  <si>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</si>
  <si>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</si>
  <si>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</si>
  <si>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</si>
  <si>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</si>
  <si>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</si>
  <si>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</si>
  <si>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</si>
  <si>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</si>
  <si>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</si>
  <si>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</si>
  <si>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</si>
  <si>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</si>
  <si>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</si>
  <si>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</si>
  <si>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</si>
  <si>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</si>
  <si>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</si>
  <si>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</si>
  <si>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</si>
  <si>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</si>
  <si>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</si>
  <si>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</si>
  <si>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</si>
  <si>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</si>
  <si>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</si>
  <si>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</si>
  <si>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</si>
  <si>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</si>
  <si>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</si>
  <si>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</si>
  <si>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</si>
  <si>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</si>
  <si>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</si>
  <si>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</si>
  <si>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</si>
  <si>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</si>
  <si>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</si>
  <si>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</si>
  <si>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</si>
  <si>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</si>
  <si>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</si>
  <si>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</si>
  <si>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</si>
  <si>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</si>
  <si>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</si>
  <si>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</si>
  <si>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</si>
  <si>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</si>
  <si>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</si>
  <si>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</si>
  <si>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</si>
  <si>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</si>
  <si>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</si>
  <si>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</si>
  <si>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</si>
  <si>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</si>
  <si>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</si>
  <si>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</si>
  <si>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530126210000000001428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</si>
  <si>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</si>
  <si>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</si>
  <si>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</si>
  <si>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</si>
  <si>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</si>
  <si>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</si>
  <si>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</si>
  <si>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</si>
  <si>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</si>
  <si>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530126210000000001429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</si>
  <si>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</si>
  <si>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</si>
  <si>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</si>
  <si>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</si>
  <si>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</si>
  <si>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</si>
  <si>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</si>
  <si>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</si>
  <si>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</si>
  <si>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</si>
  <si>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</si>
  <si>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530126210000000001430</t>
  </si>
  <si>
    <t>30113</t>
  </si>
  <si>
    <t>530126210000000001432</t>
  </si>
  <si>
    <t>30217</t>
  </si>
  <si>
    <t>530126210000000001433</t>
  </si>
  <si>
    <t>工会经费</t>
  </si>
  <si>
    <t>30228</t>
  </si>
  <si>
    <t>530126210000000001434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</si>
  <si>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</si>
  <si>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</si>
  <si>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</si>
  <si>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</si>
  <si>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</si>
  <si>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</si>
  <si>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</si>
  <si>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</si>
  <si>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</si>
  <si>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</si>
  <si>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</si>
  <si>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</si>
  <si>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</si>
  <si>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</si>
  <si>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</si>
  <si>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530126231100001344099</t>
  </si>
  <si>
    <t>遗属生活补助</t>
  </si>
  <si>
    <t>30305</t>
  </si>
  <si>
    <t>生活补助</t>
  </si>
  <si>
    <t>530126231100001471694</t>
  </si>
  <si>
    <t>辅助用工及劳务派遣经费</t>
  </si>
  <si>
    <t>30226</t>
  </si>
  <si>
    <t>劳务费</t>
  </si>
  <si>
    <t>530126231100001471714</t>
  </si>
  <si>
    <t>离退休人员支出</t>
  </si>
  <si>
    <t>530126241100002179938</t>
  </si>
  <si>
    <t>编外人员工资支出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</si>
  <si>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</si>
  <si>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</si>
  <si>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</si>
  <si>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</si>
  <si>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</si>
  <si>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</si>
  <si>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</si>
  <si>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</si>
  <si>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</si>
  <si>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</si>
  <si>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530126251100003634497</t>
  </si>
  <si>
    <t>融媒体中心工作经费</t>
  </si>
  <si>
    <t>530126251100003884446</t>
  </si>
  <si>
    <t>互联网专线经费</t>
  </si>
  <si>
    <t>30227</t>
  </si>
  <si>
    <t>委托业务费</t>
  </si>
  <si>
    <t>530126251100003884481</t>
  </si>
  <si>
    <t>融媒体中心综合管理服务平台系统维护经费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</si>
  <si>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</si>
  <si>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</si>
  <si>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</si>
  <si>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</si>
  <si>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</si>
  <si>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</si>
  <si>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</si>
  <si>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</si>
  <si>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</si>
  <si>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</si>
  <si>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充分发挥石林融媒体宣传优势，传统媒体与新媒体“同向发力”，大屏小屏“互融互通”作用；充分发挥“石林融媒+应急智慧广播”平台优势，做好宣传党的二十大精神、疫情防控、乡村振兴等，发挥融媒体中心服务群众、引导群众的作用；充分发挥彝汉双语新闻播音优势，做好《石林新闻》与《彝语一周要闻》的优势互补。</t>
  </si>
  <si>
    <t>产出指标</t>
  </si>
  <si>
    <t>数量指标</t>
  </si>
  <si>
    <t>融媒体中心采编播县新闻条数</t>
  </si>
  <si>
    <t>&gt;=</t>
  </si>
  <si>
    <t>1300</t>
  </si>
  <si>
    <t>条</t>
  </si>
  <si>
    <t>定量指标</t>
  </si>
  <si>
    <t>成本指标</t>
  </si>
  <si>
    <t>经济成本指标</t>
  </si>
  <si>
    <t>&lt;=</t>
  </si>
  <si>
    <t>150000</t>
  </si>
  <si>
    <t>元</t>
  </si>
  <si>
    <t>按预算支出</t>
  </si>
  <si>
    <t>效益指标</t>
  </si>
  <si>
    <t>社会效益</t>
  </si>
  <si>
    <t>宣传知晓率</t>
  </si>
  <si>
    <t>80</t>
  </si>
  <si>
    <t>%</t>
  </si>
  <si>
    <t>融媒体中心宣传知晓情况</t>
  </si>
  <si>
    <t>宣传运营机制健全性</t>
  </si>
  <si>
    <t>=</t>
  </si>
  <si>
    <t>健全</t>
  </si>
  <si>
    <t>定性指标</t>
  </si>
  <si>
    <t>通过强有力的舆论引导，宣传运营机制健全性</t>
  </si>
  <si>
    <t>满意度指标</t>
  </si>
  <si>
    <t>服务对象满意度</t>
  </si>
  <si>
    <t>宣传受众满意度</t>
  </si>
  <si>
    <t>90</t>
  </si>
  <si>
    <t>为建立“中央厨房”式的全媒体指挥中心，促进融媒体孵化中心形成提供坚实网络保障。</t>
  </si>
  <si>
    <t>质量指标</t>
  </si>
  <si>
    <t>网络流畅、稳定性</t>
  </si>
  <si>
    <t>稳定</t>
  </si>
  <si>
    <t xml:space="preserve">通过强有力的财力保障，确保网络稳定、流畅。	</t>
  </si>
  <si>
    <t>135600</t>
  </si>
  <si>
    <t>融媒体中心宣传知晓率</t>
  </si>
  <si>
    <t>融媒体社会影响力</t>
  </si>
  <si>
    <t>提高</t>
  </si>
  <si>
    <t xml:space="preserve">通过问卷调查，融媒体社会影响力满意度进行评分。	</t>
  </si>
  <si>
    <t>工作人员满意度</t>
  </si>
  <si>
    <t xml:space="preserve">工作人员满意度	</t>
  </si>
  <si>
    <t>在现有融媒体中心发展的基础上，为保障进一步统筹县域媒体资源，融合电视、广播、网站、微博、微信、短视频、APP等各类媒体资源，形成内宣、外宣、网宣融为一体。</t>
  </si>
  <si>
    <t>石林融媒APP采编播县新闻条数</t>
  </si>
  <si>
    <t>600</t>
  </si>
  <si>
    <t xml:space="preserve">石林融媒APP采编播县新闻条数
</t>
  </si>
  <si>
    <t>200000</t>
  </si>
  <si>
    <t xml:space="preserve">按预算支出	
</t>
  </si>
  <si>
    <t xml:space="preserve">宣传知晓情况	</t>
  </si>
  <si>
    <t>石林融媒APP社会影响力</t>
  </si>
  <si>
    <t>通过问卷调查，石林融媒APP社会影响力满意度进行评分。</t>
  </si>
  <si>
    <t>观众满意度</t>
  </si>
  <si>
    <t xml:space="preserve">观众满意度	</t>
  </si>
  <si>
    <t>预算06表</t>
  </si>
  <si>
    <t>政府性基金预算支出预算表</t>
  </si>
  <si>
    <t>单位名称：昆明市发展和改革委员会</t>
  </si>
  <si>
    <t>政府性基金预算支出</t>
  </si>
  <si>
    <t>备注：石林彝族自治县融媒体中心2025年无政府性基金预算支出预算，此表无数据。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</si>
  <si>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</si>
  <si>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</si>
  <si>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</si>
  <si>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</si>
  <si>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</si>
  <si>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</si>
  <si>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</si>
  <si>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</si>
  <si>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</si>
  <si>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</si>
  <si>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</si>
  <si>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公务用车燃油采购</t>
  </si>
  <si>
    <t>车辆加油、添加燃料服务</t>
  </si>
  <si>
    <t>公务用车维修和保养采购</t>
  </si>
  <si>
    <t>车辆维修和保养服务</t>
  </si>
  <si>
    <t>复印纸采购</t>
  </si>
  <si>
    <t>复印纸</t>
  </si>
  <si>
    <t>公务用车保险采购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</si>
  <si>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</si>
  <si>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</si>
  <si>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</si>
  <si>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</si>
  <si>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</si>
  <si>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</si>
  <si>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</si>
  <si>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</si>
  <si>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</si>
  <si>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备注：石林彝族自治县融媒体中心2025年无政府购买服务预算，此表无数据。</t>
  </si>
  <si>
    <t>预算09-1表</t>
  </si>
  <si>
    <t>2025年对下转移支付预算表</t>
  </si>
  <si>
    <t>单位名称（项目）</t>
  </si>
  <si>
    <t>地区</t>
  </si>
  <si>
    <t>备注：石林彝族自治县融媒体中心2025年无对下转移支付预算，此表无数据。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</si>
  <si>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</si>
  <si>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</si>
  <si>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</si>
  <si>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</si>
  <si>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</si>
  <si>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</si>
  <si>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</si>
  <si>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</si>
  <si>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</si>
  <si>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备注：石林彝族自治县融媒体中心2025年无新增固定资产配置计划，此表无数据。</t>
  </si>
  <si>
    <t>预算11表</t>
  </si>
  <si>
    <t>上级补助</t>
  </si>
  <si>
    <t>备注：石林彝族自治县融媒体中心无2025年上级补助项目，此表无数据。</t>
  </si>
  <si>
    <t>预算12表</t>
  </si>
  <si>
    <t>项目级次</t>
  </si>
  <si>
    <t>311 专项业务类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</si>
  <si>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</si>
  <si>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</si>
  <si>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</si>
  <si>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</si>
  <si>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</si>
  <si>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</si>
  <si>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</si>
  <si>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</si>
  <si>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</si>
  <si>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1、贯彻落实党的新闻宣传方针政策，宣传党的理论、路线和各项方针政策，把握新闻宣传基调，坚持正面宣传，团结鼓劲，充分发挥全县主流舆论阵地、联合服务平台和县域信息枢纽功能，为全县经济社会发展提供舆论支持。
2、围绕县委、县政府中心工作，积极开展内外宣传，落实全县新闻报道计划，积极向市级以上新闻媒体供稿，完成上级下达的各项宣传任务。负责深耕本地内容，完成全县新闻采访报道任务，以贴近生活、贴近群众、贴近实际的新闻服务受众。
3、负责管理指导全县融媒体业务和对外通联工作，抓好全县融媒阵地和人才队伍建设。对内负责构建融媒体中心与全县各职能部门、各乡镇（街道）、园区的信息互通渠道；对外负责构建县级融媒体宣传平台矩阵，传播正能量，讲好石林故事。
4、坚持一体化发展方向和移动优先战略，负责全面整合传统媒体和新兴媒体资源，建设和完善采编中心（中央厨房），积极探索运用新技术、新机制、新模式，不断提升融媒体中心所属广播电视、微信、APP等宣传平台的运营、管理和维护水平，全面提高县属融媒体平台的传播力、引导力、影响力和公信力，做大做强主流舆论。
5、探索融媒体与政务信息、商务信息、民生信息等综合服务和多样化服务，从新闻宣传向公共服务领域拓展，从传统传播向多元化新闻传播延伸，按照“媒体+党建+政务+民生+文化+教育+增值服务”功能定位，打造集资讯、舆论、社交、生活服务于一体的本土化、多元化平台。
6、负责研究制定融媒体中心发展战略目标、规划布局、措施办法。配合做好网信相关工作。
7、完成县委、县政府和上级部门交办的其他工作任务。</t>
  </si>
  <si>
    <t>根据三定方案归纳</t>
  </si>
  <si>
    <t>1.石林县融媒体坚持党管媒体，贯彻落实党的新闻宣传路线、方针、政策，把握正确政治导向、舆论导向、价值取向，融合政务网、微博、微信、APP、视频号、抖音、快手等各类媒体资源，整合采编播力量，对采编播流程进行全方位再造，以“统筹策划、一次采集、多种生产、全媒体传播”构建全媒体矩阵，传播本地权威政经资讯，做大做强主流舆论阵地。
2.深耕本地内容，完成全县新闻采访报道任务，以贴近生活、贴近群众、贴近实际的新闻服务受众，优化县级融媒体宣传平台矩阵，传播正能量，讲好石林故事。
3.探索融媒体与政务信息、商务信息、民生信息等综合服务和多样化服务，从新闻宣传向公共服务领域拓展，从传统传播向多元化新闻传播延伸，按照“媒体+党建+政务+民生+文化+教育+增值服务”功能定位，打造集资讯、舆论、社交、生活服务于一体的本土化、多元化平台。</t>
  </si>
  <si>
    <t>根据部门职责，中长期规划，各级党委，各级政府要求归纳</t>
  </si>
  <si>
    <t>部门年度目标</t>
  </si>
  <si>
    <t>充分发挥石林融媒平台宣传优势，紧紧围绕县委、县政府中心工作，着力宣传我县实施“23521”发展思路、落实“51068”重点任务取得的成效。着力宣传全县全力以赴拼经济、增动能、惠民生、防风险、保稳定的部署举措，着力宣传大抓产业发展、基础设施建设、乡村振兴、营商环境和招商引资、改革创新、绿美石林建设取得的成效，着力唱响强信心的社会主旋律，为推动石林高质量跨越发展提供良好舆论环境。1、石林政务网（昆明信息港内容管理系统）：每日更新；2、昆明石林发布（微博）：每日更新（每月380条，转发200，评论40，点赞300）；3、正能量稿池（云南网信综合业务平台）：每日更新；4、石林融媒微信公众号：每日更新（每月发布数量180条，阅读量85000， 点赞量600）；5、石林融媒APP：每日更新（每月发布280条，阅读量15000，转发100，评论30，点赞量300）；6、石林融媒视频号：每日更新；7、石林融媒抖音号：每日更新（每日3条，每月更新90条，转发数4500，评论2000，点赞25000）；8、石林融媒快手号：每日更新（每日3条，每月更新90条，播放量100万，评论3000，点赞20000）；9、昆明市县级融媒体中心融合发展评价系统：负责日常运维和每月上报相关资料、台账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</si>
  <si>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</si>
  <si>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</si>
  <si>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</si>
  <si>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</si>
  <si>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</si>
  <si>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</si>
  <si>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</si>
  <si>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</si>
  <si>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</si>
  <si>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石林县融媒体中心工作经费</t>
  </si>
  <si>
    <t>充分发挥石林融媒官方宣传优势，坚持正确的舆论导向，紧紧围绕县委县政府中心工作和重点目标任务，紧扣全域旅游建设、产业项目发展、生态文明建设、民族团结进步、脱贫攻坚成效、品牌创建成果、乡村振兴战略和非遗传承保护等内容，加强宣传主题策划，拓展石林对内对外传播能力，不断提升外宣工作质量和水平。1、石林政务网（昆明信息港内容管理系统）：每日更新；2、昆明石林发布（微博）：每日更新（每月380条，转发200，评论40，点赞300）；3、正能量稿池（云南网信综合业务平台）：每日更新；4、石林融媒微信公众号：每日更新（每月发布数量180条，阅读量85000， 点赞量600）；5、石林融媒APP：每日更新（每月发布280条，阅读量15000，转发100，评论30，点赞量300）；6、石林融媒视频号：每日更新；7、石林融媒抖音号：每日更新（每日3条，每月更新90条，转发数4500，评论2000，点赞25000）；8、石林融媒快手号：每日更新（每日3条，每月更新90条，播放量100万，评论3000，点赞20000）；9、昆明市县级融媒体中心融合发展评价系统：负责日常运维和每月上报相关资料、台账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</si>
  <si>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</si>
  <si>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</si>
  <si>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</si>
  <si>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</si>
  <si>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</si>
  <si>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县融媒体中心采编播新闻条数</t>
  </si>
  <si>
    <t>2160</t>
  </si>
  <si>
    <t>县融媒体中心县融媒体中心采编播新闻条数&gt;=2160，得指标分值，否则不得分。</t>
  </si>
  <si>
    <t>融媒体中心2025年主要工作任务清单、融媒体中心建设方案</t>
  </si>
  <si>
    <t>通过问卷调查，融媒体社会影响力提高得指标分值，否则不得分。</t>
  </si>
  <si>
    <t>融媒体社会影响力。</t>
  </si>
  <si>
    <t>指标设定依据：融媒体中心2025年主要工作任务清单 数据来源：问卷调查</t>
  </si>
  <si>
    <t>①宣传受众满意度≥90%，得指标分值；②80%≤宣传受众满意度＜90%，得分=指标分值*80%；③70%≤宣传受众满意度＜80%，得分=指标分值*60%；④60%≤宣传受众满意度＜70%，得分=指标分</t>
  </si>
  <si>
    <t>融媒体中心2025年主要工作任务清单、融媒体中心建设方案。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</si>
</sst>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\-mm\-dd"/>
    <numFmt numFmtId="178" formatCode="yyyy\-mm\-dd\ hh:mm:ss"/>
    <numFmt numFmtId="179" formatCode="#,##0.00;\-#,##0.00;;@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21" fillId="0" borderId="1">
      <alignment horizontal="right"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1" fillId="0" borderId="1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9" applyNumberFormat="0" applyAlignment="0" applyProtection="0">
      <alignment vertical="center"/>
    </xf>
    <xf numFmtId="0" fontId="33" fillId="13" borderId="15" applyNumberFormat="0" applyAlignment="0" applyProtection="0">
      <alignment vertical="center"/>
    </xf>
    <xf numFmtId="0" fontId="34" fillId="14" borderId="20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10" fontId="21" fillId="0" borderId="1">
      <alignment horizontal="right"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9" fontId="21" fillId="0" borderId="1">
      <alignment horizontal="right" vertical="center"/>
    </xf>
    <xf numFmtId="49" fontId="21" fillId="0" borderId="1">
      <alignment horizontal="left" vertical="center" wrapText="1"/>
    </xf>
    <xf numFmtId="179" fontId="21" fillId="0" borderId="1">
      <alignment horizontal="right" vertical="center"/>
    </xf>
    <xf numFmtId="176" fontId="21" fillId="0" borderId="1">
      <alignment horizontal="right" vertical="center"/>
    </xf>
    <xf numFmtId="180" fontId="21" fillId="0" borderId="1">
      <alignment horizontal="right" vertical="center"/>
    </xf>
  </cellStyleXfs>
  <cellXfs count="22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9" fontId="9" fillId="0" borderId="1" xfId="54" applyNumberFormat="1" applyFont="1" applyBorder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179" fontId="9" fillId="0" borderId="1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9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9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7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ht="15" customHeight="1" spans="1:4">
      <c r="A2" s="80"/>
      <c r="B2" s="80"/>
      <c r="C2" s="80"/>
      <c r="D2" s="94" t="s">
        <v>0</v>
      </c>
    </row>
    <row r="3" ht="41.25" customHeight="1" spans="1:1">
      <c r="A3" s="75" t="str">
        <f>"2025"&amp;"年部门财务收支预算总表"</f>
        <v>2025年部门财务收支预算总表</v>
      </c>
    </row>
    <row r="4" ht="17.25" customHeight="1" spans="1:4">
      <c r="A4" s="78" t="str">
        <f>"单位名称："&amp;"石林彝族自治县融媒体中心"</f>
        <v>单位名称：石林彝族自治县融媒体中心</v>
      </c>
      <c r="B4" s="189"/>
      <c r="D4" s="169" t="s">
        <v>1</v>
      </c>
    </row>
    <row r="5" ht="23.25" customHeight="1" spans="1:4">
      <c r="A5" s="190" t="s">
        <v>2</v>
      </c>
      <c r="B5" s="191"/>
      <c r="C5" s="190" t="s">
        <v>3</v>
      </c>
      <c r="D5" s="191"/>
    </row>
    <row r="6" ht="24" customHeight="1" spans="1:4">
      <c r="A6" s="190" t="s">
        <v>4</v>
      </c>
      <c r="B6" s="190" t="s">
        <v>5</v>
      </c>
      <c r="C6" s="190" t="s">
        <v>6</v>
      </c>
      <c r="D6" s="190" t="s">
        <v>5</v>
      </c>
    </row>
    <row r="7" ht="17.25" customHeight="1" spans="1:4">
      <c r="A7" s="192" t="s">
        <v>7</v>
      </c>
      <c r="B7" s="133">
        <v>5560569</v>
      </c>
      <c r="C7" s="192" t="s">
        <v>8</v>
      </c>
      <c r="D7" s="133"/>
    </row>
    <row r="8" ht="17.25" customHeight="1" spans="1:4">
      <c r="A8" s="192" t="s">
        <v>9</v>
      </c>
      <c r="B8" s="133"/>
      <c r="C8" s="192" t="s">
        <v>10</v>
      </c>
      <c r="D8" s="133"/>
    </row>
    <row r="9" ht="17.25" customHeight="1" spans="1:4">
      <c r="A9" s="192" t="s">
        <v>11</v>
      </c>
      <c r="B9" s="133"/>
      <c r="C9" s="224" t="s">
        <v>12</v>
      </c>
      <c r="D9" s="133"/>
    </row>
    <row r="10" ht="17.25" customHeight="1" spans="1:4">
      <c r="A10" s="192" t="s">
        <v>13</v>
      </c>
      <c r="B10" s="133"/>
      <c r="C10" s="224" t="s">
        <v>14</v>
      </c>
      <c r="D10" s="133"/>
    </row>
    <row r="11" ht="17.25" customHeight="1" spans="1:4">
      <c r="A11" s="192" t="s">
        <v>15</v>
      </c>
      <c r="B11" s="133"/>
      <c r="C11" s="224" t="s">
        <v>16</v>
      </c>
      <c r="D11" s="133"/>
    </row>
    <row r="12" ht="17.25" customHeight="1" spans="1:4">
      <c r="A12" s="192" t="s">
        <v>17</v>
      </c>
      <c r="B12" s="133"/>
      <c r="C12" s="224" t="s">
        <v>18</v>
      </c>
      <c r="D12" s="133"/>
    </row>
    <row r="13" ht="17.25" customHeight="1" spans="1:4">
      <c r="A13" s="192" t="s">
        <v>19</v>
      </c>
      <c r="B13" s="133"/>
      <c r="C13" s="66" t="s">
        <v>20</v>
      </c>
      <c r="D13" s="133">
        <v>3842828</v>
      </c>
    </row>
    <row r="14" ht="17.25" customHeight="1" spans="1:4">
      <c r="A14" s="192" t="s">
        <v>21</v>
      </c>
      <c r="B14" s="133"/>
      <c r="C14" s="66" t="s">
        <v>22</v>
      </c>
      <c r="D14" s="133">
        <v>893174</v>
      </c>
    </row>
    <row r="15" ht="17.25" customHeight="1" spans="1:4">
      <c r="A15" s="192" t="s">
        <v>23</v>
      </c>
      <c r="B15" s="133"/>
      <c r="C15" s="66" t="s">
        <v>24</v>
      </c>
      <c r="D15" s="133">
        <v>411089</v>
      </c>
    </row>
    <row r="16" ht="17.25" customHeight="1" spans="1:4">
      <c r="A16" s="192" t="s">
        <v>25</v>
      </c>
      <c r="B16" s="133"/>
      <c r="C16" s="66" t="s">
        <v>26</v>
      </c>
      <c r="D16" s="133"/>
    </row>
    <row r="17" ht="17.25" customHeight="1" spans="1:4">
      <c r="A17" s="22"/>
      <c r="B17" s="133"/>
      <c r="C17" s="66" t="s">
        <v>27</v>
      </c>
      <c r="D17" s="133"/>
    </row>
    <row r="18" ht="17.25" customHeight="1" spans="1:4">
      <c r="A18" s="193"/>
      <c r="B18" s="133"/>
      <c r="C18" s="66" t="s">
        <v>28</v>
      </c>
      <c r="D18" s="133"/>
    </row>
    <row r="19" ht="17.25" customHeight="1" spans="1:4">
      <c r="A19" s="193"/>
      <c r="B19" s="133"/>
      <c r="C19" s="66" t="s">
        <v>29</v>
      </c>
      <c r="D19" s="133"/>
    </row>
    <row r="20" ht="17.25" customHeight="1" spans="1:4">
      <c r="A20" s="193"/>
      <c r="B20" s="133"/>
      <c r="C20" s="66" t="s">
        <v>30</v>
      </c>
      <c r="D20" s="133"/>
    </row>
    <row r="21" ht="17.25" customHeight="1" spans="1:4">
      <c r="A21" s="193"/>
      <c r="B21" s="133"/>
      <c r="C21" s="66" t="s">
        <v>31</v>
      </c>
      <c r="D21" s="133"/>
    </row>
    <row r="22" ht="17.25" customHeight="1" spans="1:4">
      <c r="A22" s="193"/>
      <c r="B22" s="133"/>
      <c r="C22" s="66" t="s">
        <v>32</v>
      </c>
      <c r="D22" s="133"/>
    </row>
    <row r="23" ht="17.25" customHeight="1" spans="1:4">
      <c r="A23" s="193"/>
      <c r="B23" s="133"/>
      <c r="C23" s="66" t="s">
        <v>33</v>
      </c>
      <c r="D23" s="133"/>
    </row>
    <row r="24" ht="17.25" customHeight="1" spans="1:4">
      <c r="A24" s="193"/>
      <c r="B24" s="133"/>
      <c r="C24" s="66" t="s">
        <v>34</v>
      </c>
      <c r="D24" s="133"/>
    </row>
    <row r="25" ht="17.25" customHeight="1" spans="1:4">
      <c r="A25" s="193"/>
      <c r="B25" s="133"/>
      <c r="C25" s="66" t="s">
        <v>35</v>
      </c>
      <c r="D25" s="133">
        <v>413478</v>
      </c>
    </row>
    <row r="26" ht="17.25" customHeight="1" spans="1:4">
      <c r="A26" s="193"/>
      <c r="B26" s="133"/>
      <c r="C26" s="66" t="s">
        <v>36</v>
      </c>
      <c r="D26" s="133"/>
    </row>
    <row r="27" ht="17.25" customHeight="1" spans="1:4">
      <c r="A27" s="193"/>
      <c r="B27" s="133"/>
      <c r="C27" s="22" t="s">
        <v>37</v>
      </c>
      <c r="D27" s="133"/>
    </row>
    <row r="28" ht="17.25" customHeight="1" spans="1:4">
      <c r="A28" s="193"/>
      <c r="B28" s="133"/>
      <c r="C28" s="66" t="s">
        <v>38</v>
      </c>
      <c r="D28" s="133"/>
    </row>
    <row r="29" ht="16.5" customHeight="1" spans="1:4">
      <c r="A29" s="193"/>
      <c r="B29" s="133"/>
      <c r="C29" s="66" t="s">
        <v>39</v>
      </c>
      <c r="D29" s="133"/>
    </row>
    <row r="30" ht="16.5" customHeight="1" spans="1:4">
      <c r="A30" s="193"/>
      <c r="B30" s="133"/>
      <c r="C30" s="22" t="s">
        <v>40</v>
      </c>
      <c r="D30" s="133"/>
    </row>
    <row r="31" ht="17.25" customHeight="1" spans="1:4">
      <c r="A31" s="193"/>
      <c r="B31" s="133"/>
      <c r="C31" s="22" t="s">
        <v>41</v>
      </c>
      <c r="D31" s="133"/>
    </row>
    <row r="32" ht="17.25" customHeight="1" spans="1:4">
      <c r="A32" s="193"/>
      <c r="B32" s="133"/>
      <c r="C32" s="66" t="s">
        <v>42</v>
      </c>
      <c r="D32" s="133"/>
    </row>
    <row r="33" ht="16.5" customHeight="1" spans="1:4">
      <c r="A33" s="193" t="s">
        <v>43</v>
      </c>
      <c r="B33" s="133">
        <v>5560569</v>
      </c>
      <c r="C33" s="193" t="s">
        <v>44</v>
      </c>
      <c r="D33" s="133">
        <v>5560569</v>
      </c>
    </row>
    <row r="34" ht="16.5" customHeight="1" spans="1:4">
      <c r="A34" s="22" t="s">
        <v>45</v>
      </c>
      <c r="B34" s="133"/>
      <c r="C34" s="22" t="s">
        <v>46</v>
      </c>
      <c r="D34" s="133"/>
    </row>
    <row r="35" ht="16.5" customHeight="1" spans="1:4">
      <c r="A35" s="66" t="s">
        <v>47</v>
      </c>
      <c r="B35" s="133"/>
      <c r="C35" s="66" t="s">
        <v>47</v>
      </c>
      <c r="D35" s="133"/>
    </row>
    <row r="36" ht="16.5" customHeight="1" spans="1:4">
      <c r="A36" s="66" t="s">
        <v>48</v>
      </c>
      <c r="B36" s="133"/>
      <c r="C36" s="66" t="s">
        <v>49</v>
      </c>
      <c r="D36" s="133"/>
    </row>
    <row r="37" ht="16.5" customHeight="1" spans="1:4">
      <c r="A37" s="194" t="s">
        <v>50</v>
      </c>
      <c r="B37" s="133">
        <v>5560569</v>
      </c>
      <c r="C37" s="194" t="s">
        <v>51</v>
      </c>
      <c r="D37" s="133">
        <v>5560569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49">
        <v>1</v>
      </c>
      <c r="B2" s="150">
        <v>0</v>
      </c>
      <c r="C2" s="149">
        <v>1</v>
      </c>
      <c r="D2" s="151"/>
      <c r="E2" s="151"/>
      <c r="F2" s="148" t="s">
        <v>336</v>
      </c>
    </row>
    <row r="3" ht="42" customHeight="1" spans="1:6">
      <c r="A3" s="152" t="str">
        <f>"2025"&amp;"年部门政府性基金预算支出预算表"</f>
        <v>2025年部门政府性基金预算支出预算表</v>
      </c>
      <c r="B3" s="152" t="s">
        <v>337</v>
      </c>
      <c r="C3" s="153"/>
      <c r="D3" s="154"/>
      <c r="E3" s="154"/>
      <c r="F3" s="154"/>
    </row>
    <row r="4" ht="13.5" customHeight="1" spans="1:6">
      <c r="A4" s="44" t="str">
        <f>"单位名称："&amp;"石林彝族自治县融媒体中心"</f>
        <v>单位名称：石林彝族自治县融媒体中心</v>
      </c>
      <c r="B4" s="44" t="s">
        <v>338</v>
      </c>
      <c r="C4" s="149"/>
      <c r="D4" s="151"/>
      <c r="E4" s="151"/>
      <c r="F4" s="148" t="s">
        <v>1</v>
      </c>
    </row>
    <row r="5" ht="19.5" customHeight="1" spans="1:6">
      <c r="A5" s="155" t="s">
        <v>182</v>
      </c>
      <c r="B5" s="156" t="s">
        <v>73</v>
      </c>
      <c r="C5" s="155" t="s">
        <v>74</v>
      </c>
      <c r="D5" s="13" t="s">
        <v>339</v>
      </c>
      <c r="E5" s="14"/>
      <c r="F5" s="36"/>
    </row>
    <row r="6" ht="18.75" customHeight="1" spans="1:6">
      <c r="A6" s="157"/>
      <c r="B6" s="158"/>
      <c r="C6" s="157"/>
      <c r="D6" s="52" t="s">
        <v>55</v>
      </c>
      <c r="E6" s="13" t="s">
        <v>76</v>
      </c>
      <c r="F6" s="52" t="s">
        <v>77</v>
      </c>
    </row>
    <row r="7" ht="18.75" customHeight="1" spans="1:6">
      <c r="A7" s="97">
        <v>1</v>
      </c>
      <c r="B7" s="159" t="s">
        <v>84</v>
      </c>
      <c r="C7" s="97">
        <v>3</v>
      </c>
      <c r="D7" s="15">
        <v>4</v>
      </c>
      <c r="E7" s="15">
        <v>5</v>
      </c>
      <c r="F7" s="15">
        <v>6</v>
      </c>
    </row>
    <row r="8" ht="21" customHeight="1" spans="1:6">
      <c r="A8" s="33"/>
      <c r="B8" s="33"/>
      <c r="C8" s="33"/>
      <c r="D8" s="133"/>
      <c r="E8" s="133"/>
      <c r="F8" s="133"/>
    </row>
    <row r="9" ht="21" customHeight="1" spans="1:6">
      <c r="A9" s="33"/>
      <c r="B9" s="33"/>
      <c r="C9" s="33"/>
      <c r="D9" s="133"/>
      <c r="E9" s="133"/>
      <c r="F9" s="133"/>
    </row>
    <row r="10" ht="18.75" customHeight="1" spans="1:6">
      <c r="A10" s="160" t="s">
        <v>172</v>
      </c>
      <c r="B10" s="160" t="s">
        <v>172</v>
      </c>
      <c r="C10" s="161" t="s">
        <v>172</v>
      </c>
      <c r="D10" s="133"/>
      <c r="E10" s="133"/>
      <c r="F10" s="133"/>
    </row>
    <row r="11" customHeight="1" spans="1:1">
      <c r="A11" t="s">
        <v>340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5.75" customHeight="1" spans="2:19">
      <c r="B2" s="111"/>
      <c r="C2" s="111"/>
      <c r="R2" s="42"/>
      <c r="S2" s="42" t="s">
        <v>341</v>
      </c>
    </row>
    <row r="3" ht="41.25" customHeight="1" spans="1:19">
      <c r="A3" s="101" t="str">
        <f>"2025"&amp;"年部门政府采购预算表"</f>
        <v>2025年部门政府采购预算表</v>
      </c>
      <c r="B3" s="96"/>
      <c r="C3" s="96"/>
      <c r="D3" s="43"/>
      <c r="E3" s="43"/>
      <c r="F3" s="43"/>
      <c r="G3" s="43"/>
      <c r="H3" s="43"/>
      <c r="I3" s="43"/>
      <c r="J3" s="43"/>
      <c r="K3" s="43"/>
      <c r="L3" s="43"/>
      <c r="M3" s="96"/>
      <c r="N3" s="43"/>
      <c r="O3" s="43"/>
      <c r="P3" s="96"/>
      <c r="Q3" s="43"/>
      <c r="R3" s="96"/>
      <c r="S3" s="96"/>
    </row>
    <row r="4" ht="18.75" customHeight="1" spans="1:19">
      <c r="A4" s="141" t="str">
        <f>"单位名称："&amp;"石林彝族自治县融媒体中心"</f>
        <v>单位名称：石林彝族自治县融媒体中心</v>
      </c>
      <c r="B4" s="113"/>
      <c r="C4" s="113"/>
      <c r="D4" s="46"/>
      <c r="E4" s="46"/>
      <c r="F4" s="46"/>
      <c r="G4" s="46"/>
      <c r="H4" s="46"/>
      <c r="I4" s="46"/>
      <c r="J4" s="46"/>
      <c r="K4" s="46"/>
      <c r="L4" s="46"/>
      <c r="R4" s="47"/>
      <c r="S4" s="148" t="s">
        <v>1</v>
      </c>
    </row>
    <row r="5" ht="15.75" customHeight="1" spans="1:19">
      <c r="A5" s="49" t="s">
        <v>181</v>
      </c>
      <c r="B5" s="114" t="s">
        <v>182</v>
      </c>
      <c r="C5" s="114" t="s">
        <v>342</v>
      </c>
      <c r="D5" s="115" t="s">
        <v>343</v>
      </c>
      <c r="E5" s="115" t="s">
        <v>344</v>
      </c>
      <c r="F5" s="115" t="s">
        <v>345</v>
      </c>
      <c r="G5" s="115" t="s">
        <v>346</v>
      </c>
      <c r="H5" s="115" t="s">
        <v>347</v>
      </c>
      <c r="I5" s="128" t="s">
        <v>189</v>
      </c>
      <c r="J5" s="128"/>
      <c r="K5" s="128"/>
      <c r="L5" s="128"/>
      <c r="M5" s="129"/>
      <c r="N5" s="128"/>
      <c r="O5" s="128"/>
      <c r="P5" s="137"/>
      <c r="Q5" s="128"/>
      <c r="R5" s="129"/>
      <c r="S5" s="138"/>
    </row>
    <row r="6" ht="17.25" customHeight="1" spans="1:19">
      <c r="A6" s="51"/>
      <c r="B6" s="116"/>
      <c r="C6" s="116"/>
      <c r="D6" s="117"/>
      <c r="E6" s="117"/>
      <c r="F6" s="117"/>
      <c r="G6" s="117"/>
      <c r="H6" s="117"/>
      <c r="I6" s="117" t="s">
        <v>55</v>
      </c>
      <c r="J6" s="117" t="s">
        <v>58</v>
      </c>
      <c r="K6" s="117" t="s">
        <v>348</v>
      </c>
      <c r="L6" s="117" t="s">
        <v>349</v>
      </c>
      <c r="M6" s="130" t="s">
        <v>350</v>
      </c>
      <c r="N6" s="131" t="s">
        <v>351</v>
      </c>
      <c r="O6" s="131"/>
      <c r="P6" s="139"/>
      <c r="Q6" s="131"/>
      <c r="R6" s="140"/>
      <c r="S6" s="118"/>
    </row>
    <row r="7" ht="54" customHeight="1" spans="1:19">
      <c r="A7" s="54"/>
      <c r="B7" s="118"/>
      <c r="C7" s="118"/>
      <c r="D7" s="119"/>
      <c r="E7" s="119"/>
      <c r="F7" s="119"/>
      <c r="G7" s="119"/>
      <c r="H7" s="119"/>
      <c r="I7" s="119"/>
      <c r="J7" s="119" t="s">
        <v>57</v>
      </c>
      <c r="K7" s="119"/>
      <c r="L7" s="119"/>
      <c r="M7" s="132"/>
      <c r="N7" s="119" t="s">
        <v>57</v>
      </c>
      <c r="O7" s="119" t="s">
        <v>64</v>
      </c>
      <c r="P7" s="118" t="s">
        <v>65</v>
      </c>
      <c r="Q7" s="119" t="s">
        <v>66</v>
      </c>
      <c r="R7" s="132" t="s">
        <v>67</v>
      </c>
      <c r="S7" s="118" t="s">
        <v>68</v>
      </c>
    </row>
    <row r="8" ht="18" customHeight="1" spans="1:19">
      <c r="A8" s="142">
        <v>1</v>
      </c>
      <c r="B8" s="142" t="s">
        <v>84</v>
      </c>
      <c r="C8" s="143">
        <v>3</v>
      </c>
      <c r="D8" s="143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42">
        <v>12</v>
      </c>
      <c r="M8" s="142">
        <v>13</v>
      </c>
      <c r="N8" s="142">
        <v>14</v>
      </c>
      <c r="O8" s="142">
        <v>15</v>
      </c>
      <c r="P8" s="142">
        <v>16</v>
      </c>
      <c r="Q8" s="142">
        <v>17</v>
      </c>
      <c r="R8" s="142">
        <v>18</v>
      </c>
      <c r="S8" s="142">
        <v>19</v>
      </c>
    </row>
    <row r="9" ht="21" customHeight="1" spans="1:19">
      <c r="A9" s="120" t="s">
        <v>70</v>
      </c>
      <c r="B9" s="121" t="s">
        <v>70</v>
      </c>
      <c r="C9" s="121" t="s">
        <v>229</v>
      </c>
      <c r="D9" s="122" t="s">
        <v>352</v>
      </c>
      <c r="E9" s="122" t="s">
        <v>353</v>
      </c>
      <c r="F9" s="122" t="s">
        <v>296</v>
      </c>
      <c r="G9" s="144">
        <v>1</v>
      </c>
      <c r="H9" s="133">
        <v>2000</v>
      </c>
      <c r="I9" s="133">
        <v>2000</v>
      </c>
      <c r="J9" s="133">
        <v>2000</v>
      </c>
      <c r="K9" s="133"/>
      <c r="L9" s="133"/>
      <c r="M9" s="133"/>
      <c r="N9" s="133"/>
      <c r="O9" s="133"/>
      <c r="P9" s="133"/>
      <c r="Q9" s="133"/>
      <c r="R9" s="133"/>
      <c r="S9" s="133"/>
    </row>
    <row r="10" ht="21" customHeight="1" spans="1:19">
      <c r="A10" s="120" t="s">
        <v>70</v>
      </c>
      <c r="B10" s="121" t="s">
        <v>70</v>
      </c>
      <c r="C10" s="121" t="s">
        <v>229</v>
      </c>
      <c r="D10" s="122" t="s">
        <v>354</v>
      </c>
      <c r="E10" s="122" t="s">
        <v>355</v>
      </c>
      <c r="F10" s="122" t="s">
        <v>296</v>
      </c>
      <c r="G10" s="144">
        <v>1</v>
      </c>
      <c r="H10" s="133">
        <v>3000</v>
      </c>
      <c r="I10" s="133">
        <v>3000</v>
      </c>
      <c r="J10" s="133">
        <v>3000</v>
      </c>
      <c r="K10" s="133"/>
      <c r="L10" s="133"/>
      <c r="M10" s="133"/>
      <c r="N10" s="133"/>
      <c r="O10" s="133"/>
      <c r="P10" s="133"/>
      <c r="Q10" s="133"/>
      <c r="R10" s="133"/>
      <c r="S10" s="133"/>
    </row>
    <row r="11" ht="21" customHeight="1" spans="1:19">
      <c r="A11" s="120" t="s">
        <v>70</v>
      </c>
      <c r="B11" s="121" t="s">
        <v>70</v>
      </c>
      <c r="C11" s="121" t="s">
        <v>229</v>
      </c>
      <c r="D11" s="122" t="s">
        <v>356</v>
      </c>
      <c r="E11" s="122" t="s">
        <v>357</v>
      </c>
      <c r="F11" s="122" t="s">
        <v>296</v>
      </c>
      <c r="G11" s="144">
        <v>30</v>
      </c>
      <c r="H11" s="133">
        <v>4800</v>
      </c>
      <c r="I11" s="133">
        <v>4800</v>
      </c>
      <c r="J11" s="133">
        <v>4800</v>
      </c>
      <c r="K11" s="133"/>
      <c r="L11" s="133"/>
      <c r="M11" s="133"/>
      <c r="N11" s="133"/>
      <c r="O11" s="133"/>
      <c r="P11" s="133"/>
      <c r="Q11" s="133"/>
      <c r="R11" s="133"/>
      <c r="S11" s="133"/>
    </row>
    <row r="12" ht="21" customHeight="1" spans="1:19">
      <c r="A12" s="120" t="s">
        <v>70</v>
      </c>
      <c r="B12" s="121" t="s">
        <v>70</v>
      </c>
      <c r="C12" s="121" t="s">
        <v>229</v>
      </c>
      <c r="D12" s="122" t="s">
        <v>358</v>
      </c>
      <c r="E12" s="122" t="s">
        <v>359</v>
      </c>
      <c r="F12" s="122" t="s">
        <v>296</v>
      </c>
      <c r="G12" s="144">
        <v>1</v>
      </c>
      <c r="H12" s="133">
        <v>2000</v>
      </c>
      <c r="I12" s="133">
        <v>2000</v>
      </c>
      <c r="J12" s="133">
        <v>2000</v>
      </c>
      <c r="K12" s="133"/>
      <c r="L12" s="133"/>
      <c r="M12" s="133"/>
      <c r="N12" s="133"/>
      <c r="O12" s="133"/>
      <c r="P12" s="133"/>
      <c r="Q12" s="133"/>
      <c r="R12" s="133"/>
      <c r="S12" s="133"/>
    </row>
    <row r="13" ht="21" customHeight="1" spans="1:19">
      <c r="A13" s="123" t="s">
        <v>172</v>
      </c>
      <c r="B13" s="124"/>
      <c r="C13" s="124"/>
      <c r="D13" s="125"/>
      <c r="E13" s="125"/>
      <c r="F13" s="125"/>
      <c r="G13" s="145"/>
      <c r="H13" s="133">
        <v>11800</v>
      </c>
      <c r="I13" s="133">
        <v>11800</v>
      </c>
      <c r="J13" s="133">
        <v>11800</v>
      </c>
      <c r="K13" s="133"/>
      <c r="L13" s="133"/>
      <c r="M13" s="133"/>
      <c r="N13" s="133"/>
      <c r="O13" s="133"/>
      <c r="P13" s="133"/>
      <c r="Q13" s="133"/>
      <c r="R13" s="133"/>
      <c r="S13" s="133"/>
    </row>
    <row r="14" ht="21" customHeight="1" spans="1:19">
      <c r="A14" s="141" t="s">
        <v>360</v>
      </c>
      <c r="B14" s="44"/>
      <c r="C14" s="44"/>
      <c r="D14" s="141"/>
      <c r="E14" s="141"/>
      <c r="F14" s="141"/>
      <c r="G14" s="146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</row>
  </sheetData>
  <mergeCells count="19">
    <mergeCell ref="A3:S3"/>
    <mergeCell ref="A4:H4"/>
    <mergeCell ref="I5:S5"/>
    <mergeCell ref="N6:S6"/>
    <mergeCell ref="A13:G13"/>
    <mergeCell ref="A14:S14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B16" sqref="B16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6.5" customHeight="1" spans="1:20">
      <c r="A2" s="110"/>
      <c r="B2" s="111"/>
      <c r="C2" s="111"/>
      <c r="D2" s="111"/>
      <c r="E2" s="111"/>
      <c r="F2" s="111"/>
      <c r="G2" s="111"/>
      <c r="H2" s="110"/>
      <c r="I2" s="110"/>
      <c r="J2" s="110"/>
      <c r="K2" s="110"/>
      <c r="L2" s="110"/>
      <c r="M2" s="110"/>
      <c r="N2" s="126"/>
      <c r="O2" s="110"/>
      <c r="P2" s="110"/>
      <c r="Q2" s="111"/>
      <c r="R2" s="110"/>
      <c r="S2" s="135"/>
      <c r="T2" s="135" t="s">
        <v>361</v>
      </c>
    </row>
    <row r="3" ht="41.25" customHeight="1" spans="1:20">
      <c r="A3" s="101" t="str">
        <f>"2025"&amp;"年部门政府购买服务预算表"</f>
        <v>2025年部门政府购买服务预算表</v>
      </c>
      <c r="B3" s="96"/>
      <c r="C3" s="96"/>
      <c r="D3" s="96"/>
      <c r="E3" s="96"/>
      <c r="F3" s="96"/>
      <c r="G3" s="96"/>
      <c r="H3" s="112"/>
      <c r="I3" s="112"/>
      <c r="J3" s="112"/>
      <c r="K3" s="112"/>
      <c r="L3" s="112"/>
      <c r="M3" s="112"/>
      <c r="N3" s="127"/>
      <c r="O3" s="112"/>
      <c r="P3" s="112"/>
      <c r="Q3" s="96"/>
      <c r="R3" s="112"/>
      <c r="S3" s="127"/>
      <c r="T3" s="96"/>
    </row>
    <row r="4" ht="22.5" customHeight="1" spans="1:20">
      <c r="A4" s="102" t="str">
        <f>"单位名称："&amp;"石林彝族自治县融媒体中心"</f>
        <v>单位名称：石林彝族自治县融媒体中心</v>
      </c>
      <c r="B4" s="113"/>
      <c r="C4" s="113"/>
      <c r="D4" s="113"/>
      <c r="E4" s="113"/>
      <c r="F4" s="113"/>
      <c r="G4" s="113"/>
      <c r="H4" s="103"/>
      <c r="I4" s="103"/>
      <c r="J4" s="103"/>
      <c r="K4" s="103"/>
      <c r="L4" s="103"/>
      <c r="M4" s="103"/>
      <c r="N4" s="126"/>
      <c r="O4" s="110"/>
      <c r="P4" s="110"/>
      <c r="Q4" s="111"/>
      <c r="R4" s="110"/>
      <c r="S4" s="136"/>
      <c r="T4" s="135" t="s">
        <v>1</v>
      </c>
    </row>
    <row r="5" ht="24" customHeight="1" spans="1:20">
      <c r="A5" s="49" t="s">
        <v>181</v>
      </c>
      <c r="B5" s="114" t="s">
        <v>182</v>
      </c>
      <c r="C5" s="114" t="s">
        <v>342</v>
      </c>
      <c r="D5" s="114" t="s">
        <v>362</v>
      </c>
      <c r="E5" s="114" t="s">
        <v>363</v>
      </c>
      <c r="F5" s="114" t="s">
        <v>364</v>
      </c>
      <c r="G5" s="114" t="s">
        <v>365</v>
      </c>
      <c r="H5" s="115" t="s">
        <v>366</v>
      </c>
      <c r="I5" s="115" t="s">
        <v>367</v>
      </c>
      <c r="J5" s="128" t="s">
        <v>189</v>
      </c>
      <c r="K5" s="128"/>
      <c r="L5" s="128"/>
      <c r="M5" s="128"/>
      <c r="N5" s="129"/>
      <c r="O5" s="128"/>
      <c r="P5" s="128"/>
      <c r="Q5" s="137"/>
      <c r="R5" s="128"/>
      <c r="S5" s="129"/>
      <c r="T5" s="138"/>
    </row>
    <row r="6" ht="24" customHeight="1" spans="1:20">
      <c r="A6" s="51"/>
      <c r="B6" s="116"/>
      <c r="C6" s="116"/>
      <c r="D6" s="116"/>
      <c r="E6" s="116"/>
      <c r="F6" s="116"/>
      <c r="G6" s="116"/>
      <c r="H6" s="117"/>
      <c r="I6" s="117"/>
      <c r="J6" s="117" t="s">
        <v>55</v>
      </c>
      <c r="K6" s="117" t="s">
        <v>58</v>
      </c>
      <c r="L6" s="117" t="s">
        <v>348</v>
      </c>
      <c r="M6" s="117" t="s">
        <v>349</v>
      </c>
      <c r="N6" s="130" t="s">
        <v>350</v>
      </c>
      <c r="O6" s="131" t="s">
        <v>351</v>
      </c>
      <c r="P6" s="131"/>
      <c r="Q6" s="139"/>
      <c r="R6" s="131"/>
      <c r="S6" s="140"/>
      <c r="T6" s="118"/>
    </row>
    <row r="7" ht="54" customHeight="1" spans="1:20">
      <c r="A7" s="54"/>
      <c r="B7" s="118"/>
      <c r="C7" s="118"/>
      <c r="D7" s="118"/>
      <c r="E7" s="118"/>
      <c r="F7" s="118"/>
      <c r="G7" s="118"/>
      <c r="H7" s="119"/>
      <c r="I7" s="119"/>
      <c r="J7" s="119"/>
      <c r="K7" s="119" t="s">
        <v>57</v>
      </c>
      <c r="L7" s="119"/>
      <c r="M7" s="119"/>
      <c r="N7" s="132"/>
      <c r="O7" s="119" t="s">
        <v>57</v>
      </c>
      <c r="P7" s="119" t="s">
        <v>64</v>
      </c>
      <c r="Q7" s="118" t="s">
        <v>65</v>
      </c>
      <c r="R7" s="119" t="s">
        <v>66</v>
      </c>
      <c r="S7" s="132" t="s">
        <v>67</v>
      </c>
      <c r="T7" s="118" t="s">
        <v>68</v>
      </c>
    </row>
    <row r="8" ht="17.25" customHeight="1" spans="1:20">
      <c r="A8" s="55">
        <v>1</v>
      </c>
      <c r="B8" s="118">
        <v>2</v>
      </c>
      <c r="C8" s="55">
        <v>3</v>
      </c>
      <c r="D8" s="55">
        <v>4</v>
      </c>
      <c r="E8" s="118">
        <v>5</v>
      </c>
      <c r="F8" s="55">
        <v>6</v>
      </c>
      <c r="G8" s="55">
        <v>7</v>
      </c>
      <c r="H8" s="118">
        <v>8</v>
      </c>
      <c r="I8" s="55">
        <v>9</v>
      </c>
      <c r="J8" s="55">
        <v>10</v>
      </c>
      <c r="K8" s="118">
        <v>11</v>
      </c>
      <c r="L8" s="55">
        <v>12</v>
      </c>
      <c r="M8" s="55">
        <v>13</v>
      </c>
      <c r="N8" s="118">
        <v>14</v>
      </c>
      <c r="O8" s="55">
        <v>15</v>
      </c>
      <c r="P8" s="55">
        <v>16</v>
      </c>
      <c r="Q8" s="118">
        <v>17</v>
      </c>
      <c r="R8" s="55">
        <v>18</v>
      </c>
      <c r="S8" s="55">
        <v>19</v>
      </c>
      <c r="T8" s="55">
        <v>20</v>
      </c>
    </row>
    <row r="9" ht="21" customHeight="1" spans="1:20">
      <c r="A9" s="120"/>
      <c r="B9" s="121"/>
      <c r="C9" s="121"/>
      <c r="D9" s="121"/>
      <c r="E9" s="121"/>
      <c r="F9" s="121"/>
      <c r="G9" s="121"/>
      <c r="H9" s="122"/>
      <c r="I9" s="122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</row>
    <row r="10" ht="21" customHeight="1" spans="1:20">
      <c r="A10" s="123" t="s">
        <v>172</v>
      </c>
      <c r="B10" s="124"/>
      <c r="C10" s="124"/>
      <c r="D10" s="124"/>
      <c r="E10" s="124"/>
      <c r="F10" s="124"/>
      <c r="G10" s="124"/>
      <c r="H10" s="125"/>
      <c r="I10" s="134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</row>
    <row r="11" customHeight="1" spans="1:1">
      <c r="A11" t="s">
        <v>368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A16" sqref="A16"/>
    </sheetView>
  </sheetViews>
  <sheetFormatPr defaultColWidth="9.14166666666667" defaultRowHeight="14.25" customHeight="1" outlineLevelCol="4"/>
  <cols>
    <col min="1" max="1" width="42.025" customWidth="1"/>
    <col min="2" max="4" width="17.175" customWidth="1"/>
    <col min="5" max="5" width="17.025" customWidth="1"/>
  </cols>
  <sheetData>
    <row r="1" customHeight="1" spans="1:5">
      <c r="A1" s="1"/>
      <c r="B1" s="1"/>
      <c r="C1" s="1"/>
      <c r="D1" s="1"/>
      <c r="E1" s="1"/>
    </row>
    <row r="2" ht="13.5" customHeight="1" spans="4:5">
      <c r="D2" s="100"/>
      <c r="E2" s="42" t="s">
        <v>369</v>
      </c>
    </row>
    <row r="3" ht="27.75" customHeight="1" spans="1:5">
      <c r="A3" s="101" t="s">
        <v>370</v>
      </c>
      <c r="B3" s="43"/>
      <c r="C3" s="43"/>
      <c r="D3" s="43"/>
      <c r="E3" s="43"/>
    </row>
    <row r="4" ht="18" customHeight="1" spans="1:5">
      <c r="A4" s="102" t="str">
        <f>"单位名称："&amp;"石林彝族自治县融媒体中心"</f>
        <v>单位名称：石林彝族自治县融媒体中心</v>
      </c>
      <c r="B4" s="103"/>
      <c r="C4" s="103"/>
      <c r="D4" s="104"/>
      <c r="E4" s="47" t="s">
        <v>1</v>
      </c>
    </row>
    <row r="5" ht="19.5" customHeight="1" spans="1:5">
      <c r="A5" s="105" t="s">
        <v>371</v>
      </c>
      <c r="B5" s="106" t="s">
        <v>189</v>
      </c>
      <c r="C5" s="106"/>
      <c r="D5" s="106"/>
      <c r="E5" s="106" t="s">
        <v>372</v>
      </c>
    </row>
    <row r="6" ht="40.5" customHeight="1" spans="1:5">
      <c r="A6" s="107"/>
      <c r="B6" s="106" t="s">
        <v>55</v>
      </c>
      <c r="C6" s="108" t="s">
        <v>58</v>
      </c>
      <c r="D6" s="108" t="s">
        <v>348</v>
      </c>
      <c r="E6" s="106"/>
    </row>
    <row r="7" ht="19.5" customHeight="1" spans="1:5">
      <c r="A7" s="15">
        <v>1</v>
      </c>
      <c r="B7" s="55">
        <v>2</v>
      </c>
      <c r="C7" s="55">
        <v>3</v>
      </c>
      <c r="D7" s="107">
        <v>4</v>
      </c>
      <c r="E7" s="55">
        <v>5</v>
      </c>
    </row>
    <row r="8" ht="28.4" customHeight="1" spans="1:5">
      <c r="A8" s="19"/>
      <c r="B8" s="109"/>
      <c r="C8" s="109"/>
      <c r="D8" s="109"/>
      <c r="E8" s="109"/>
    </row>
    <row r="9" ht="29.9" customHeight="1" spans="1:5">
      <c r="A9" s="19"/>
      <c r="B9" s="109"/>
      <c r="C9" s="109"/>
      <c r="D9" s="109"/>
      <c r="E9" s="109"/>
    </row>
    <row r="10" customHeight="1" spans="1:1">
      <c r="A10" t="s">
        <v>373</v>
      </c>
    </row>
  </sheetData>
  <mergeCells count="5">
    <mergeCell ref="A3:E3"/>
    <mergeCell ref="A4:D4"/>
    <mergeCell ref="B5:D5"/>
    <mergeCell ref="A5:A6"/>
    <mergeCell ref="E5:E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pane ySplit="1" topLeftCell="A2" activePane="bottomLeft" state="frozen"/>
      <selection/>
      <selection pane="bottomLeft" activeCell="B25" sqref="B25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6.5" customHeight="1" spans="10:10">
      <c r="J2" s="42" t="s">
        <v>374</v>
      </c>
    </row>
    <row r="3" ht="41.25" customHeight="1" spans="1:10">
      <c r="A3" s="95" t="str">
        <f>"2025"&amp;"年对下转移支付绩效目标表"</f>
        <v>2025年对下转移支付绩效目标表</v>
      </c>
      <c r="B3" s="43"/>
      <c r="C3" s="43"/>
      <c r="D3" s="43"/>
      <c r="E3" s="43"/>
      <c r="F3" s="96"/>
      <c r="G3" s="43"/>
      <c r="H3" s="96"/>
      <c r="I3" s="96"/>
      <c r="J3" s="43"/>
    </row>
    <row r="4" ht="17.25" customHeight="1" spans="1:1">
      <c r="A4" s="44" t="str">
        <f>"单位名称："&amp;"石林彝族自治县融媒体中心"</f>
        <v>单位名称：石林彝族自治县融媒体中心</v>
      </c>
    </row>
    <row r="5" ht="44.25" customHeight="1" spans="1:10">
      <c r="A5" s="18" t="s">
        <v>371</v>
      </c>
      <c r="B5" s="18" t="s">
        <v>275</v>
      </c>
      <c r="C5" s="18" t="s">
        <v>276</v>
      </c>
      <c r="D5" s="18" t="s">
        <v>277</v>
      </c>
      <c r="E5" s="18" t="s">
        <v>278</v>
      </c>
      <c r="F5" s="97" t="s">
        <v>279</v>
      </c>
      <c r="G5" s="18" t="s">
        <v>280</v>
      </c>
      <c r="H5" s="97" t="s">
        <v>281</v>
      </c>
      <c r="I5" s="97" t="s">
        <v>282</v>
      </c>
      <c r="J5" s="18" t="s">
        <v>283</v>
      </c>
    </row>
    <row r="6" ht="14.25" customHeight="1" spans="1:10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97">
        <v>6</v>
      </c>
      <c r="G6" s="18">
        <v>7</v>
      </c>
      <c r="H6" s="97">
        <v>8</v>
      </c>
      <c r="I6" s="97">
        <v>9</v>
      </c>
      <c r="J6" s="18">
        <v>10</v>
      </c>
    </row>
    <row r="7" ht="42" customHeight="1" spans="1:10">
      <c r="A7" s="19"/>
      <c r="B7" s="98"/>
      <c r="C7" s="98"/>
      <c r="D7" s="98"/>
      <c r="E7" s="34"/>
      <c r="F7" s="99"/>
      <c r="G7" s="34"/>
      <c r="H7" s="99"/>
      <c r="I7" s="99"/>
      <c r="J7" s="34"/>
    </row>
    <row r="8" ht="42" customHeight="1" spans="1:10">
      <c r="A8" s="19"/>
      <c r="B8" s="33"/>
      <c r="C8" s="33"/>
      <c r="D8" s="33"/>
      <c r="E8" s="19"/>
      <c r="F8" s="33"/>
      <c r="G8" s="19"/>
      <c r="H8" s="33"/>
      <c r="I8" s="33"/>
      <c r="J8" s="19"/>
    </row>
    <row r="10" customHeight="1" spans="1:1">
      <c r="A10" t="s">
        <v>373</v>
      </c>
    </row>
  </sheetData>
  <mergeCells count="2">
    <mergeCell ref="A3:J3"/>
    <mergeCell ref="A4:H4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B23" sqref="B23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72" t="s">
        <v>375</v>
      </c>
      <c r="B2" s="73"/>
      <c r="C2" s="73"/>
      <c r="D2" s="74"/>
      <c r="E2" s="74"/>
      <c r="F2" s="74"/>
      <c r="G2" s="73"/>
      <c r="H2" s="73"/>
      <c r="I2" s="74"/>
    </row>
    <row r="3" ht="41.25" customHeight="1" spans="1:9">
      <c r="A3" s="75" t="str">
        <f>"2025"&amp;"年新增资产配置预算表"</f>
        <v>2025年新增资产配置预算表</v>
      </c>
      <c r="B3" s="76"/>
      <c r="C3" s="76"/>
      <c r="D3" s="77"/>
      <c r="E3" s="77"/>
      <c r="F3" s="77"/>
      <c r="G3" s="76"/>
      <c r="H3" s="76"/>
      <c r="I3" s="77"/>
    </row>
    <row r="4" customHeight="1" spans="1:9">
      <c r="A4" s="78" t="str">
        <f>"单位名称："&amp;"石林彝族自治县融媒体中心"</f>
        <v>单位名称：石林彝族自治县融媒体中心</v>
      </c>
      <c r="B4" s="79"/>
      <c r="C4" s="79"/>
      <c r="D4" s="80"/>
      <c r="F4" s="77"/>
      <c r="G4" s="76"/>
      <c r="H4" s="76"/>
      <c r="I4" s="94" t="s">
        <v>1</v>
      </c>
    </row>
    <row r="5" ht="28.5" customHeight="1" spans="1:9">
      <c r="A5" s="81" t="s">
        <v>181</v>
      </c>
      <c r="B5" s="82" t="s">
        <v>182</v>
      </c>
      <c r="C5" s="83" t="s">
        <v>376</v>
      </c>
      <c r="D5" s="81" t="s">
        <v>377</v>
      </c>
      <c r="E5" s="81" t="s">
        <v>378</v>
      </c>
      <c r="F5" s="81" t="s">
        <v>379</v>
      </c>
      <c r="G5" s="82" t="s">
        <v>380</v>
      </c>
      <c r="H5" s="70"/>
      <c r="I5" s="81"/>
    </row>
    <row r="6" ht="21" customHeight="1" spans="1:9">
      <c r="A6" s="83"/>
      <c r="B6" s="84"/>
      <c r="C6" s="84"/>
      <c r="D6" s="85"/>
      <c r="E6" s="84"/>
      <c r="F6" s="84"/>
      <c r="G6" s="82" t="s">
        <v>346</v>
      </c>
      <c r="H6" s="82" t="s">
        <v>381</v>
      </c>
      <c r="I6" s="82" t="s">
        <v>382</v>
      </c>
    </row>
    <row r="7" ht="17.25" customHeight="1" spans="1:9">
      <c r="A7" s="86" t="s">
        <v>83</v>
      </c>
      <c r="B7" s="32" t="s">
        <v>84</v>
      </c>
      <c r="C7" s="86" t="s">
        <v>85</v>
      </c>
      <c r="D7" s="34" t="s">
        <v>86</v>
      </c>
      <c r="E7" s="86" t="s">
        <v>87</v>
      </c>
      <c r="F7" s="32" t="s">
        <v>88</v>
      </c>
      <c r="G7" s="87" t="s">
        <v>89</v>
      </c>
      <c r="H7" s="34" t="s">
        <v>90</v>
      </c>
      <c r="I7" s="34">
        <v>9</v>
      </c>
    </row>
    <row r="8" ht="19.5" customHeight="1" spans="1:9">
      <c r="A8" s="88"/>
      <c r="B8" s="66"/>
      <c r="C8" s="66"/>
      <c r="D8" s="19"/>
      <c r="E8" s="33"/>
      <c r="F8" s="87"/>
      <c r="G8" s="89"/>
      <c r="H8" s="90"/>
      <c r="I8" s="90"/>
    </row>
    <row r="9" ht="19.5" customHeight="1" spans="1:9">
      <c r="A9" s="21" t="s">
        <v>55</v>
      </c>
      <c r="B9" s="91"/>
      <c r="C9" s="91"/>
      <c r="D9" s="92"/>
      <c r="E9" s="93"/>
      <c r="F9" s="93"/>
      <c r="G9" s="89"/>
      <c r="H9" s="90"/>
      <c r="I9" s="90"/>
    </row>
    <row r="10" customHeight="1" spans="1:1">
      <c r="A10" t="s">
        <v>383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B19" sqref="B19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41"/>
      <c r="E2" s="41"/>
      <c r="F2" s="41"/>
      <c r="G2" s="41"/>
      <c r="K2" s="42" t="s">
        <v>384</v>
      </c>
    </row>
    <row r="3" ht="41.25" customHeight="1" spans="1:11">
      <c r="A3" s="43" t="str">
        <f>"2025"&amp;"年上级转移支付补助项目支出预算表"</f>
        <v>2025年上级转移支付补助项目支出预算表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ht="13.5" customHeight="1" spans="1:11">
      <c r="A4" s="44" t="str">
        <f>"单位名称："&amp;"石林彝族自治县融媒体中心"</f>
        <v>单位名称：石林彝族自治县融媒体中心</v>
      </c>
      <c r="B4" s="45"/>
      <c r="C4" s="45"/>
      <c r="D4" s="45"/>
      <c r="E4" s="45"/>
      <c r="F4" s="45"/>
      <c r="G4" s="45"/>
      <c r="H4" s="46"/>
      <c r="I4" s="46"/>
      <c r="J4" s="46"/>
      <c r="K4" s="47" t="s">
        <v>1</v>
      </c>
    </row>
    <row r="5" ht="21.75" customHeight="1" spans="1:11">
      <c r="A5" s="48" t="s">
        <v>259</v>
      </c>
      <c r="B5" s="48" t="s">
        <v>184</v>
      </c>
      <c r="C5" s="48" t="s">
        <v>260</v>
      </c>
      <c r="D5" s="49" t="s">
        <v>185</v>
      </c>
      <c r="E5" s="49" t="s">
        <v>186</v>
      </c>
      <c r="F5" s="49" t="s">
        <v>261</v>
      </c>
      <c r="G5" s="49" t="s">
        <v>262</v>
      </c>
      <c r="H5" s="63" t="s">
        <v>55</v>
      </c>
      <c r="I5" s="13" t="s">
        <v>385</v>
      </c>
      <c r="J5" s="14"/>
      <c r="K5" s="36"/>
    </row>
    <row r="6" ht="21.75" customHeight="1" spans="1:11">
      <c r="A6" s="50"/>
      <c r="B6" s="50"/>
      <c r="C6" s="50"/>
      <c r="D6" s="51"/>
      <c r="E6" s="51"/>
      <c r="F6" s="51"/>
      <c r="G6" s="51"/>
      <c r="H6" s="64"/>
      <c r="I6" s="49" t="s">
        <v>58</v>
      </c>
      <c r="J6" s="49" t="s">
        <v>59</v>
      </c>
      <c r="K6" s="49" t="s">
        <v>60</v>
      </c>
    </row>
    <row r="7" ht="40.5" customHeight="1" spans="1:11">
      <c r="A7" s="53"/>
      <c r="B7" s="53"/>
      <c r="C7" s="53"/>
      <c r="D7" s="54"/>
      <c r="E7" s="54"/>
      <c r="F7" s="54"/>
      <c r="G7" s="54"/>
      <c r="H7" s="55"/>
      <c r="I7" s="54" t="s">
        <v>57</v>
      </c>
      <c r="J7" s="54"/>
      <c r="K7" s="54"/>
    </row>
    <row r="8" ht="15" customHeight="1" spans="1:11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70">
        <v>10</v>
      </c>
      <c r="K8" s="70">
        <v>11</v>
      </c>
    </row>
    <row r="9" ht="18.75" customHeight="1" spans="1:11">
      <c r="A9" s="19"/>
      <c r="B9" s="33"/>
      <c r="C9" s="19"/>
      <c r="D9" s="19"/>
      <c r="E9" s="19"/>
      <c r="F9" s="19"/>
      <c r="G9" s="19"/>
      <c r="H9" s="65"/>
      <c r="I9" s="71"/>
      <c r="J9" s="71"/>
      <c r="K9" s="65"/>
    </row>
    <row r="10" ht="18.75" customHeight="1" spans="1:11">
      <c r="A10" s="66"/>
      <c r="B10" s="33"/>
      <c r="C10" s="33"/>
      <c r="D10" s="33"/>
      <c r="E10" s="33"/>
      <c r="F10" s="33"/>
      <c r="G10" s="33"/>
      <c r="H10" s="58"/>
      <c r="I10" s="58"/>
      <c r="J10" s="58"/>
      <c r="K10" s="65"/>
    </row>
    <row r="11" ht="18.75" customHeight="1" spans="1:11">
      <c r="A11" s="67" t="s">
        <v>172</v>
      </c>
      <c r="B11" s="68"/>
      <c r="C11" s="68"/>
      <c r="D11" s="68"/>
      <c r="E11" s="68"/>
      <c r="F11" s="68"/>
      <c r="G11" s="69"/>
      <c r="H11" s="58"/>
      <c r="I11" s="58"/>
      <c r="J11" s="58"/>
      <c r="K11" s="65"/>
    </row>
    <row r="12" customHeight="1" spans="1:1">
      <c r="A12" t="s">
        <v>386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41"/>
      <c r="G2" s="42" t="s">
        <v>387</v>
      </c>
    </row>
    <row r="3" ht="41.25" customHeight="1" spans="1:7">
      <c r="A3" s="43" t="str">
        <f>"2025"&amp;"年部门项目中期规划预算表"</f>
        <v>2025年部门项目中期规划预算表</v>
      </c>
      <c r="B3" s="43"/>
      <c r="C3" s="43"/>
      <c r="D3" s="43"/>
      <c r="E3" s="43"/>
      <c r="F3" s="43"/>
      <c r="G3" s="43"/>
    </row>
    <row r="4" ht="13.5" customHeight="1" spans="1:7">
      <c r="A4" s="44" t="str">
        <f>"单位名称："&amp;"石林彝族自治县融媒体中心"</f>
        <v>单位名称：石林彝族自治县融媒体中心</v>
      </c>
      <c r="B4" s="45"/>
      <c r="C4" s="45"/>
      <c r="D4" s="45"/>
      <c r="E4" s="46"/>
      <c r="F4" s="46"/>
      <c r="G4" s="47" t="s">
        <v>1</v>
      </c>
    </row>
    <row r="5" ht="21.75" customHeight="1" spans="1:7">
      <c r="A5" s="48" t="s">
        <v>260</v>
      </c>
      <c r="B5" s="48" t="s">
        <v>259</v>
      </c>
      <c r="C5" s="48" t="s">
        <v>184</v>
      </c>
      <c r="D5" s="49" t="s">
        <v>388</v>
      </c>
      <c r="E5" s="13" t="s">
        <v>58</v>
      </c>
      <c r="F5" s="14"/>
      <c r="G5" s="36"/>
    </row>
    <row r="6" ht="21.75" customHeight="1" spans="1:7">
      <c r="A6" s="50"/>
      <c r="B6" s="50"/>
      <c r="C6" s="50"/>
      <c r="D6" s="51"/>
      <c r="E6" s="52" t="str">
        <f>"2025"&amp;"年"</f>
        <v>2025年</v>
      </c>
      <c r="F6" s="49" t="str">
        <f>("2025"+1)&amp;"年"</f>
        <v>2026年</v>
      </c>
      <c r="G6" s="49" t="str">
        <f>("2025"+2)&amp;"年"</f>
        <v>2027年</v>
      </c>
    </row>
    <row r="7" ht="40.5" customHeight="1" spans="1:7">
      <c r="A7" s="53"/>
      <c r="B7" s="53"/>
      <c r="C7" s="53"/>
      <c r="D7" s="54"/>
      <c r="E7" s="55"/>
      <c r="F7" s="54" t="s">
        <v>57</v>
      </c>
      <c r="G7" s="54"/>
    </row>
    <row r="8" ht="15" customHeight="1" spans="1:7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</row>
    <row r="9" ht="17.25" customHeight="1" spans="1:7">
      <c r="A9" s="33" t="s">
        <v>70</v>
      </c>
      <c r="B9" s="57"/>
      <c r="C9" s="57"/>
      <c r="D9" s="33"/>
      <c r="E9" s="58">
        <v>485600</v>
      </c>
      <c r="F9" s="58"/>
      <c r="G9" s="58"/>
    </row>
    <row r="10" ht="18.75" customHeight="1" spans="1:7">
      <c r="A10" s="33"/>
      <c r="B10" s="33" t="s">
        <v>389</v>
      </c>
      <c r="C10" s="33" t="s">
        <v>267</v>
      </c>
      <c r="D10" s="33" t="s">
        <v>390</v>
      </c>
      <c r="E10" s="58">
        <v>150000</v>
      </c>
      <c r="F10" s="58"/>
      <c r="G10" s="58"/>
    </row>
    <row r="11" ht="18.75" customHeight="1" spans="1:7">
      <c r="A11" s="59"/>
      <c r="B11" s="33" t="s">
        <v>389</v>
      </c>
      <c r="C11" s="33" t="s">
        <v>269</v>
      </c>
      <c r="D11" s="33" t="s">
        <v>390</v>
      </c>
      <c r="E11" s="58">
        <v>135600</v>
      </c>
      <c r="F11" s="58"/>
      <c r="G11" s="58"/>
    </row>
    <row r="12" ht="18.75" customHeight="1" spans="1:7">
      <c r="A12" s="59"/>
      <c r="B12" s="33" t="s">
        <v>389</v>
      </c>
      <c r="C12" s="33" t="s">
        <v>273</v>
      </c>
      <c r="D12" s="33" t="s">
        <v>390</v>
      </c>
      <c r="E12" s="58">
        <v>200000</v>
      </c>
      <c r="F12" s="58"/>
      <c r="G12" s="58"/>
    </row>
    <row r="13" ht="18.75" customHeight="1" spans="1:7">
      <c r="A13" s="60" t="s">
        <v>55</v>
      </c>
      <c r="B13" s="61" t="s">
        <v>391</v>
      </c>
      <c r="C13" s="61"/>
      <c r="D13" s="62"/>
      <c r="E13" s="58">
        <v>485600</v>
      </c>
      <c r="F13" s="58"/>
      <c r="G13" s="58"/>
    </row>
  </sheetData>
  <mergeCells count="11">
    <mergeCell ref="A3:G3"/>
    <mergeCell ref="A4:D4"/>
    <mergeCell ref="E5:G5"/>
    <mergeCell ref="A13:D13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6"/>
  <sheetViews>
    <sheetView showZeros="0" workbookViewId="0">
      <pane ySplit="1" topLeftCell="A2" activePane="bottomLeft" state="frozen"/>
      <selection/>
      <selection pane="bottomLeft" activeCell="C9" sqref="C9:I9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/>
      <c r="B2" s="2"/>
      <c r="C2" s="2"/>
      <c r="D2" s="2"/>
      <c r="E2" s="2"/>
      <c r="F2" s="2"/>
      <c r="G2" s="2"/>
      <c r="H2" s="2"/>
      <c r="I2" s="2"/>
      <c r="J2" s="35" t="s">
        <v>392</v>
      </c>
    </row>
    <row r="3" ht="41.25" customHeight="1" spans="1:10">
      <c r="A3" s="2" t="str">
        <f>"2025"&amp;"年部门整体支出绩效目标表"</f>
        <v>2025年部门整体支出绩效目标表</v>
      </c>
      <c r="B3" s="3"/>
      <c r="C3" s="3"/>
      <c r="D3" s="3"/>
      <c r="E3" s="3"/>
      <c r="F3" s="3"/>
      <c r="G3" s="3"/>
      <c r="H3" s="3"/>
      <c r="I3" s="3"/>
      <c r="J3" s="3"/>
    </row>
    <row r="4" ht="17.25" customHeight="1" spans="1:10">
      <c r="A4" s="4" t="str">
        <f>"单位名称："&amp;"石林彝族自治县融媒体中心"</f>
        <v>单位名称：石林彝族自治县融媒体中心</v>
      </c>
      <c r="B4" s="4"/>
      <c r="C4" s="5"/>
      <c r="D4" s="6"/>
      <c r="E4" s="6"/>
      <c r="F4" s="6"/>
      <c r="G4" s="6"/>
      <c r="H4" s="6"/>
      <c r="I4" s="6"/>
      <c r="J4" s="225" t="s">
        <v>1</v>
      </c>
    </row>
    <row r="5" ht="30" customHeight="1" spans="1:10">
      <c r="A5" s="7" t="s">
        <v>393</v>
      </c>
      <c r="B5" s="8" t="s">
        <v>71</v>
      </c>
      <c r="C5" s="9"/>
      <c r="D5" s="9"/>
      <c r="E5" s="10"/>
      <c r="F5" s="11" t="s">
        <v>394</v>
      </c>
      <c r="G5" s="10"/>
      <c r="H5" s="12" t="s">
        <v>70</v>
      </c>
      <c r="I5" s="9"/>
      <c r="J5" s="10"/>
    </row>
    <row r="6" ht="32.25" customHeight="1" spans="1:10">
      <c r="A6" s="13" t="s">
        <v>395</v>
      </c>
      <c r="B6" s="14"/>
      <c r="C6" s="14"/>
      <c r="D6" s="14"/>
      <c r="E6" s="14"/>
      <c r="F6" s="14"/>
      <c r="G6" s="14"/>
      <c r="H6" s="14"/>
      <c r="I6" s="36"/>
      <c r="J6" s="37" t="s">
        <v>396</v>
      </c>
    </row>
    <row r="7" ht="99.75" customHeight="1" spans="1:10">
      <c r="A7" s="15" t="s">
        <v>397</v>
      </c>
      <c r="B7" s="16" t="s">
        <v>398</v>
      </c>
      <c r="C7" s="17" t="s">
        <v>399</v>
      </c>
      <c r="D7" s="17"/>
      <c r="E7" s="17"/>
      <c r="F7" s="17"/>
      <c r="G7" s="17"/>
      <c r="H7" s="17"/>
      <c r="I7" s="17"/>
      <c r="J7" s="38" t="s">
        <v>400</v>
      </c>
    </row>
    <row r="8" ht="99.75" customHeight="1" spans="1:10">
      <c r="A8" s="15"/>
      <c r="B8" s="16" t="str">
        <f>"总体绩效目标（"&amp;"2025"&amp;"-"&amp;("2025"+2)&amp;"年期间）"</f>
        <v>总体绩效目标（2025-2027年期间）</v>
      </c>
      <c r="C8" s="17" t="s">
        <v>401</v>
      </c>
      <c r="D8" s="17"/>
      <c r="E8" s="17"/>
      <c r="F8" s="17"/>
      <c r="G8" s="17"/>
      <c r="H8" s="17"/>
      <c r="I8" s="17"/>
      <c r="J8" s="38" t="s">
        <v>402</v>
      </c>
    </row>
    <row r="9" ht="75" customHeight="1" spans="1:10">
      <c r="A9" s="16" t="s">
        <v>403</v>
      </c>
      <c r="B9" s="18" t="str">
        <f>"预算年度（"&amp;"2025"&amp;"年）绩效目标"</f>
        <v>预算年度（2025年）绩效目标</v>
      </c>
      <c r="C9" s="19" t="s">
        <v>404</v>
      </c>
      <c r="D9" s="19"/>
      <c r="E9" s="19"/>
      <c r="F9" s="19"/>
      <c r="G9" s="19"/>
      <c r="H9" s="19"/>
      <c r="I9" s="19"/>
      <c r="J9" s="39" t="s">
        <v>405</v>
      </c>
    </row>
    <row r="10" ht="32.25" customHeight="1" spans="1:10">
      <c r="A10" s="20" t="s">
        <v>406</v>
      </c>
      <c r="B10" s="20"/>
      <c r="C10" s="20"/>
      <c r="D10" s="20"/>
      <c r="E10" s="20"/>
      <c r="F10" s="20"/>
      <c r="G10" s="20"/>
      <c r="H10" s="20"/>
      <c r="I10" s="20"/>
      <c r="J10" s="20"/>
    </row>
    <row r="11" ht="32.25" customHeight="1" spans="1:10">
      <c r="A11" s="16" t="s">
        <v>407</v>
      </c>
      <c r="B11" s="16"/>
      <c r="C11" s="15" t="s">
        <v>408</v>
      </c>
      <c r="D11" s="15"/>
      <c r="E11" s="15"/>
      <c r="F11" s="15" t="s">
        <v>409</v>
      </c>
      <c r="G11" s="15"/>
      <c r="H11" s="15" t="s">
        <v>410</v>
      </c>
      <c r="I11" s="15"/>
      <c r="J11" s="15"/>
    </row>
    <row r="12" ht="32.25" customHeight="1" spans="1:10">
      <c r="A12" s="16"/>
      <c r="B12" s="16"/>
      <c r="C12" s="15"/>
      <c r="D12" s="15"/>
      <c r="E12" s="15"/>
      <c r="F12" s="15"/>
      <c r="G12" s="15"/>
      <c r="H12" s="16" t="s">
        <v>411</v>
      </c>
      <c r="I12" s="16" t="s">
        <v>412</v>
      </c>
      <c r="J12" s="16" t="s">
        <v>413</v>
      </c>
    </row>
    <row r="13" ht="24" customHeight="1" spans="1:10">
      <c r="A13" s="21" t="s">
        <v>55</v>
      </c>
      <c r="B13" s="22"/>
      <c r="C13" s="22"/>
      <c r="D13" s="22"/>
      <c r="E13" s="22"/>
      <c r="F13" s="22"/>
      <c r="G13" s="23"/>
      <c r="H13" s="24">
        <v>150000</v>
      </c>
      <c r="I13" s="24">
        <v>150000</v>
      </c>
      <c r="J13" s="24"/>
    </row>
    <row r="14" ht="34.5" customHeight="1" spans="1:10">
      <c r="A14" s="17" t="s">
        <v>414</v>
      </c>
      <c r="B14" s="25"/>
      <c r="C14" s="17" t="s">
        <v>415</v>
      </c>
      <c r="D14" s="25"/>
      <c r="E14" s="25"/>
      <c r="F14" s="25"/>
      <c r="G14" s="25"/>
      <c r="H14" s="26">
        <v>150000</v>
      </c>
      <c r="I14" s="26">
        <v>150000</v>
      </c>
      <c r="J14" s="26"/>
    </row>
    <row r="15" ht="32.25" customHeight="1" spans="1:10">
      <c r="A15" s="20" t="s">
        <v>416</v>
      </c>
      <c r="B15" s="20"/>
      <c r="C15" s="20"/>
      <c r="D15" s="20"/>
      <c r="E15" s="20"/>
      <c r="F15" s="20"/>
      <c r="G15" s="20"/>
      <c r="H15" s="20"/>
      <c r="I15" s="20"/>
      <c r="J15" s="20"/>
    </row>
    <row r="16" ht="32.25" customHeight="1" spans="1:10">
      <c r="A16" s="27" t="s">
        <v>417</v>
      </c>
      <c r="B16" s="27"/>
      <c r="C16" s="27"/>
      <c r="D16" s="27"/>
      <c r="E16" s="27"/>
      <c r="F16" s="27"/>
      <c r="G16" s="27"/>
      <c r="H16" s="28" t="s">
        <v>418</v>
      </c>
      <c r="I16" s="40" t="s">
        <v>283</v>
      </c>
      <c r="J16" s="28" t="s">
        <v>419</v>
      </c>
    </row>
    <row r="17" ht="36" customHeight="1" spans="1:10">
      <c r="A17" s="29" t="s">
        <v>276</v>
      </c>
      <c r="B17" s="29" t="s">
        <v>420</v>
      </c>
      <c r="C17" s="30" t="s">
        <v>278</v>
      </c>
      <c r="D17" s="30" t="s">
        <v>279</v>
      </c>
      <c r="E17" s="30" t="s">
        <v>280</v>
      </c>
      <c r="F17" s="30" t="s">
        <v>281</v>
      </c>
      <c r="G17" s="30" t="s">
        <v>282</v>
      </c>
      <c r="H17" s="31"/>
      <c r="I17" s="31"/>
      <c r="J17" s="31"/>
    </row>
    <row r="18" ht="32.25" customHeight="1" spans="1:10">
      <c r="A18" s="32" t="s">
        <v>285</v>
      </c>
      <c r="B18" s="32"/>
      <c r="C18" s="33"/>
      <c r="D18" s="32"/>
      <c r="E18" s="32"/>
      <c r="F18" s="32"/>
      <c r="G18" s="32"/>
      <c r="H18" s="34"/>
      <c r="I18" s="19"/>
      <c r="J18" s="34"/>
    </row>
    <row r="19" ht="32.25" customHeight="1" spans="1:10">
      <c r="A19" s="32"/>
      <c r="B19" s="32" t="s">
        <v>286</v>
      </c>
      <c r="C19" s="33"/>
      <c r="D19" s="32"/>
      <c r="E19" s="32"/>
      <c r="F19" s="32"/>
      <c r="G19" s="32"/>
      <c r="H19" s="34"/>
      <c r="I19" s="19"/>
      <c r="J19" s="34"/>
    </row>
    <row r="20" ht="32.25" customHeight="1" spans="1:10">
      <c r="A20" s="32"/>
      <c r="B20" s="32"/>
      <c r="C20" s="33" t="s">
        <v>421</v>
      </c>
      <c r="D20" s="32" t="s">
        <v>288</v>
      </c>
      <c r="E20" s="32" t="s">
        <v>422</v>
      </c>
      <c r="F20" s="32" t="s">
        <v>290</v>
      </c>
      <c r="G20" s="32" t="s">
        <v>291</v>
      </c>
      <c r="H20" s="34" t="s">
        <v>423</v>
      </c>
      <c r="I20" s="19" t="s">
        <v>421</v>
      </c>
      <c r="J20" s="34" t="s">
        <v>424</v>
      </c>
    </row>
    <row r="21" ht="32.25" customHeight="1" spans="1:10">
      <c r="A21" s="32" t="s">
        <v>298</v>
      </c>
      <c r="B21" s="32"/>
      <c r="C21" s="33"/>
      <c r="D21" s="32"/>
      <c r="E21" s="32"/>
      <c r="F21" s="32"/>
      <c r="G21" s="32"/>
      <c r="H21" s="34"/>
      <c r="I21" s="19"/>
      <c r="J21" s="34"/>
    </row>
    <row r="22" ht="32.25" customHeight="1" spans="1:10">
      <c r="A22" s="32"/>
      <c r="B22" s="32" t="s">
        <v>299</v>
      </c>
      <c r="C22" s="33"/>
      <c r="D22" s="32"/>
      <c r="E22" s="32"/>
      <c r="F22" s="32"/>
      <c r="G22" s="32"/>
      <c r="H22" s="34"/>
      <c r="I22" s="19"/>
      <c r="J22" s="34"/>
    </row>
    <row r="23" ht="32.25" customHeight="1" spans="1:10">
      <c r="A23" s="32"/>
      <c r="B23" s="32"/>
      <c r="C23" s="33" t="s">
        <v>320</v>
      </c>
      <c r="D23" s="32" t="s">
        <v>305</v>
      </c>
      <c r="E23" s="32" t="s">
        <v>321</v>
      </c>
      <c r="F23" s="32" t="s">
        <v>302</v>
      </c>
      <c r="G23" s="32" t="s">
        <v>307</v>
      </c>
      <c r="H23" s="34" t="s">
        <v>425</v>
      </c>
      <c r="I23" s="19" t="s">
        <v>426</v>
      </c>
      <c r="J23" s="34" t="s">
        <v>427</v>
      </c>
    </row>
    <row r="24" ht="32.25" customHeight="1" spans="1:10">
      <c r="A24" s="32" t="s">
        <v>309</v>
      </c>
      <c r="B24" s="32"/>
      <c r="C24" s="33"/>
      <c r="D24" s="32"/>
      <c r="E24" s="32"/>
      <c r="F24" s="32"/>
      <c r="G24" s="32"/>
      <c r="H24" s="34"/>
      <c r="I24" s="19"/>
      <c r="J24" s="34"/>
    </row>
    <row r="25" ht="32.25" customHeight="1" spans="1:10">
      <c r="A25" s="32"/>
      <c r="B25" s="32" t="s">
        <v>310</v>
      </c>
      <c r="C25" s="33"/>
      <c r="D25" s="32"/>
      <c r="E25" s="32"/>
      <c r="F25" s="32"/>
      <c r="G25" s="32"/>
      <c r="H25" s="34"/>
      <c r="I25" s="19"/>
      <c r="J25" s="34"/>
    </row>
    <row r="26" ht="32.25" customHeight="1" spans="1:10">
      <c r="A26" s="32"/>
      <c r="B26" s="32"/>
      <c r="C26" s="33" t="s">
        <v>311</v>
      </c>
      <c r="D26" s="32" t="s">
        <v>288</v>
      </c>
      <c r="E26" s="32" t="s">
        <v>312</v>
      </c>
      <c r="F26" s="32" t="s">
        <v>302</v>
      </c>
      <c r="G26" s="32" t="s">
        <v>291</v>
      </c>
      <c r="H26" s="34" t="s">
        <v>428</v>
      </c>
      <c r="I26" s="19" t="s">
        <v>311</v>
      </c>
      <c r="J26" s="34" t="s">
        <v>429</v>
      </c>
    </row>
  </sheetData>
  <mergeCells count="29">
    <mergeCell ref="A3:J3"/>
    <mergeCell ref="A4:C4"/>
    <mergeCell ref="B5:E5"/>
    <mergeCell ref="B5:E5"/>
    <mergeCell ref="F5:G5"/>
    <mergeCell ref="H5:J5"/>
    <mergeCell ref="H5:J5"/>
    <mergeCell ref="A6:I6"/>
    <mergeCell ref="C7:I7"/>
    <mergeCell ref="C7:I7"/>
    <mergeCell ref="C8:I8"/>
    <mergeCell ref="C8:I8"/>
    <mergeCell ref="C9:I9"/>
    <mergeCell ref="C9:I9"/>
    <mergeCell ref="A10:J10"/>
    <mergeCell ref="H11:J11"/>
    <mergeCell ref="A13:G13"/>
    <mergeCell ref="A14:B14"/>
    <mergeCell ref="A14:B14"/>
    <mergeCell ref="C14:G14"/>
    <mergeCell ref="C14:G14"/>
    <mergeCell ref="A15:J15"/>
    <mergeCell ref="A16:G16"/>
    <mergeCell ref="A7:A8"/>
    <mergeCell ref="H16:H17"/>
    <mergeCell ref="I16:I17"/>
    <mergeCell ref="J16:J17"/>
    <mergeCell ref="A11:B12"/>
    <mergeCell ref="C11:G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25" customHeight="1" spans="1:1">
      <c r="A2" s="94" t="s">
        <v>52</v>
      </c>
    </row>
    <row r="3" ht="41.25" customHeight="1" spans="1:1">
      <c r="A3" s="75" t="str">
        <f>"2025"&amp;"年部门收入预算表"</f>
        <v>2025年部门收入预算表</v>
      </c>
    </row>
    <row r="4" ht="17.25" customHeight="1" spans="1:19">
      <c r="A4" s="78" t="str">
        <f>"单位名称："&amp;"石林彝族自治县融媒体中心"</f>
        <v>单位名称：石林彝族自治县融媒体中心</v>
      </c>
      <c r="S4" s="80" t="s">
        <v>1</v>
      </c>
    </row>
    <row r="5" ht="21.75" customHeight="1" spans="1:19">
      <c r="A5" s="210" t="s">
        <v>53</v>
      </c>
      <c r="B5" s="211" t="s">
        <v>54</v>
      </c>
      <c r="C5" s="211" t="s">
        <v>55</v>
      </c>
      <c r="D5" s="212" t="s">
        <v>56</v>
      </c>
      <c r="E5" s="212"/>
      <c r="F5" s="212"/>
      <c r="G5" s="212"/>
      <c r="H5" s="212"/>
      <c r="I5" s="160"/>
      <c r="J5" s="212"/>
      <c r="K5" s="212"/>
      <c r="L5" s="212"/>
      <c r="M5" s="212"/>
      <c r="N5" s="219"/>
      <c r="O5" s="212" t="s">
        <v>45</v>
      </c>
      <c r="P5" s="212"/>
      <c r="Q5" s="212"/>
      <c r="R5" s="212"/>
      <c r="S5" s="219"/>
    </row>
    <row r="6" ht="27" customHeight="1" spans="1:19">
      <c r="A6" s="213"/>
      <c r="B6" s="214"/>
      <c r="C6" s="214"/>
      <c r="D6" s="214" t="s">
        <v>57</v>
      </c>
      <c r="E6" s="214" t="s">
        <v>58</v>
      </c>
      <c r="F6" s="214" t="s">
        <v>59</v>
      </c>
      <c r="G6" s="214" t="s">
        <v>60</v>
      </c>
      <c r="H6" s="214" t="s">
        <v>61</v>
      </c>
      <c r="I6" s="220" t="s">
        <v>62</v>
      </c>
      <c r="J6" s="221"/>
      <c r="K6" s="221"/>
      <c r="L6" s="221"/>
      <c r="M6" s="221"/>
      <c r="N6" s="222"/>
      <c r="O6" s="214" t="s">
        <v>57</v>
      </c>
      <c r="P6" s="214" t="s">
        <v>58</v>
      </c>
      <c r="Q6" s="214" t="s">
        <v>59</v>
      </c>
      <c r="R6" s="214" t="s">
        <v>60</v>
      </c>
      <c r="S6" s="214" t="s">
        <v>63</v>
      </c>
    </row>
    <row r="7" ht="30" customHeight="1" spans="1:19">
      <c r="A7" s="215"/>
      <c r="B7" s="134"/>
      <c r="C7" s="145"/>
      <c r="D7" s="145"/>
      <c r="E7" s="145"/>
      <c r="F7" s="145"/>
      <c r="G7" s="145"/>
      <c r="H7" s="145"/>
      <c r="I7" s="99" t="s">
        <v>57</v>
      </c>
      <c r="J7" s="222" t="s">
        <v>64</v>
      </c>
      <c r="K7" s="222" t="s">
        <v>65</v>
      </c>
      <c r="L7" s="222" t="s">
        <v>66</v>
      </c>
      <c r="M7" s="222" t="s">
        <v>67</v>
      </c>
      <c r="N7" s="222" t="s">
        <v>68</v>
      </c>
      <c r="O7" s="223"/>
      <c r="P7" s="223"/>
      <c r="Q7" s="223"/>
      <c r="R7" s="223"/>
      <c r="S7" s="145"/>
    </row>
    <row r="8" ht="15" customHeight="1" spans="1:19">
      <c r="A8" s="216">
        <v>1</v>
      </c>
      <c r="B8" s="216">
        <v>2</v>
      </c>
      <c r="C8" s="216">
        <v>3</v>
      </c>
      <c r="D8" s="216">
        <v>4</v>
      </c>
      <c r="E8" s="216">
        <v>5</v>
      </c>
      <c r="F8" s="216">
        <v>6</v>
      </c>
      <c r="G8" s="216">
        <v>7</v>
      </c>
      <c r="H8" s="216">
        <v>8</v>
      </c>
      <c r="I8" s="99">
        <v>9</v>
      </c>
      <c r="J8" s="216">
        <v>10</v>
      </c>
      <c r="K8" s="216">
        <v>11</v>
      </c>
      <c r="L8" s="216">
        <v>12</v>
      </c>
      <c r="M8" s="216">
        <v>13</v>
      </c>
      <c r="N8" s="216">
        <v>14</v>
      </c>
      <c r="O8" s="216">
        <v>15</v>
      </c>
      <c r="P8" s="216">
        <v>16</v>
      </c>
      <c r="Q8" s="216">
        <v>17</v>
      </c>
      <c r="R8" s="216">
        <v>18</v>
      </c>
      <c r="S8" s="216">
        <v>19</v>
      </c>
    </row>
    <row r="9" ht="18" customHeight="1" spans="1:19">
      <c r="A9" s="33" t="s">
        <v>69</v>
      </c>
      <c r="B9" s="33" t="s">
        <v>70</v>
      </c>
      <c r="C9" s="133">
        <v>5560569</v>
      </c>
      <c r="D9" s="133">
        <v>5560569</v>
      </c>
      <c r="E9" s="133">
        <v>5560569</v>
      </c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</row>
    <row r="10" ht="18" customHeight="1" spans="1:19">
      <c r="A10" s="217" t="s">
        <v>71</v>
      </c>
      <c r="B10" s="217" t="s">
        <v>70</v>
      </c>
      <c r="C10" s="133">
        <v>5560569</v>
      </c>
      <c r="D10" s="133">
        <v>5560569</v>
      </c>
      <c r="E10" s="133">
        <v>5560569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ht="18" customHeight="1" spans="1:19">
      <c r="A11" s="83" t="s">
        <v>55</v>
      </c>
      <c r="B11" s="218"/>
      <c r="C11" s="133">
        <v>5560569</v>
      </c>
      <c r="D11" s="133">
        <v>5560569</v>
      </c>
      <c r="E11" s="133">
        <v>5560569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pane ySplit="1" topLeftCell="A3" activePane="bottomLeft" state="frozen"/>
      <selection/>
      <selection pane="bottomLeft" activeCell="A1" sqref="A1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25" customHeight="1" spans="1:1">
      <c r="A2" s="80" t="s">
        <v>72</v>
      </c>
    </row>
    <row r="3" ht="41.25" customHeight="1" spans="1:1">
      <c r="A3" s="75" t="str">
        <f>"2025"&amp;"年部门支出预算表"</f>
        <v>2025年部门支出预算表</v>
      </c>
    </row>
    <row r="4" ht="17.25" customHeight="1" spans="1:15">
      <c r="A4" s="78" t="str">
        <f>"单位名称："&amp;"石林彝族自治县融媒体中心"</f>
        <v>单位名称：石林彝族自治县融媒体中心</v>
      </c>
      <c r="O4" s="80" t="s">
        <v>1</v>
      </c>
    </row>
    <row r="5" ht="27" customHeight="1" spans="1:15">
      <c r="A5" s="196" t="s">
        <v>73</v>
      </c>
      <c r="B5" s="196" t="s">
        <v>74</v>
      </c>
      <c r="C5" s="196" t="s">
        <v>55</v>
      </c>
      <c r="D5" s="197" t="s">
        <v>58</v>
      </c>
      <c r="E5" s="198"/>
      <c r="F5" s="199"/>
      <c r="G5" s="200" t="s">
        <v>59</v>
      </c>
      <c r="H5" s="200" t="s">
        <v>60</v>
      </c>
      <c r="I5" s="200" t="s">
        <v>75</v>
      </c>
      <c r="J5" s="197" t="s">
        <v>62</v>
      </c>
      <c r="K5" s="198"/>
      <c r="L5" s="198"/>
      <c r="M5" s="198"/>
      <c r="N5" s="207"/>
      <c r="O5" s="208"/>
    </row>
    <row r="6" ht="42" customHeight="1" spans="1:15">
      <c r="A6" s="201"/>
      <c r="B6" s="201"/>
      <c r="C6" s="202"/>
      <c r="D6" s="203" t="s">
        <v>57</v>
      </c>
      <c r="E6" s="203" t="s">
        <v>76</v>
      </c>
      <c r="F6" s="203" t="s">
        <v>77</v>
      </c>
      <c r="G6" s="202"/>
      <c r="H6" s="202"/>
      <c r="I6" s="209"/>
      <c r="J6" s="203" t="s">
        <v>57</v>
      </c>
      <c r="K6" s="190" t="s">
        <v>78</v>
      </c>
      <c r="L6" s="190" t="s">
        <v>79</v>
      </c>
      <c r="M6" s="190" t="s">
        <v>80</v>
      </c>
      <c r="N6" s="190" t="s">
        <v>81</v>
      </c>
      <c r="O6" s="190" t="s">
        <v>82</v>
      </c>
    </row>
    <row r="7" ht="18" customHeight="1" spans="1:15">
      <c r="A7" s="86" t="s">
        <v>83</v>
      </c>
      <c r="B7" s="86" t="s">
        <v>84</v>
      </c>
      <c r="C7" s="86" t="s">
        <v>85</v>
      </c>
      <c r="D7" s="87" t="s">
        <v>86</v>
      </c>
      <c r="E7" s="87" t="s">
        <v>87</v>
      </c>
      <c r="F7" s="87" t="s">
        <v>88</v>
      </c>
      <c r="G7" s="87" t="s">
        <v>89</v>
      </c>
      <c r="H7" s="87" t="s">
        <v>90</v>
      </c>
      <c r="I7" s="87" t="s">
        <v>91</v>
      </c>
      <c r="J7" s="87" t="s">
        <v>92</v>
      </c>
      <c r="K7" s="87" t="s">
        <v>93</v>
      </c>
      <c r="L7" s="87" t="s">
        <v>94</v>
      </c>
      <c r="M7" s="87" t="s">
        <v>95</v>
      </c>
      <c r="N7" s="86" t="s">
        <v>96</v>
      </c>
      <c r="O7" s="87" t="s">
        <v>97</v>
      </c>
    </row>
    <row r="8" ht="21" customHeight="1" spans="1:15">
      <c r="A8" s="88" t="s">
        <v>98</v>
      </c>
      <c r="B8" s="88" t="s">
        <v>99</v>
      </c>
      <c r="C8" s="133">
        <v>3842828</v>
      </c>
      <c r="D8" s="133">
        <v>3842828</v>
      </c>
      <c r="E8" s="133">
        <v>3357228</v>
      </c>
      <c r="F8" s="133">
        <v>485600</v>
      </c>
      <c r="G8" s="133"/>
      <c r="H8" s="133"/>
      <c r="I8" s="133"/>
      <c r="J8" s="133"/>
      <c r="K8" s="133"/>
      <c r="L8" s="133"/>
      <c r="M8" s="133"/>
      <c r="N8" s="133"/>
      <c r="O8" s="133"/>
    </row>
    <row r="9" ht="21" customHeight="1" spans="1:15">
      <c r="A9" s="204" t="s">
        <v>100</v>
      </c>
      <c r="B9" s="204" t="s">
        <v>101</v>
      </c>
      <c r="C9" s="133">
        <v>3842828</v>
      </c>
      <c r="D9" s="133">
        <v>3842828</v>
      </c>
      <c r="E9" s="133">
        <v>3357228</v>
      </c>
      <c r="F9" s="133">
        <v>485600</v>
      </c>
      <c r="G9" s="133"/>
      <c r="H9" s="133"/>
      <c r="I9" s="133"/>
      <c r="J9" s="133"/>
      <c r="K9" s="133"/>
      <c r="L9" s="133"/>
      <c r="M9" s="133"/>
      <c r="N9" s="133"/>
      <c r="O9" s="133"/>
    </row>
    <row r="10" ht="21" customHeight="1" spans="1:15">
      <c r="A10" s="205" t="s">
        <v>102</v>
      </c>
      <c r="B10" s="205" t="s">
        <v>103</v>
      </c>
      <c r="C10" s="133">
        <v>3842828</v>
      </c>
      <c r="D10" s="133">
        <v>3842828</v>
      </c>
      <c r="E10" s="133">
        <v>3357228</v>
      </c>
      <c r="F10" s="133">
        <v>485600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ht="21" customHeight="1" spans="1:15">
      <c r="A11" s="88" t="s">
        <v>104</v>
      </c>
      <c r="B11" s="88" t="s">
        <v>105</v>
      </c>
      <c r="C11" s="133">
        <v>893174</v>
      </c>
      <c r="D11" s="133">
        <v>893174</v>
      </c>
      <c r="E11" s="133">
        <v>893174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21" customHeight="1" spans="1:15">
      <c r="A12" s="204" t="s">
        <v>106</v>
      </c>
      <c r="B12" s="204" t="s">
        <v>107</v>
      </c>
      <c r="C12" s="133">
        <v>870254</v>
      </c>
      <c r="D12" s="133">
        <v>870254</v>
      </c>
      <c r="E12" s="133">
        <v>870254</v>
      </c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ht="21" customHeight="1" spans="1:15">
      <c r="A13" s="205" t="s">
        <v>108</v>
      </c>
      <c r="B13" s="205" t="s">
        <v>109</v>
      </c>
      <c r="C13" s="133">
        <v>100800</v>
      </c>
      <c r="D13" s="133">
        <v>100800</v>
      </c>
      <c r="E13" s="133">
        <v>100800</v>
      </c>
      <c r="F13" s="133"/>
      <c r="G13" s="133"/>
      <c r="H13" s="133"/>
      <c r="I13" s="133"/>
      <c r="J13" s="133"/>
      <c r="K13" s="133"/>
      <c r="L13" s="133"/>
      <c r="M13" s="133"/>
      <c r="N13" s="133"/>
      <c r="O13" s="133"/>
    </row>
    <row r="14" ht="21" customHeight="1" spans="1:15">
      <c r="A14" s="205" t="s">
        <v>110</v>
      </c>
      <c r="B14" s="205" t="s">
        <v>111</v>
      </c>
      <c r="C14" s="133">
        <v>522678</v>
      </c>
      <c r="D14" s="133">
        <v>522678</v>
      </c>
      <c r="E14" s="133">
        <v>522678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</row>
    <row r="15" ht="21" customHeight="1" spans="1:15">
      <c r="A15" s="205" t="s">
        <v>112</v>
      </c>
      <c r="B15" s="205" t="s">
        <v>113</v>
      </c>
      <c r="C15" s="133">
        <v>246776</v>
      </c>
      <c r="D15" s="133">
        <v>246776</v>
      </c>
      <c r="E15" s="133">
        <v>246776</v>
      </c>
      <c r="F15" s="133"/>
      <c r="G15" s="133"/>
      <c r="H15" s="133"/>
      <c r="I15" s="133"/>
      <c r="J15" s="133"/>
      <c r="K15" s="133"/>
      <c r="L15" s="133"/>
      <c r="M15" s="133"/>
      <c r="N15" s="133"/>
      <c r="O15" s="133"/>
    </row>
    <row r="16" ht="21" customHeight="1" spans="1:15">
      <c r="A16" s="204" t="s">
        <v>114</v>
      </c>
      <c r="B16" s="204" t="s">
        <v>115</v>
      </c>
      <c r="C16" s="133">
        <v>22920</v>
      </c>
      <c r="D16" s="133">
        <v>22920</v>
      </c>
      <c r="E16" s="133">
        <v>22920</v>
      </c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ht="21" customHeight="1" spans="1:15">
      <c r="A17" s="205" t="s">
        <v>116</v>
      </c>
      <c r="B17" s="205" t="s">
        <v>117</v>
      </c>
      <c r="C17" s="133">
        <v>22920</v>
      </c>
      <c r="D17" s="133">
        <v>22920</v>
      </c>
      <c r="E17" s="133">
        <v>22920</v>
      </c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ht="21" customHeight="1" spans="1:15">
      <c r="A18" s="88" t="s">
        <v>118</v>
      </c>
      <c r="B18" s="88" t="s">
        <v>119</v>
      </c>
      <c r="C18" s="133">
        <v>411089</v>
      </c>
      <c r="D18" s="133">
        <v>411089</v>
      </c>
      <c r="E18" s="133">
        <v>411089</v>
      </c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21" customHeight="1" spans="1:15">
      <c r="A19" s="204" t="s">
        <v>120</v>
      </c>
      <c r="B19" s="204" t="s">
        <v>121</v>
      </c>
      <c r="C19" s="133">
        <v>411089</v>
      </c>
      <c r="D19" s="133">
        <v>411089</v>
      </c>
      <c r="E19" s="133">
        <v>411089</v>
      </c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ht="21" customHeight="1" spans="1:15">
      <c r="A20" s="205" t="s">
        <v>122</v>
      </c>
      <c r="B20" s="205" t="s">
        <v>123</v>
      </c>
      <c r="C20" s="133">
        <v>219154</v>
      </c>
      <c r="D20" s="133">
        <v>219154</v>
      </c>
      <c r="E20" s="133">
        <v>219154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21" customHeight="1" spans="1:15">
      <c r="A21" s="205" t="s">
        <v>124</v>
      </c>
      <c r="B21" s="205" t="s">
        <v>125</v>
      </c>
      <c r="C21" s="133">
        <v>168348</v>
      </c>
      <c r="D21" s="133">
        <v>168348</v>
      </c>
      <c r="E21" s="133">
        <v>168348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21" customHeight="1" spans="1:15">
      <c r="A22" s="205" t="s">
        <v>126</v>
      </c>
      <c r="B22" s="205" t="s">
        <v>127</v>
      </c>
      <c r="C22" s="133">
        <v>23587</v>
      </c>
      <c r="D22" s="133">
        <v>23587</v>
      </c>
      <c r="E22" s="133">
        <v>23587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21" customHeight="1" spans="1:15">
      <c r="A23" s="88" t="s">
        <v>128</v>
      </c>
      <c r="B23" s="88" t="s">
        <v>129</v>
      </c>
      <c r="C23" s="133">
        <v>413478</v>
      </c>
      <c r="D23" s="133">
        <v>413478</v>
      </c>
      <c r="E23" s="133">
        <v>413478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21" customHeight="1" spans="1:15">
      <c r="A24" s="204" t="s">
        <v>130</v>
      </c>
      <c r="B24" s="204" t="s">
        <v>131</v>
      </c>
      <c r="C24" s="133">
        <v>413478</v>
      </c>
      <c r="D24" s="133">
        <v>413478</v>
      </c>
      <c r="E24" s="133">
        <v>413478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21" customHeight="1" spans="1:15">
      <c r="A25" s="205" t="s">
        <v>132</v>
      </c>
      <c r="B25" s="205" t="s">
        <v>133</v>
      </c>
      <c r="C25" s="133">
        <v>413478</v>
      </c>
      <c r="D25" s="133">
        <v>413478</v>
      </c>
      <c r="E25" s="133">
        <v>413478</v>
      </c>
      <c r="F25" s="133"/>
      <c r="G25" s="133"/>
      <c r="H25" s="133"/>
      <c r="I25" s="133"/>
      <c r="J25" s="133"/>
      <c r="K25" s="133"/>
      <c r="L25" s="133"/>
      <c r="M25" s="133"/>
      <c r="N25" s="133"/>
      <c r="O25" s="133"/>
    </row>
    <row r="26" ht="21" customHeight="1" spans="1:15">
      <c r="A26" s="206" t="s">
        <v>55</v>
      </c>
      <c r="B26" s="69"/>
      <c r="C26" s="133">
        <v>5560569</v>
      </c>
      <c r="D26" s="133">
        <v>5560569</v>
      </c>
      <c r="E26" s="133">
        <v>5074969</v>
      </c>
      <c r="F26" s="133">
        <v>485600</v>
      </c>
      <c r="G26" s="133"/>
      <c r="H26" s="133"/>
      <c r="I26" s="133"/>
      <c r="J26" s="133"/>
      <c r="K26" s="133"/>
      <c r="L26" s="133"/>
      <c r="M26" s="133"/>
      <c r="N26" s="133"/>
      <c r="O26" s="133"/>
    </row>
  </sheetData>
  <mergeCells count="12">
    <mergeCell ref="A2:O2"/>
    <mergeCell ref="A3:O3"/>
    <mergeCell ref="A4:B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tabSelected="1" workbookViewId="0">
      <pane ySplit="1" topLeftCell="A3" activePane="bottomLeft" state="frozen"/>
      <selection/>
      <selection pane="bottomLeft" activeCell="A1" sqref="A1"/>
    </sheetView>
  </sheetViews>
  <sheetFormatPr defaultColWidth="8.575" defaultRowHeight="12.75" customHeight="1" outlineLevelCol="3"/>
  <cols>
    <col min="1" max="4" width="35.575" customWidth="1"/>
  </cols>
  <sheetData>
    <row r="1" customHeight="1" spans="1:4">
      <c r="A1" s="1"/>
      <c r="B1" s="1"/>
      <c r="C1" s="1"/>
      <c r="D1" s="1"/>
    </row>
    <row r="2" ht="15" customHeight="1" spans="1:4">
      <c r="A2" s="76"/>
      <c r="B2" s="80"/>
      <c r="C2" s="80"/>
      <c r="D2" s="80" t="s">
        <v>134</v>
      </c>
    </row>
    <row r="3" ht="41.25" customHeight="1" spans="1:1">
      <c r="A3" s="75" t="str">
        <f>"2025"&amp;"年部门财政拨款收支预算总表"</f>
        <v>2025年部门财政拨款收支预算总表</v>
      </c>
    </row>
    <row r="4" ht="17.25" customHeight="1" spans="1:4">
      <c r="A4" s="78" t="str">
        <f>"单位名称："&amp;"石林彝族自治县融媒体中心"</f>
        <v>单位名称：石林彝族自治县融媒体中心</v>
      </c>
      <c r="B4" s="189"/>
      <c r="D4" s="80" t="s">
        <v>1</v>
      </c>
    </row>
    <row r="5" ht="17.25" customHeight="1" spans="1:4">
      <c r="A5" s="190" t="s">
        <v>2</v>
      </c>
      <c r="B5" s="191"/>
      <c r="C5" s="190" t="s">
        <v>3</v>
      </c>
      <c r="D5" s="191"/>
    </row>
    <row r="6" ht="18.75" customHeight="1" spans="1:4">
      <c r="A6" s="190" t="s">
        <v>4</v>
      </c>
      <c r="B6" s="190" t="s">
        <v>5</v>
      </c>
      <c r="C6" s="190" t="s">
        <v>6</v>
      </c>
      <c r="D6" s="190" t="s">
        <v>5</v>
      </c>
    </row>
    <row r="7" ht="16.5" customHeight="1" spans="1:4">
      <c r="A7" s="192" t="s">
        <v>135</v>
      </c>
      <c r="B7" s="133">
        <v>5560569</v>
      </c>
      <c r="C7" s="192" t="s">
        <v>136</v>
      </c>
      <c r="D7" s="133">
        <v>5560569</v>
      </c>
    </row>
    <row r="8" ht="16.5" customHeight="1" spans="1:4">
      <c r="A8" s="192" t="s">
        <v>137</v>
      </c>
      <c r="B8" s="133">
        <v>5560569</v>
      </c>
      <c r="C8" s="192" t="s">
        <v>138</v>
      </c>
      <c r="D8" s="133"/>
    </row>
    <row r="9" ht="16.5" customHeight="1" spans="1:4">
      <c r="A9" s="192" t="s">
        <v>139</v>
      </c>
      <c r="B9" s="133"/>
      <c r="C9" s="192" t="s">
        <v>140</v>
      </c>
      <c r="D9" s="133"/>
    </row>
    <row r="10" ht="16.5" customHeight="1" spans="1:4">
      <c r="A10" s="192" t="s">
        <v>141</v>
      </c>
      <c r="B10" s="133"/>
      <c r="C10" s="192" t="s">
        <v>142</v>
      </c>
      <c r="D10" s="133"/>
    </row>
    <row r="11" ht="16.5" customHeight="1" spans="1:4">
      <c r="A11" s="192" t="s">
        <v>143</v>
      </c>
      <c r="B11" s="133"/>
      <c r="C11" s="192" t="s">
        <v>144</v>
      </c>
      <c r="D11" s="133"/>
    </row>
    <row r="12" ht="16.5" customHeight="1" spans="1:4">
      <c r="A12" s="192" t="s">
        <v>137</v>
      </c>
      <c r="B12" s="133"/>
      <c r="C12" s="192" t="s">
        <v>145</v>
      </c>
      <c r="D12" s="133"/>
    </row>
    <row r="13" ht="16.5" customHeight="1" spans="1:4">
      <c r="A13" s="22" t="s">
        <v>139</v>
      </c>
      <c r="B13" s="133"/>
      <c r="C13" s="98" t="s">
        <v>146</v>
      </c>
      <c r="D13" s="133"/>
    </row>
    <row r="14" ht="16.5" customHeight="1" spans="1:4">
      <c r="A14" s="22" t="s">
        <v>141</v>
      </c>
      <c r="B14" s="133"/>
      <c r="C14" s="98" t="s">
        <v>147</v>
      </c>
      <c r="D14" s="133">
        <v>3842828</v>
      </c>
    </row>
    <row r="15" ht="16.5" customHeight="1" spans="1:4">
      <c r="A15" s="193"/>
      <c r="B15" s="133"/>
      <c r="C15" s="98" t="s">
        <v>148</v>
      </c>
      <c r="D15" s="133">
        <v>893174</v>
      </c>
    </row>
    <row r="16" ht="16.5" customHeight="1" spans="1:4">
      <c r="A16" s="193"/>
      <c r="B16" s="133"/>
      <c r="C16" s="98" t="s">
        <v>149</v>
      </c>
      <c r="D16" s="133">
        <v>411089</v>
      </c>
    </row>
    <row r="17" ht="16.5" customHeight="1" spans="1:4">
      <c r="A17" s="193"/>
      <c r="B17" s="133"/>
      <c r="C17" s="98" t="s">
        <v>150</v>
      </c>
      <c r="D17" s="133"/>
    </row>
    <row r="18" ht="16.5" customHeight="1" spans="1:4">
      <c r="A18" s="193"/>
      <c r="B18" s="133"/>
      <c r="C18" s="98" t="s">
        <v>151</v>
      </c>
      <c r="D18" s="133"/>
    </row>
    <row r="19" ht="16.5" customHeight="1" spans="1:4">
      <c r="A19" s="193"/>
      <c r="B19" s="133"/>
      <c r="C19" s="98" t="s">
        <v>152</v>
      </c>
      <c r="D19" s="133"/>
    </row>
    <row r="20" ht="16.5" customHeight="1" spans="1:4">
      <c r="A20" s="193"/>
      <c r="B20" s="133"/>
      <c r="C20" s="98" t="s">
        <v>153</v>
      </c>
      <c r="D20" s="133"/>
    </row>
    <row r="21" ht="16.5" customHeight="1" spans="1:4">
      <c r="A21" s="193"/>
      <c r="B21" s="133"/>
      <c r="C21" s="98" t="s">
        <v>154</v>
      </c>
      <c r="D21" s="133"/>
    </row>
    <row r="22" ht="16.5" customHeight="1" spans="1:4">
      <c r="A22" s="193"/>
      <c r="B22" s="133"/>
      <c r="C22" s="98" t="s">
        <v>155</v>
      </c>
      <c r="D22" s="133"/>
    </row>
    <row r="23" ht="16.5" customHeight="1" spans="1:4">
      <c r="A23" s="193"/>
      <c r="B23" s="133"/>
      <c r="C23" s="98" t="s">
        <v>156</v>
      </c>
      <c r="D23" s="133"/>
    </row>
    <row r="24" ht="16.5" customHeight="1" spans="1:4">
      <c r="A24" s="193"/>
      <c r="B24" s="133"/>
      <c r="C24" s="98" t="s">
        <v>157</v>
      </c>
      <c r="D24" s="133"/>
    </row>
    <row r="25" ht="16.5" customHeight="1" spans="1:4">
      <c r="A25" s="193"/>
      <c r="B25" s="133"/>
      <c r="C25" s="98" t="s">
        <v>158</v>
      </c>
      <c r="D25" s="133"/>
    </row>
    <row r="26" ht="16.5" customHeight="1" spans="1:4">
      <c r="A26" s="193"/>
      <c r="B26" s="133"/>
      <c r="C26" s="98" t="s">
        <v>159</v>
      </c>
      <c r="D26" s="133">
        <v>413478</v>
      </c>
    </row>
    <row r="27" ht="16.5" customHeight="1" spans="1:4">
      <c r="A27" s="193"/>
      <c r="B27" s="133"/>
      <c r="C27" s="98" t="s">
        <v>160</v>
      </c>
      <c r="D27" s="133"/>
    </row>
    <row r="28" ht="16.5" customHeight="1" spans="1:4">
      <c r="A28" s="193"/>
      <c r="B28" s="133"/>
      <c r="C28" s="98" t="s">
        <v>161</v>
      </c>
      <c r="D28" s="133"/>
    </row>
    <row r="29" ht="16.5" customHeight="1" spans="1:4">
      <c r="A29" s="193"/>
      <c r="B29" s="133"/>
      <c r="C29" s="98" t="s">
        <v>162</v>
      </c>
      <c r="D29" s="133"/>
    </row>
    <row r="30" ht="16.5" customHeight="1" spans="1:4">
      <c r="A30" s="193"/>
      <c r="B30" s="133"/>
      <c r="C30" s="98" t="s">
        <v>163</v>
      </c>
      <c r="D30" s="133"/>
    </row>
    <row r="31" ht="16.5" customHeight="1" spans="1:4">
      <c r="A31" s="193"/>
      <c r="B31" s="133"/>
      <c r="C31" s="98" t="s">
        <v>164</v>
      </c>
      <c r="D31" s="133"/>
    </row>
    <row r="32" ht="16.5" customHeight="1" spans="1:4">
      <c r="A32" s="193"/>
      <c r="B32" s="133"/>
      <c r="C32" s="22" t="s">
        <v>165</v>
      </c>
      <c r="D32" s="133"/>
    </row>
    <row r="33" ht="16.5" customHeight="1" spans="1:4">
      <c r="A33" s="193"/>
      <c r="B33" s="133"/>
      <c r="C33" s="22" t="s">
        <v>166</v>
      </c>
      <c r="D33" s="133"/>
    </row>
    <row r="34" ht="16.5" customHeight="1" spans="1:4">
      <c r="A34" s="193"/>
      <c r="B34" s="133"/>
      <c r="C34" s="19" t="s">
        <v>167</v>
      </c>
      <c r="D34" s="133"/>
    </row>
    <row r="35" ht="15" customHeight="1" spans="1:4">
      <c r="A35" s="194" t="s">
        <v>50</v>
      </c>
      <c r="B35" s="195">
        <v>5560569</v>
      </c>
      <c r="C35" s="194" t="s">
        <v>51</v>
      </c>
      <c r="D35" s="195">
        <v>5560569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65"/>
      <c r="F2" s="100"/>
      <c r="G2" s="169" t="s">
        <v>168</v>
      </c>
    </row>
    <row r="3" ht="41.25" customHeight="1" spans="1:7">
      <c r="A3" s="154" t="str">
        <f>"2025"&amp;"年一般公共预算支出预算表（按功能科目分类）"</f>
        <v>2025年一般公共预算支出预算表（按功能科目分类）</v>
      </c>
      <c r="B3" s="154"/>
      <c r="C3" s="154"/>
      <c r="D3" s="154"/>
      <c r="E3" s="154"/>
      <c r="F3" s="154"/>
      <c r="G3" s="154"/>
    </row>
    <row r="4" ht="18" customHeight="1" spans="1:7">
      <c r="A4" s="44" t="str">
        <f>"单位名称："&amp;"石林彝族自治县融媒体中心"</f>
        <v>单位名称：石林彝族自治县融媒体中心</v>
      </c>
      <c r="F4" s="151"/>
      <c r="G4" s="169" t="s">
        <v>1</v>
      </c>
    </row>
    <row r="5" ht="20.25" customHeight="1" spans="1:7">
      <c r="A5" s="184" t="s">
        <v>169</v>
      </c>
      <c r="B5" s="185"/>
      <c r="C5" s="155" t="s">
        <v>55</v>
      </c>
      <c r="D5" s="176" t="s">
        <v>76</v>
      </c>
      <c r="E5" s="14"/>
      <c r="F5" s="36"/>
      <c r="G5" s="166" t="s">
        <v>77</v>
      </c>
    </row>
    <row r="6" ht="20.25" customHeight="1" spans="1:7">
      <c r="A6" s="186" t="s">
        <v>73</v>
      </c>
      <c r="B6" s="186" t="s">
        <v>74</v>
      </c>
      <c r="C6" s="55"/>
      <c r="D6" s="15" t="s">
        <v>57</v>
      </c>
      <c r="E6" s="15" t="s">
        <v>170</v>
      </c>
      <c r="F6" s="15" t="s">
        <v>171</v>
      </c>
      <c r="G6" s="168"/>
    </row>
    <row r="7" ht="15" customHeight="1" spans="1:7">
      <c r="A7" s="21" t="s">
        <v>83</v>
      </c>
      <c r="B7" s="21" t="s">
        <v>84</v>
      </c>
      <c r="C7" s="21" t="s">
        <v>85</v>
      </c>
      <c r="D7" s="21" t="s">
        <v>86</v>
      </c>
      <c r="E7" s="21" t="s">
        <v>87</v>
      </c>
      <c r="F7" s="21" t="s">
        <v>88</v>
      </c>
      <c r="G7" s="21" t="s">
        <v>89</v>
      </c>
    </row>
    <row r="8" ht="18" customHeight="1" spans="1:7">
      <c r="A8" s="19" t="s">
        <v>98</v>
      </c>
      <c r="B8" s="19" t="s">
        <v>99</v>
      </c>
      <c r="C8" s="133">
        <v>3842828</v>
      </c>
      <c r="D8" s="133">
        <v>3357228</v>
      </c>
      <c r="E8" s="133">
        <v>3148688</v>
      </c>
      <c r="F8" s="133">
        <v>208540</v>
      </c>
      <c r="G8" s="133">
        <v>485600</v>
      </c>
    </row>
    <row r="9" ht="18" customHeight="1" spans="1:7">
      <c r="A9" s="163" t="s">
        <v>100</v>
      </c>
      <c r="B9" s="163" t="s">
        <v>101</v>
      </c>
      <c r="C9" s="133">
        <v>3842828</v>
      </c>
      <c r="D9" s="133">
        <v>3357228</v>
      </c>
      <c r="E9" s="133">
        <v>3148688</v>
      </c>
      <c r="F9" s="133">
        <v>208540</v>
      </c>
      <c r="G9" s="133">
        <v>485600</v>
      </c>
    </row>
    <row r="10" ht="18" customHeight="1" spans="1:7">
      <c r="A10" s="164" t="s">
        <v>102</v>
      </c>
      <c r="B10" s="164" t="s">
        <v>103</v>
      </c>
      <c r="C10" s="133">
        <v>3842828</v>
      </c>
      <c r="D10" s="133">
        <v>3357228</v>
      </c>
      <c r="E10" s="133">
        <v>3148688</v>
      </c>
      <c r="F10" s="133">
        <v>208540</v>
      </c>
      <c r="G10" s="133">
        <v>485600</v>
      </c>
    </row>
    <row r="11" ht="18" customHeight="1" spans="1:7">
      <c r="A11" s="19" t="s">
        <v>104</v>
      </c>
      <c r="B11" s="19" t="s">
        <v>105</v>
      </c>
      <c r="C11" s="133">
        <v>893174</v>
      </c>
      <c r="D11" s="133">
        <v>893174</v>
      </c>
      <c r="E11" s="133">
        <v>893174</v>
      </c>
      <c r="F11" s="133"/>
      <c r="G11" s="133"/>
    </row>
    <row r="12" ht="18" customHeight="1" spans="1:7">
      <c r="A12" s="163" t="s">
        <v>106</v>
      </c>
      <c r="B12" s="163" t="s">
        <v>107</v>
      </c>
      <c r="C12" s="133">
        <v>870254</v>
      </c>
      <c r="D12" s="133">
        <v>870254</v>
      </c>
      <c r="E12" s="133">
        <v>870254</v>
      </c>
      <c r="F12" s="133"/>
      <c r="G12" s="133"/>
    </row>
    <row r="13" ht="18" customHeight="1" spans="1:7">
      <c r="A13" s="164" t="s">
        <v>108</v>
      </c>
      <c r="B13" s="164" t="s">
        <v>109</v>
      </c>
      <c r="C13" s="133">
        <v>100800</v>
      </c>
      <c r="D13" s="133">
        <v>100800</v>
      </c>
      <c r="E13" s="133">
        <v>100800</v>
      </c>
      <c r="F13" s="133"/>
      <c r="G13" s="133"/>
    </row>
    <row r="14" ht="18" customHeight="1" spans="1:7">
      <c r="A14" s="164" t="s">
        <v>110</v>
      </c>
      <c r="B14" s="164" t="s">
        <v>111</v>
      </c>
      <c r="C14" s="133">
        <v>522678</v>
      </c>
      <c r="D14" s="133">
        <v>522678</v>
      </c>
      <c r="E14" s="133">
        <v>522678</v>
      </c>
      <c r="F14" s="133"/>
      <c r="G14" s="133"/>
    </row>
    <row r="15" ht="18" customHeight="1" spans="1:7">
      <c r="A15" s="164" t="s">
        <v>112</v>
      </c>
      <c r="B15" s="164" t="s">
        <v>113</v>
      </c>
      <c r="C15" s="133">
        <v>246776</v>
      </c>
      <c r="D15" s="133">
        <v>246776</v>
      </c>
      <c r="E15" s="133">
        <v>246776</v>
      </c>
      <c r="F15" s="133"/>
      <c r="G15" s="133"/>
    </row>
    <row r="16" ht="18" customHeight="1" spans="1:7">
      <c r="A16" s="163" t="s">
        <v>114</v>
      </c>
      <c r="B16" s="163" t="s">
        <v>115</v>
      </c>
      <c r="C16" s="133">
        <v>22920</v>
      </c>
      <c r="D16" s="133">
        <v>22920</v>
      </c>
      <c r="E16" s="133">
        <v>22920</v>
      </c>
      <c r="F16" s="133"/>
      <c r="G16" s="133"/>
    </row>
    <row r="17" ht="18" customHeight="1" spans="1:7">
      <c r="A17" s="164" t="s">
        <v>116</v>
      </c>
      <c r="B17" s="164" t="s">
        <v>117</v>
      </c>
      <c r="C17" s="133">
        <v>22920</v>
      </c>
      <c r="D17" s="133">
        <v>22920</v>
      </c>
      <c r="E17" s="133">
        <v>22920</v>
      </c>
      <c r="F17" s="133"/>
      <c r="G17" s="133"/>
    </row>
    <row r="18" ht="18" customHeight="1" spans="1:7">
      <c r="A18" s="19" t="s">
        <v>118</v>
      </c>
      <c r="B18" s="19" t="s">
        <v>119</v>
      </c>
      <c r="C18" s="133">
        <v>411089</v>
      </c>
      <c r="D18" s="133">
        <v>411089</v>
      </c>
      <c r="E18" s="133">
        <v>411089</v>
      </c>
      <c r="F18" s="133"/>
      <c r="G18" s="133"/>
    </row>
    <row r="19" ht="18" customHeight="1" spans="1:7">
      <c r="A19" s="163" t="s">
        <v>120</v>
      </c>
      <c r="B19" s="163" t="s">
        <v>121</v>
      </c>
      <c r="C19" s="133">
        <v>411089</v>
      </c>
      <c r="D19" s="133">
        <v>411089</v>
      </c>
      <c r="E19" s="133">
        <v>411089</v>
      </c>
      <c r="F19" s="133"/>
      <c r="G19" s="133"/>
    </row>
    <row r="20" ht="18" customHeight="1" spans="1:7">
      <c r="A20" s="164" t="s">
        <v>122</v>
      </c>
      <c r="B20" s="164" t="s">
        <v>123</v>
      </c>
      <c r="C20" s="133">
        <v>219154</v>
      </c>
      <c r="D20" s="133">
        <v>219154</v>
      </c>
      <c r="E20" s="133">
        <v>219154</v>
      </c>
      <c r="F20" s="133"/>
      <c r="G20" s="133"/>
    </row>
    <row r="21" ht="18" customHeight="1" spans="1:7">
      <c r="A21" s="164" t="s">
        <v>124</v>
      </c>
      <c r="B21" s="164" t="s">
        <v>125</v>
      </c>
      <c r="C21" s="133">
        <v>168348</v>
      </c>
      <c r="D21" s="133">
        <v>168348</v>
      </c>
      <c r="E21" s="133">
        <v>168348</v>
      </c>
      <c r="F21" s="133"/>
      <c r="G21" s="133"/>
    </row>
    <row r="22" ht="18" customHeight="1" spans="1:7">
      <c r="A22" s="164" t="s">
        <v>126</v>
      </c>
      <c r="B22" s="164" t="s">
        <v>127</v>
      </c>
      <c r="C22" s="133">
        <v>23587</v>
      </c>
      <c r="D22" s="133">
        <v>23587</v>
      </c>
      <c r="E22" s="133">
        <v>23587</v>
      </c>
      <c r="F22" s="133"/>
      <c r="G22" s="133"/>
    </row>
    <row r="23" ht="18" customHeight="1" spans="1:7">
      <c r="A23" s="19" t="s">
        <v>128</v>
      </c>
      <c r="B23" s="19" t="s">
        <v>129</v>
      </c>
      <c r="C23" s="133">
        <v>413478</v>
      </c>
      <c r="D23" s="133">
        <v>413478</v>
      </c>
      <c r="E23" s="133">
        <v>413478</v>
      </c>
      <c r="F23" s="133"/>
      <c r="G23" s="133"/>
    </row>
    <row r="24" ht="18" customHeight="1" spans="1:7">
      <c r="A24" s="163" t="s">
        <v>130</v>
      </c>
      <c r="B24" s="163" t="s">
        <v>131</v>
      </c>
      <c r="C24" s="133">
        <v>413478</v>
      </c>
      <c r="D24" s="133">
        <v>413478</v>
      </c>
      <c r="E24" s="133">
        <v>413478</v>
      </c>
      <c r="F24" s="133"/>
      <c r="G24" s="133"/>
    </row>
    <row r="25" ht="18" customHeight="1" spans="1:7">
      <c r="A25" s="164" t="s">
        <v>132</v>
      </c>
      <c r="B25" s="164" t="s">
        <v>133</v>
      </c>
      <c r="C25" s="133">
        <v>413478</v>
      </c>
      <c r="D25" s="133">
        <v>413478</v>
      </c>
      <c r="E25" s="133">
        <v>413478</v>
      </c>
      <c r="F25" s="133"/>
      <c r="G25" s="133"/>
    </row>
    <row r="26" ht="18" customHeight="1" spans="1:7">
      <c r="A26" s="187" t="s">
        <v>172</v>
      </c>
      <c r="B26" s="188" t="s">
        <v>172</v>
      </c>
      <c r="C26" s="133">
        <v>5560569</v>
      </c>
      <c r="D26" s="133">
        <v>5074969</v>
      </c>
      <c r="E26" s="133">
        <v>4866429</v>
      </c>
      <c r="F26" s="133">
        <v>208540</v>
      </c>
      <c r="G26" s="133">
        <v>485600</v>
      </c>
    </row>
  </sheetData>
  <mergeCells count="6">
    <mergeCell ref="A3:G3"/>
    <mergeCell ref="A5:B5"/>
    <mergeCell ref="D5:F5"/>
    <mergeCell ref="A26:B26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F16" sqref="F16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77"/>
      <c r="B2" s="77"/>
      <c r="C2" s="77"/>
      <c r="D2" s="77"/>
      <c r="E2" s="76"/>
      <c r="F2" s="180" t="s">
        <v>173</v>
      </c>
    </row>
    <row r="3" ht="41.25" customHeight="1" spans="1:6">
      <c r="A3" s="181" t="str">
        <f>"2025"&amp;"年一般公共预算“三公”经费支出预算表"</f>
        <v>2025年一般公共预算“三公”经费支出预算表</v>
      </c>
      <c r="B3" s="77"/>
      <c r="C3" s="77"/>
      <c r="D3" s="77"/>
      <c r="E3" s="76"/>
      <c r="F3" s="77"/>
    </row>
    <row r="4" customHeight="1" spans="1:6">
      <c r="A4" s="141" t="str">
        <f>"单位名称："&amp;"石林彝族自治县融媒体中心"</f>
        <v>单位名称：石林彝族自治县融媒体中心</v>
      </c>
      <c r="B4" s="182"/>
      <c r="D4" s="77"/>
      <c r="E4" s="76"/>
      <c r="F4" s="94" t="s">
        <v>1</v>
      </c>
    </row>
    <row r="5" ht="27" customHeight="1" spans="1:6">
      <c r="A5" s="81" t="s">
        <v>174</v>
      </c>
      <c r="B5" s="81" t="s">
        <v>175</v>
      </c>
      <c r="C5" s="83" t="s">
        <v>176</v>
      </c>
      <c r="D5" s="81"/>
      <c r="E5" s="82"/>
      <c r="F5" s="81" t="s">
        <v>177</v>
      </c>
    </row>
    <row r="6" ht="28.5" customHeight="1" spans="1:6">
      <c r="A6" s="183"/>
      <c r="B6" s="85"/>
      <c r="C6" s="82" t="s">
        <v>57</v>
      </c>
      <c r="D6" s="82" t="s">
        <v>178</v>
      </c>
      <c r="E6" s="82" t="s">
        <v>179</v>
      </c>
      <c r="F6" s="84"/>
    </row>
    <row r="7" ht="17.25" customHeight="1" spans="1:6">
      <c r="A7" s="87" t="s">
        <v>83</v>
      </c>
      <c r="B7" s="87" t="s">
        <v>84</v>
      </c>
      <c r="C7" s="87" t="s">
        <v>85</v>
      </c>
      <c r="D7" s="87" t="s">
        <v>86</v>
      </c>
      <c r="E7" s="87" t="s">
        <v>87</v>
      </c>
      <c r="F7" s="87" t="s">
        <v>88</v>
      </c>
    </row>
    <row r="8" ht="17.25" customHeight="1" spans="1:6">
      <c r="A8" s="133">
        <v>50000</v>
      </c>
      <c r="B8" s="133"/>
      <c r="C8" s="133">
        <v>20000</v>
      </c>
      <c r="D8" s="133"/>
      <c r="E8" s="133">
        <v>20000</v>
      </c>
      <c r="F8" s="133">
        <v>30000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1"/>
  <sheetViews>
    <sheetView showZeros="0" topLeftCell="D1" workbookViewId="0">
      <pane ySplit="1" topLeftCell="A2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4" width="18.716666666666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3.5" customHeight="1" spans="2:24">
      <c r="B2" s="165"/>
      <c r="C2" s="170"/>
      <c r="E2" s="171"/>
      <c r="F2" s="171"/>
      <c r="G2" s="171"/>
      <c r="H2" s="171"/>
      <c r="I2" s="111"/>
      <c r="J2" s="111"/>
      <c r="K2" s="111"/>
      <c r="L2" s="111"/>
      <c r="M2" s="111"/>
      <c r="N2" s="111"/>
      <c r="R2" s="111"/>
      <c r="V2" s="170"/>
      <c r="X2" s="42" t="s">
        <v>180</v>
      </c>
    </row>
    <row r="3" ht="45.75" customHeight="1" spans="1:24">
      <c r="A3" s="96" t="str">
        <f>"2025"&amp;"年部门基本支出预算表"</f>
        <v>2025年部门基本支出预算表</v>
      </c>
      <c r="B3" s="43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43"/>
      <c r="P3" s="43"/>
      <c r="Q3" s="43"/>
      <c r="R3" s="96"/>
      <c r="S3" s="96"/>
      <c r="T3" s="96"/>
      <c r="U3" s="96"/>
      <c r="V3" s="96"/>
      <c r="W3" s="96"/>
      <c r="X3" s="96"/>
    </row>
    <row r="4" ht="18.75" customHeight="1" spans="1:24">
      <c r="A4" s="44" t="str">
        <f>"单位名称："&amp;"石林彝族自治县融媒体中心"</f>
        <v>单位名称：石林彝族自治县融媒体中心</v>
      </c>
      <c r="B4" s="45"/>
      <c r="C4" s="172"/>
      <c r="D4" s="172"/>
      <c r="E4" s="172"/>
      <c r="F4" s="172"/>
      <c r="G4" s="172"/>
      <c r="H4" s="172"/>
      <c r="I4" s="113"/>
      <c r="J4" s="113"/>
      <c r="K4" s="113"/>
      <c r="L4" s="113"/>
      <c r="M4" s="113"/>
      <c r="N4" s="113"/>
      <c r="O4" s="46"/>
      <c r="P4" s="46"/>
      <c r="Q4" s="46"/>
      <c r="R4" s="113"/>
      <c r="V4" s="170"/>
      <c r="X4" s="42" t="s">
        <v>1</v>
      </c>
    </row>
    <row r="5" ht="18" customHeight="1" spans="1:24">
      <c r="A5" s="48" t="s">
        <v>181</v>
      </c>
      <c r="B5" s="48" t="s">
        <v>182</v>
      </c>
      <c r="C5" s="48" t="s">
        <v>183</v>
      </c>
      <c r="D5" s="48" t="s">
        <v>184</v>
      </c>
      <c r="E5" s="48" t="s">
        <v>185</v>
      </c>
      <c r="F5" s="48" t="s">
        <v>186</v>
      </c>
      <c r="G5" s="48" t="s">
        <v>187</v>
      </c>
      <c r="H5" s="48" t="s">
        <v>188</v>
      </c>
      <c r="I5" s="176" t="s">
        <v>189</v>
      </c>
      <c r="J5" s="137" t="s">
        <v>189</v>
      </c>
      <c r="K5" s="137"/>
      <c r="L5" s="137"/>
      <c r="M5" s="137"/>
      <c r="N5" s="137"/>
      <c r="O5" s="14"/>
      <c r="P5" s="14"/>
      <c r="Q5" s="14"/>
      <c r="R5" s="129" t="s">
        <v>61</v>
      </c>
      <c r="S5" s="137" t="s">
        <v>62</v>
      </c>
      <c r="T5" s="137"/>
      <c r="U5" s="137"/>
      <c r="V5" s="137"/>
      <c r="W5" s="137"/>
      <c r="X5" s="138"/>
    </row>
    <row r="6" ht="18" customHeight="1" spans="1:24">
      <c r="A6" s="50"/>
      <c r="B6" s="64"/>
      <c r="C6" s="157"/>
      <c r="D6" s="50"/>
      <c r="E6" s="50"/>
      <c r="F6" s="50"/>
      <c r="G6" s="50"/>
      <c r="H6" s="50"/>
      <c r="I6" s="155" t="s">
        <v>190</v>
      </c>
      <c r="J6" s="176" t="s">
        <v>58</v>
      </c>
      <c r="K6" s="137"/>
      <c r="L6" s="137"/>
      <c r="M6" s="137"/>
      <c r="N6" s="138"/>
      <c r="O6" s="13" t="s">
        <v>191</v>
      </c>
      <c r="P6" s="14"/>
      <c r="Q6" s="36"/>
      <c r="R6" s="48" t="s">
        <v>61</v>
      </c>
      <c r="S6" s="176" t="s">
        <v>62</v>
      </c>
      <c r="T6" s="129" t="s">
        <v>64</v>
      </c>
      <c r="U6" s="137" t="s">
        <v>62</v>
      </c>
      <c r="V6" s="129" t="s">
        <v>66</v>
      </c>
      <c r="W6" s="129" t="s">
        <v>67</v>
      </c>
      <c r="X6" s="179" t="s">
        <v>68</v>
      </c>
    </row>
    <row r="7" ht="19.5" customHeight="1" spans="1:24">
      <c r="A7" s="64"/>
      <c r="B7" s="64"/>
      <c r="C7" s="64"/>
      <c r="D7" s="64"/>
      <c r="E7" s="64"/>
      <c r="F7" s="64"/>
      <c r="G7" s="64"/>
      <c r="H7" s="64"/>
      <c r="I7" s="64"/>
      <c r="J7" s="177" t="s">
        <v>192</v>
      </c>
      <c r="K7" s="48" t="s">
        <v>193</v>
      </c>
      <c r="L7" s="48" t="s">
        <v>194</v>
      </c>
      <c r="M7" s="48" t="s">
        <v>195</v>
      </c>
      <c r="N7" s="48" t="s">
        <v>196</v>
      </c>
      <c r="O7" s="48" t="s">
        <v>58</v>
      </c>
      <c r="P7" s="48" t="s">
        <v>59</v>
      </c>
      <c r="Q7" s="48" t="s">
        <v>60</v>
      </c>
      <c r="R7" s="64"/>
      <c r="S7" s="48" t="s">
        <v>57</v>
      </c>
      <c r="T7" s="48" t="s">
        <v>64</v>
      </c>
      <c r="U7" s="48" t="s">
        <v>197</v>
      </c>
      <c r="V7" s="48" t="s">
        <v>66</v>
      </c>
      <c r="W7" s="48" t="s">
        <v>67</v>
      </c>
      <c r="X7" s="48" t="s">
        <v>68</v>
      </c>
    </row>
    <row r="8" ht="37.5" customHeight="1" spans="1:24">
      <c r="A8" s="173"/>
      <c r="B8" s="55"/>
      <c r="C8" s="173"/>
      <c r="D8" s="173"/>
      <c r="E8" s="173"/>
      <c r="F8" s="173"/>
      <c r="G8" s="173"/>
      <c r="H8" s="173"/>
      <c r="I8" s="173"/>
      <c r="J8" s="178" t="s">
        <v>57</v>
      </c>
      <c r="K8" s="53" t="s">
        <v>198</v>
      </c>
      <c r="L8" s="53" t="s">
        <v>194</v>
      </c>
      <c r="M8" s="53" t="s">
        <v>195</v>
      </c>
      <c r="N8" s="53" t="s">
        <v>196</v>
      </c>
      <c r="O8" s="53" t="s">
        <v>194</v>
      </c>
      <c r="P8" s="53" t="s">
        <v>195</v>
      </c>
      <c r="Q8" s="53" t="s">
        <v>196</v>
      </c>
      <c r="R8" s="53" t="s">
        <v>61</v>
      </c>
      <c r="S8" s="53" t="s">
        <v>57</v>
      </c>
      <c r="T8" s="53" t="s">
        <v>64</v>
      </c>
      <c r="U8" s="53" t="s">
        <v>197</v>
      </c>
      <c r="V8" s="53" t="s">
        <v>66</v>
      </c>
      <c r="W8" s="53" t="s">
        <v>67</v>
      </c>
      <c r="X8" s="53" t="s">
        <v>68</v>
      </c>
    </row>
    <row r="9" customHeight="1" spans="1:24">
      <c r="A9" s="70">
        <v>1</v>
      </c>
      <c r="B9" s="70">
        <v>2</v>
      </c>
      <c r="C9" s="70">
        <v>3</v>
      </c>
      <c r="D9" s="70">
        <v>4</v>
      </c>
      <c r="E9" s="70">
        <v>5</v>
      </c>
      <c r="F9" s="70">
        <v>6</v>
      </c>
      <c r="G9" s="70">
        <v>7</v>
      </c>
      <c r="H9" s="70">
        <v>8</v>
      </c>
      <c r="I9" s="70">
        <v>9</v>
      </c>
      <c r="J9" s="70">
        <v>10</v>
      </c>
      <c r="K9" s="70">
        <v>11</v>
      </c>
      <c r="L9" s="70">
        <v>12</v>
      </c>
      <c r="M9" s="70">
        <v>13</v>
      </c>
      <c r="N9" s="70">
        <v>14</v>
      </c>
      <c r="O9" s="70">
        <v>15</v>
      </c>
      <c r="P9" s="70">
        <v>16</v>
      </c>
      <c r="Q9" s="70">
        <v>17</v>
      </c>
      <c r="R9" s="70">
        <v>18</v>
      </c>
      <c r="S9" s="70">
        <v>19</v>
      </c>
      <c r="T9" s="70">
        <v>20</v>
      </c>
      <c r="U9" s="70">
        <v>21</v>
      </c>
      <c r="V9" s="70">
        <v>22</v>
      </c>
      <c r="W9" s="70">
        <v>23</v>
      </c>
      <c r="X9" s="70">
        <v>24</v>
      </c>
    </row>
    <row r="10" ht="20.25" customHeight="1" spans="1:24">
      <c r="A10" s="22" t="s">
        <v>70</v>
      </c>
      <c r="B10" s="22" t="s">
        <v>70</v>
      </c>
      <c r="C10" s="22" t="s">
        <v>199</v>
      </c>
      <c r="D10" s="22" t="s">
        <v>200</v>
      </c>
      <c r="E10" s="22" t="s">
        <v>102</v>
      </c>
      <c r="F10" s="22" t="s">
        <v>103</v>
      </c>
      <c r="G10" s="22" t="s">
        <v>201</v>
      </c>
      <c r="H10" s="22" t="s">
        <v>202</v>
      </c>
      <c r="I10" s="133">
        <v>1138428</v>
      </c>
      <c r="J10" s="133">
        <v>1138428</v>
      </c>
      <c r="K10" s="133"/>
      <c r="L10" s="133"/>
      <c r="M10" s="133">
        <v>1138428</v>
      </c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</row>
    <row r="11" ht="20.25" customHeight="1" spans="1:24">
      <c r="A11" s="22" t="s">
        <v>70</v>
      </c>
      <c r="B11" s="22" t="s">
        <v>70</v>
      </c>
      <c r="C11" s="22" t="s">
        <v>199</v>
      </c>
      <c r="D11" s="22" t="s">
        <v>200</v>
      </c>
      <c r="E11" s="22" t="s">
        <v>102</v>
      </c>
      <c r="F11" s="22" t="s">
        <v>103</v>
      </c>
      <c r="G11" s="22" t="s">
        <v>203</v>
      </c>
      <c r="H11" s="22" t="s">
        <v>204</v>
      </c>
      <c r="I11" s="133">
        <v>627792</v>
      </c>
      <c r="J11" s="133">
        <v>627792</v>
      </c>
      <c r="K11" s="59"/>
      <c r="L11" s="59"/>
      <c r="M11" s="133">
        <v>627792</v>
      </c>
      <c r="N11" s="59"/>
      <c r="O11" s="133"/>
      <c r="P11" s="133"/>
      <c r="Q11" s="133"/>
      <c r="R11" s="133"/>
      <c r="S11" s="133"/>
      <c r="T11" s="133"/>
      <c r="U11" s="133"/>
      <c r="V11" s="133"/>
      <c r="W11" s="133"/>
      <c r="X11" s="133"/>
    </row>
    <row r="12" ht="20.25" customHeight="1" spans="1:24">
      <c r="A12" s="22" t="s">
        <v>70</v>
      </c>
      <c r="B12" s="22" t="s">
        <v>70</v>
      </c>
      <c r="C12" s="22" t="s">
        <v>199</v>
      </c>
      <c r="D12" s="22" t="s">
        <v>200</v>
      </c>
      <c r="E12" s="22" t="s">
        <v>102</v>
      </c>
      <c r="F12" s="22" t="s">
        <v>103</v>
      </c>
      <c r="G12" s="22" t="s">
        <v>205</v>
      </c>
      <c r="H12" s="22" t="s">
        <v>206</v>
      </c>
      <c r="I12" s="133">
        <v>94869</v>
      </c>
      <c r="J12" s="133">
        <v>94869</v>
      </c>
      <c r="K12" s="59"/>
      <c r="L12" s="59"/>
      <c r="M12" s="133">
        <v>94869</v>
      </c>
      <c r="N12" s="59"/>
      <c r="O12" s="133"/>
      <c r="P12" s="133"/>
      <c r="Q12" s="133"/>
      <c r="R12" s="133"/>
      <c r="S12" s="133"/>
      <c r="T12" s="133"/>
      <c r="U12" s="133"/>
      <c r="V12" s="133"/>
      <c r="W12" s="133"/>
      <c r="X12" s="133"/>
    </row>
    <row r="13" ht="20.25" customHeight="1" spans="1:24">
      <c r="A13" s="22" t="s">
        <v>70</v>
      </c>
      <c r="B13" s="22" t="s">
        <v>70</v>
      </c>
      <c r="C13" s="22" t="s">
        <v>199</v>
      </c>
      <c r="D13" s="22" t="s">
        <v>200</v>
      </c>
      <c r="E13" s="22" t="s">
        <v>102</v>
      </c>
      <c r="F13" s="22" t="s">
        <v>103</v>
      </c>
      <c r="G13" s="22" t="s">
        <v>205</v>
      </c>
      <c r="H13" s="22" t="s">
        <v>206</v>
      </c>
      <c r="I13" s="133">
        <v>7500</v>
      </c>
      <c r="J13" s="133">
        <v>7500</v>
      </c>
      <c r="K13" s="59"/>
      <c r="L13" s="59"/>
      <c r="M13" s="133">
        <v>7500</v>
      </c>
      <c r="N13" s="59"/>
      <c r="O13" s="133"/>
      <c r="P13" s="133"/>
      <c r="Q13" s="133"/>
      <c r="R13" s="133"/>
      <c r="S13" s="133"/>
      <c r="T13" s="133"/>
      <c r="U13" s="133"/>
      <c r="V13" s="133"/>
      <c r="W13" s="133"/>
      <c r="X13" s="133"/>
    </row>
    <row r="14" ht="20.25" customHeight="1" spans="1:24">
      <c r="A14" s="22" t="s">
        <v>70</v>
      </c>
      <c r="B14" s="22" t="s">
        <v>70</v>
      </c>
      <c r="C14" s="22" t="s">
        <v>199</v>
      </c>
      <c r="D14" s="22" t="s">
        <v>200</v>
      </c>
      <c r="E14" s="22" t="s">
        <v>102</v>
      </c>
      <c r="F14" s="22" t="s">
        <v>103</v>
      </c>
      <c r="G14" s="22" t="s">
        <v>207</v>
      </c>
      <c r="H14" s="22" t="s">
        <v>208</v>
      </c>
      <c r="I14" s="133">
        <v>255444</v>
      </c>
      <c r="J14" s="133">
        <v>255444</v>
      </c>
      <c r="K14" s="59"/>
      <c r="L14" s="59"/>
      <c r="M14" s="133">
        <v>255444</v>
      </c>
      <c r="N14" s="59"/>
      <c r="O14" s="133"/>
      <c r="P14" s="133"/>
      <c r="Q14" s="133"/>
      <c r="R14" s="133"/>
      <c r="S14" s="133"/>
      <c r="T14" s="133"/>
      <c r="U14" s="133"/>
      <c r="V14" s="133"/>
      <c r="W14" s="133"/>
      <c r="X14" s="133"/>
    </row>
    <row r="15" ht="20.25" customHeight="1" spans="1:24">
      <c r="A15" s="22" t="s">
        <v>70</v>
      </c>
      <c r="B15" s="22" t="s">
        <v>70</v>
      </c>
      <c r="C15" s="22" t="s">
        <v>199</v>
      </c>
      <c r="D15" s="22" t="s">
        <v>200</v>
      </c>
      <c r="E15" s="22" t="s">
        <v>102</v>
      </c>
      <c r="F15" s="22" t="s">
        <v>103</v>
      </c>
      <c r="G15" s="22" t="s">
        <v>207</v>
      </c>
      <c r="H15" s="22" t="s">
        <v>208</v>
      </c>
      <c r="I15" s="133">
        <v>218400</v>
      </c>
      <c r="J15" s="133">
        <v>218400</v>
      </c>
      <c r="K15" s="59"/>
      <c r="L15" s="59"/>
      <c r="M15" s="133">
        <v>218400</v>
      </c>
      <c r="N15" s="59"/>
      <c r="O15" s="133"/>
      <c r="P15" s="133"/>
      <c r="Q15" s="133"/>
      <c r="R15" s="133"/>
      <c r="S15" s="133"/>
      <c r="T15" s="133"/>
      <c r="U15" s="133"/>
      <c r="V15" s="133"/>
      <c r="W15" s="133"/>
      <c r="X15" s="133"/>
    </row>
    <row r="16" ht="20.25" customHeight="1" spans="1:24">
      <c r="A16" s="22" t="s">
        <v>70</v>
      </c>
      <c r="B16" s="22" t="s">
        <v>70</v>
      </c>
      <c r="C16" s="22" t="s">
        <v>199</v>
      </c>
      <c r="D16" s="22" t="s">
        <v>200</v>
      </c>
      <c r="E16" s="22" t="s">
        <v>102</v>
      </c>
      <c r="F16" s="22" t="s">
        <v>103</v>
      </c>
      <c r="G16" s="22" t="s">
        <v>207</v>
      </c>
      <c r="H16" s="22" t="s">
        <v>208</v>
      </c>
      <c r="I16" s="133">
        <v>477180</v>
      </c>
      <c r="J16" s="133">
        <v>477180</v>
      </c>
      <c r="K16" s="59"/>
      <c r="L16" s="59"/>
      <c r="M16" s="133">
        <v>477180</v>
      </c>
      <c r="N16" s="59"/>
      <c r="O16" s="133"/>
      <c r="P16" s="133"/>
      <c r="Q16" s="133"/>
      <c r="R16" s="133"/>
      <c r="S16" s="133"/>
      <c r="T16" s="133"/>
      <c r="U16" s="133"/>
      <c r="V16" s="133"/>
      <c r="W16" s="133"/>
      <c r="X16" s="133"/>
    </row>
    <row r="17" ht="20.25" customHeight="1" spans="1:24">
      <c r="A17" s="22" t="s">
        <v>70</v>
      </c>
      <c r="B17" s="22" t="s">
        <v>70</v>
      </c>
      <c r="C17" s="22" t="s">
        <v>209</v>
      </c>
      <c r="D17" s="22" t="s">
        <v>210</v>
      </c>
      <c r="E17" s="22" t="s">
        <v>110</v>
      </c>
      <c r="F17" s="22" t="s">
        <v>111</v>
      </c>
      <c r="G17" s="22" t="s">
        <v>211</v>
      </c>
      <c r="H17" s="22" t="s">
        <v>212</v>
      </c>
      <c r="I17" s="133">
        <v>522678</v>
      </c>
      <c r="J17" s="133">
        <v>522678</v>
      </c>
      <c r="K17" s="59"/>
      <c r="L17" s="59"/>
      <c r="M17" s="133">
        <v>522678</v>
      </c>
      <c r="N17" s="59"/>
      <c r="O17" s="133"/>
      <c r="P17" s="133"/>
      <c r="Q17" s="133"/>
      <c r="R17" s="133"/>
      <c r="S17" s="133"/>
      <c r="T17" s="133"/>
      <c r="U17" s="133"/>
      <c r="V17" s="133"/>
      <c r="W17" s="133"/>
      <c r="X17" s="133"/>
    </row>
    <row r="18" ht="20.25" customHeight="1" spans="1:24">
      <c r="A18" s="22" t="s">
        <v>70</v>
      </c>
      <c r="B18" s="22" t="s">
        <v>70</v>
      </c>
      <c r="C18" s="22" t="s">
        <v>209</v>
      </c>
      <c r="D18" s="22" t="s">
        <v>210</v>
      </c>
      <c r="E18" s="22" t="s">
        <v>112</v>
      </c>
      <c r="F18" s="22" t="s">
        <v>113</v>
      </c>
      <c r="G18" s="22" t="s">
        <v>213</v>
      </c>
      <c r="H18" s="22" t="s">
        <v>214</v>
      </c>
      <c r="I18" s="133">
        <v>246776</v>
      </c>
      <c r="J18" s="133">
        <v>246776</v>
      </c>
      <c r="K18" s="59"/>
      <c r="L18" s="59"/>
      <c r="M18" s="133">
        <v>246776</v>
      </c>
      <c r="N18" s="59"/>
      <c r="O18" s="133"/>
      <c r="P18" s="133"/>
      <c r="Q18" s="133"/>
      <c r="R18" s="133"/>
      <c r="S18" s="133"/>
      <c r="T18" s="133"/>
      <c r="U18" s="133"/>
      <c r="V18" s="133"/>
      <c r="W18" s="133"/>
      <c r="X18" s="133"/>
    </row>
    <row r="19" ht="20.25" customHeight="1" spans="1:24">
      <c r="A19" s="22" t="s">
        <v>70</v>
      </c>
      <c r="B19" s="22" t="s">
        <v>70</v>
      </c>
      <c r="C19" s="22" t="s">
        <v>209</v>
      </c>
      <c r="D19" s="22" t="s">
        <v>210</v>
      </c>
      <c r="E19" s="22" t="s">
        <v>122</v>
      </c>
      <c r="F19" s="22" t="s">
        <v>123</v>
      </c>
      <c r="G19" s="22" t="s">
        <v>215</v>
      </c>
      <c r="H19" s="22" t="s">
        <v>216</v>
      </c>
      <c r="I19" s="133">
        <v>219154</v>
      </c>
      <c r="J19" s="133">
        <v>219154</v>
      </c>
      <c r="K19" s="59"/>
      <c r="L19" s="59"/>
      <c r="M19" s="133">
        <v>219154</v>
      </c>
      <c r="N19" s="59"/>
      <c r="O19" s="133"/>
      <c r="P19" s="133"/>
      <c r="Q19" s="133"/>
      <c r="R19" s="133"/>
      <c r="S19" s="133"/>
      <c r="T19" s="133"/>
      <c r="U19" s="133"/>
      <c r="V19" s="133"/>
      <c r="W19" s="133"/>
      <c r="X19" s="133"/>
    </row>
    <row r="20" ht="20.25" customHeight="1" spans="1:24">
      <c r="A20" s="22" t="s">
        <v>70</v>
      </c>
      <c r="B20" s="22" t="s">
        <v>70</v>
      </c>
      <c r="C20" s="22" t="s">
        <v>209</v>
      </c>
      <c r="D20" s="22" t="s">
        <v>210</v>
      </c>
      <c r="E20" s="22" t="s">
        <v>124</v>
      </c>
      <c r="F20" s="22" t="s">
        <v>125</v>
      </c>
      <c r="G20" s="22" t="s">
        <v>217</v>
      </c>
      <c r="H20" s="22" t="s">
        <v>218</v>
      </c>
      <c r="I20" s="133">
        <v>138710</v>
      </c>
      <c r="J20" s="133">
        <v>138710</v>
      </c>
      <c r="K20" s="59"/>
      <c r="L20" s="59"/>
      <c r="M20" s="133">
        <v>138710</v>
      </c>
      <c r="N20" s="59"/>
      <c r="O20" s="133"/>
      <c r="P20" s="133"/>
      <c r="Q20" s="133"/>
      <c r="R20" s="133"/>
      <c r="S20" s="133"/>
      <c r="T20" s="133"/>
      <c r="U20" s="133"/>
      <c r="V20" s="133"/>
      <c r="W20" s="133"/>
      <c r="X20" s="133"/>
    </row>
    <row r="21" ht="20.25" customHeight="1" spans="1:24">
      <c r="A21" s="22" t="s">
        <v>70</v>
      </c>
      <c r="B21" s="22" t="s">
        <v>70</v>
      </c>
      <c r="C21" s="22" t="s">
        <v>209</v>
      </c>
      <c r="D21" s="22" t="s">
        <v>210</v>
      </c>
      <c r="E21" s="22" t="s">
        <v>124</v>
      </c>
      <c r="F21" s="22" t="s">
        <v>125</v>
      </c>
      <c r="G21" s="22" t="s">
        <v>217</v>
      </c>
      <c r="H21" s="22" t="s">
        <v>218</v>
      </c>
      <c r="I21" s="133">
        <v>29638</v>
      </c>
      <c r="J21" s="133">
        <v>29638</v>
      </c>
      <c r="K21" s="59"/>
      <c r="L21" s="59"/>
      <c r="M21" s="133">
        <v>29638</v>
      </c>
      <c r="N21" s="59"/>
      <c r="O21" s="133"/>
      <c r="P21" s="133"/>
      <c r="Q21" s="133"/>
      <c r="R21" s="133"/>
      <c r="S21" s="133"/>
      <c r="T21" s="133"/>
      <c r="U21" s="133"/>
      <c r="V21" s="133"/>
      <c r="W21" s="133"/>
      <c r="X21" s="133"/>
    </row>
    <row r="22" ht="20.25" customHeight="1" spans="1:24">
      <c r="A22" s="22" t="s">
        <v>70</v>
      </c>
      <c r="B22" s="22" t="s">
        <v>70</v>
      </c>
      <c r="C22" s="22" t="s">
        <v>209</v>
      </c>
      <c r="D22" s="22" t="s">
        <v>210</v>
      </c>
      <c r="E22" s="22" t="s">
        <v>102</v>
      </c>
      <c r="F22" s="22" t="s">
        <v>103</v>
      </c>
      <c r="G22" s="22" t="s">
        <v>219</v>
      </c>
      <c r="H22" s="22" t="s">
        <v>220</v>
      </c>
      <c r="I22" s="133">
        <v>18902</v>
      </c>
      <c r="J22" s="133">
        <v>18902</v>
      </c>
      <c r="K22" s="59"/>
      <c r="L22" s="59"/>
      <c r="M22" s="133">
        <v>18902</v>
      </c>
      <c r="N22" s="59"/>
      <c r="O22" s="133"/>
      <c r="P22" s="133"/>
      <c r="Q22" s="133"/>
      <c r="R22" s="133"/>
      <c r="S22" s="133"/>
      <c r="T22" s="133"/>
      <c r="U22" s="133"/>
      <c r="V22" s="133"/>
      <c r="W22" s="133"/>
      <c r="X22" s="133"/>
    </row>
    <row r="23" ht="20.25" customHeight="1" spans="1:24">
      <c r="A23" s="22" t="s">
        <v>70</v>
      </c>
      <c r="B23" s="22" t="s">
        <v>70</v>
      </c>
      <c r="C23" s="22" t="s">
        <v>209</v>
      </c>
      <c r="D23" s="22" t="s">
        <v>210</v>
      </c>
      <c r="E23" s="22" t="s">
        <v>126</v>
      </c>
      <c r="F23" s="22" t="s">
        <v>127</v>
      </c>
      <c r="G23" s="22" t="s">
        <v>219</v>
      </c>
      <c r="H23" s="22" t="s">
        <v>220</v>
      </c>
      <c r="I23" s="133">
        <v>6526</v>
      </c>
      <c r="J23" s="133">
        <v>6526</v>
      </c>
      <c r="K23" s="59"/>
      <c r="L23" s="59"/>
      <c r="M23" s="133">
        <v>6526</v>
      </c>
      <c r="N23" s="59"/>
      <c r="O23" s="133"/>
      <c r="P23" s="133"/>
      <c r="Q23" s="133"/>
      <c r="R23" s="133"/>
      <c r="S23" s="133"/>
      <c r="T23" s="133"/>
      <c r="U23" s="133"/>
      <c r="V23" s="133"/>
      <c r="W23" s="133"/>
      <c r="X23" s="133"/>
    </row>
    <row r="24" ht="20.25" customHeight="1" spans="1:24">
      <c r="A24" s="22" t="s">
        <v>70</v>
      </c>
      <c r="B24" s="22" t="s">
        <v>70</v>
      </c>
      <c r="C24" s="22" t="s">
        <v>209</v>
      </c>
      <c r="D24" s="22" t="s">
        <v>210</v>
      </c>
      <c r="E24" s="22" t="s">
        <v>126</v>
      </c>
      <c r="F24" s="22" t="s">
        <v>127</v>
      </c>
      <c r="G24" s="22" t="s">
        <v>219</v>
      </c>
      <c r="H24" s="22" t="s">
        <v>220</v>
      </c>
      <c r="I24" s="133">
        <v>13442</v>
      </c>
      <c r="J24" s="133">
        <v>13442</v>
      </c>
      <c r="K24" s="59"/>
      <c r="L24" s="59"/>
      <c r="M24" s="133">
        <v>13442</v>
      </c>
      <c r="N24" s="59"/>
      <c r="O24" s="133"/>
      <c r="P24" s="133"/>
      <c r="Q24" s="133"/>
      <c r="R24" s="133"/>
      <c r="S24" s="133"/>
      <c r="T24" s="133"/>
      <c r="U24" s="133"/>
      <c r="V24" s="133"/>
      <c r="W24" s="133"/>
      <c r="X24" s="133"/>
    </row>
    <row r="25" ht="20.25" customHeight="1" spans="1:24">
      <c r="A25" s="22" t="s">
        <v>70</v>
      </c>
      <c r="B25" s="22" t="s">
        <v>70</v>
      </c>
      <c r="C25" s="22" t="s">
        <v>209</v>
      </c>
      <c r="D25" s="22" t="s">
        <v>210</v>
      </c>
      <c r="E25" s="22" t="s">
        <v>126</v>
      </c>
      <c r="F25" s="22" t="s">
        <v>127</v>
      </c>
      <c r="G25" s="22" t="s">
        <v>219</v>
      </c>
      <c r="H25" s="22" t="s">
        <v>220</v>
      </c>
      <c r="I25" s="133">
        <v>3619</v>
      </c>
      <c r="J25" s="133">
        <v>3619</v>
      </c>
      <c r="K25" s="59"/>
      <c r="L25" s="59"/>
      <c r="M25" s="133">
        <v>3619</v>
      </c>
      <c r="N25" s="59"/>
      <c r="O25" s="133"/>
      <c r="P25" s="133"/>
      <c r="Q25" s="133"/>
      <c r="R25" s="133"/>
      <c r="S25" s="133"/>
      <c r="T25" s="133"/>
      <c r="U25" s="133"/>
      <c r="V25" s="133"/>
      <c r="W25" s="133"/>
      <c r="X25" s="133"/>
    </row>
    <row r="26" ht="20.25" customHeight="1" spans="1:24">
      <c r="A26" s="22" t="s">
        <v>70</v>
      </c>
      <c r="B26" s="22" t="s">
        <v>70</v>
      </c>
      <c r="C26" s="22" t="s">
        <v>221</v>
      </c>
      <c r="D26" s="22" t="s">
        <v>133</v>
      </c>
      <c r="E26" s="22" t="s">
        <v>132</v>
      </c>
      <c r="F26" s="22" t="s">
        <v>133</v>
      </c>
      <c r="G26" s="22" t="s">
        <v>222</v>
      </c>
      <c r="H26" s="22" t="s">
        <v>133</v>
      </c>
      <c r="I26" s="133">
        <v>413478</v>
      </c>
      <c r="J26" s="133">
        <v>413478</v>
      </c>
      <c r="K26" s="59"/>
      <c r="L26" s="59"/>
      <c r="M26" s="133">
        <v>413478</v>
      </c>
      <c r="N26" s="59"/>
      <c r="O26" s="133"/>
      <c r="P26" s="133"/>
      <c r="Q26" s="133"/>
      <c r="R26" s="133"/>
      <c r="S26" s="133"/>
      <c r="T26" s="133"/>
      <c r="U26" s="133"/>
      <c r="V26" s="133"/>
      <c r="W26" s="133"/>
      <c r="X26" s="133"/>
    </row>
    <row r="27" ht="20.25" customHeight="1" spans="1:24">
      <c r="A27" s="22" t="s">
        <v>70</v>
      </c>
      <c r="B27" s="22" t="s">
        <v>70</v>
      </c>
      <c r="C27" s="22" t="s">
        <v>223</v>
      </c>
      <c r="D27" s="22" t="s">
        <v>177</v>
      </c>
      <c r="E27" s="22" t="s">
        <v>102</v>
      </c>
      <c r="F27" s="22" t="s">
        <v>103</v>
      </c>
      <c r="G27" s="22" t="s">
        <v>224</v>
      </c>
      <c r="H27" s="22" t="s">
        <v>177</v>
      </c>
      <c r="I27" s="133">
        <v>10400</v>
      </c>
      <c r="J27" s="133">
        <v>10400</v>
      </c>
      <c r="K27" s="59"/>
      <c r="L27" s="59"/>
      <c r="M27" s="133">
        <v>10400</v>
      </c>
      <c r="N27" s="59"/>
      <c r="O27" s="133"/>
      <c r="P27" s="133"/>
      <c r="Q27" s="133"/>
      <c r="R27" s="133"/>
      <c r="S27" s="133"/>
      <c r="T27" s="133"/>
      <c r="U27" s="133"/>
      <c r="V27" s="133"/>
      <c r="W27" s="133"/>
      <c r="X27" s="133"/>
    </row>
    <row r="28" ht="20.25" customHeight="1" spans="1:24">
      <c r="A28" s="22" t="s">
        <v>70</v>
      </c>
      <c r="B28" s="22" t="s">
        <v>70</v>
      </c>
      <c r="C28" s="22" t="s">
        <v>225</v>
      </c>
      <c r="D28" s="22" t="s">
        <v>226</v>
      </c>
      <c r="E28" s="22" t="s">
        <v>102</v>
      </c>
      <c r="F28" s="22" t="s">
        <v>103</v>
      </c>
      <c r="G28" s="22" t="s">
        <v>227</v>
      </c>
      <c r="H28" s="22" t="s">
        <v>226</v>
      </c>
      <c r="I28" s="133">
        <v>30160</v>
      </c>
      <c r="J28" s="133">
        <v>30160</v>
      </c>
      <c r="K28" s="59"/>
      <c r="L28" s="59"/>
      <c r="M28" s="133">
        <v>30160</v>
      </c>
      <c r="N28" s="59"/>
      <c r="O28" s="133"/>
      <c r="P28" s="133"/>
      <c r="Q28" s="133"/>
      <c r="R28" s="133"/>
      <c r="S28" s="133"/>
      <c r="T28" s="133"/>
      <c r="U28" s="133"/>
      <c r="V28" s="133"/>
      <c r="W28" s="133"/>
      <c r="X28" s="133"/>
    </row>
    <row r="29" ht="20.25" customHeight="1" spans="1:24">
      <c r="A29" s="22" t="s">
        <v>70</v>
      </c>
      <c r="B29" s="22" t="s">
        <v>70</v>
      </c>
      <c r="C29" s="22" t="s">
        <v>228</v>
      </c>
      <c r="D29" s="22" t="s">
        <v>229</v>
      </c>
      <c r="E29" s="22" t="s">
        <v>102</v>
      </c>
      <c r="F29" s="22" t="s">
        <v>103</v>
      </c>
      <c r="G29" s="22" t="s">
        <v>230</v>
      </c>
      <c r="H29" s="22" t="s">
        <v>231</v>
      </c>
      <c r="I29" s="133">
        <v>39000</v>
      </c>
      <c r="J29" s="133">
        <v>39000</v>
      </c>
      <c r="K29" s="59"/>
      <c r="L29" s="59"/>
      <c r="M29" s="133">
        <v>39000</v>
      </c>
      <c r="N29" s="59"/>
      <c r="O29" s="133"/>
      <c r="P29" s="133"/>
      <c r="Q29" s="133"/>
      <c r="R29" s="133"/>
      <c r="S29" s="133"/>
      <c r="T29" s="133"/>
      <c r="U29" s="133"/>
      <c r="V29" s="133"/>
      <c r="W29" s="133"/>
      <c r="X29" s="133"/>
    </row>
    <row r="30" ht="20.25" customHeight="1" spans="1:24">
      <c r="A30" s="22" t="s">
        <v>70</v>
      </c>
      <c r="B30" s="22" t="s">
        <v>70</v>
      </c>
      <c r="C30" s="22" t="s">
        <v>228</v>
      </c>
      <c r="D30" s="22" t="s">
        <v>229</v>
      </c>
      <c r="E30" s="22" t="s">
        <v>102</v>
      </c>
      <c r="F30" s="22" t="s">
        <v>103</v>
      </c>
      <c r="G30" s="22" t="s">
        <v>232</v>
      </c>
      <c r="H30" s="22" t="s">
        <v>233</v>
      </c>
      <c r="I30" s="133">
        <v>5200</v>
      </c>
      <c r="J30" s="133">
        <v>5200</v>
      </c>
      <c r="K30" s="59"/>
      <c r="L30" s="59"/>
      <c r="M30" s="133">
        <v>5200</v>
      </c>
      <c r="N30" s="59"/>
      <c r="O30" s="133"/>
      <c r="P30" s="133"/>
      <c r="Q30" s="133"/>
      <c r="R30" s="133"/>
      <c r="S30" s="133"/>
      <c r="T30" s="133"/>
      <c r="U30" s="133"/>
      <c r="V30" s="133"/>
      <c r="W30" s="133"/>
      <c r="X30" s="133"/>
    </row>
    <row r="31" ht="20.25" customHeight="1" spans="1:24">
      <c r="A31" s="22" t="s">
        <v>70</v>
      </c>
      <c r="B31" s="22" t="s">
        <v>70</v>
      </c>
      <c r="C31" s="22" t="s">
        <v>228</v>
      </c>
      <c r="D31" s="22" t="s">
        <v>229</v>
      </c>
      <c r="E31" s="22" t="s">
        <v>102</v>
      </c>
      <c r="F31" s="22" t="s">
        <v>103</v>
      </c>
      <c r="G31" s="22" t="s">
        <v>234</v>
      </c>
      <c r="H31" s="22" t="s">
        <v>235</v>
      </c>
      <c r="I31" s="133">
        <v>7800</v>
      </c>
      <c r="J31" s="133">
        <v>7800</v>
      </c>
      <c r="K31" s="59"/>
      <c r="L31" s="59"/>
      <c r="M31" s="133">
        <v>7800</v>
      </c>
      <c r="N31" s="59"/>
      <c r="O31" s="133"/>
      <c r="P31" s="133"/>
      <c r="Q31" s="133"/>
      <c r="R31" s="133"/>
      <c r="S31" s="133"/>
      <c r="T31" s="133"/>
      <c r="U31" s="133"/>
      <c r="V31" s="133"/>
      <c r="W31" s="133"/>
      <c r="X31" s="133"/>
    </row>
    <row r="32" ht="20.25" customHeight="1" spans="1:24">
      <c r="A32" s="22" t="s">
        <v>70</v>
      </c>
      <c r="B32" s="22" t="s">
        <v>70</v>
      </c>
      <c r="C32" s="22" t="s">
        <v>228</v>
      </c>
      <c r="D32" s="22" t="s">
        <v>229</v>
      </c>
      <c r="E32" s="22" t="s">
        <v>102</v>
      </c>
      <c r="F32" s="22" t="s">
        <v>103</v>
      </c>
      <c r="G32" s="22" t="s">
        <v>236</v>
      </c>
      <c r="H32" s="22" t="s">
        <v>237</v>
      </c>
      <c r="I32" s="133">
        <v>5200</v>
      </c>
      <c r="J32" s="133">
        <v>5200</v>
      </c>
      <c r="K32" s="59"/>
      <c r="L32" s="59"/>
      <c r="M32" s="133">
        <v>5200</v>
      </c>
      <c r="N32" s="59"/>
      <c r="O32" s="133"/>
      <c r="P32" s="133"/>
      <c r="Q32" s="133"/>
      <c r="R32" s="133"/>
      <c r="S32" s="133"/>
      <c r="T32" s="133"/>
      <c r="U32" s="133"/>
      <c r="V32" s="133"/>
      <c r="W32" s="133"/>
      <c r="X32" s="133"/>
    </row>
    <row r="33" ht="20.25" customHeight="1" spans="1:24">
      <c r="A33" s="22" t="s">
        <v>70</v>
      </c>
      <c r="B33" s="22" t="s">
        <v>70</v>
      </c>
      <c r="C33" s="22" t="s">
        <v>228</v>
      </c>
      <c r="D33" s="22" t="s">
        <v>229</v>
      </c>
      <c r="E33" s="22" t="s">
        <v>102</v>
      </c>
      <c r="F33" s="22" t="s">
        <v>103</v>
      </c>
      <c r="G33" s="22" t="s">
        <v>238</v>
      </c>
      <c r="H33" s="22" t="s">
        <v>239</v>
      </c>
      <c r="I33" s="133">
        <v>18200</v>
      </c>
      <c r="J33" s="133">
        <v>18200</v>
      </c>
      <c r="K33" s="59"/>
      <c r="L33" s="59"/>
      <c r="M33" s="133">
        <v>18200</v>
      </c>
      <c r="N33" s="59"/>
      <c r="O33" s="133"/>
      <c r="P33" s="133"/>
      <c r="Q33" s="133"/>
      <c r="R33" s="133"/>
      <c r="S33" s="133"/>
      <c r="T33" s="133"/>
      <c r="U33" s="133"/>
      <c r="V33" s="133"/>
      <c r="W33" s="133"/>
      <c r="X33" s="133"/>
    </row>
    <row r="34" ht="20.25" customHeight="1" spans="1:24">
      <c r="A34" s="22" t="s">
        <v>70</v>
      </c>
      <c r="B34" s="22" t="s">
        <v>70</v>
      </c>
      <c r="C34" s="22" t="s">
        <v>228</v>
      </c>
      <c r="D34" s="22" t="s">
        <v>229</v>
      </c>
      <c r="E34" s="22" t="s">
        <v>102</v>
      </c>
      <c r="F34" s="22" t="s">
        <v>103</v>
      </c>
      <c r="G34" s="22" t="s">
        <v>240</v>
      </c>
      <c r="H34" s="22" t="s">
        <v>241</v>
      </c>
      <c r="I34" s="133">
        <v>78000</v>
      </c>
      <c r="J34" s="133">
        <v>78000</v>
      </c>
      <c r="K34" s="59"/>
      <c r="L34" s="59"/>
      <c r="M34" s="133">
        <v>78000</v>
      </c>
      <c r="N34" s="59"/>
      <c r="O34" s="133"/>
      <c r="P34" s="133"/>
      <c r="Q34" s="133"/>
      <c r="R34" s="133"/>
      <c r="S34" s="133"/>
      <c r="T34" s="133"/>
      <c r="U34" s="133"/>
      <c r="V34" s="133"/>
      <c r="W34" s="133"/>
      <c r="X34" s="133"/>
    </row>
    <row r="35" ht="20.25" customHeight="1" spans="1:24">
      <c r="A35" s="22" t="s">
        <v>70</v>
      </c>
      <c r="B35" s="22" t="s">
        <v>70</v>
      </c>
      <c r="C35" s="22" t="s">
        <v>228</v>
      </c>
      <c r="D35" s="22" t="s">
        <v>229</v>
      </c>
      <c r="E35" s="22" t="s">
        <v>102</v>
      </c>
      <c r="F35" s="22" t="s">
        <v>103</v>
      </c>
      <c r="G35" s="22" t="s">
        <v>242</v>
      </c>
      <c r="H35" s="22" t="s">
        <v>243</v>
      </c>
      <c r="I35" s="133">
        <v>12180</v>
      </c>
      <c r="J35" s="133">
        <v>12180</v>
      </c>
      <c r="K35" s="59"/>
      <c r="L35" s="59"/>
      <c r="M35" s="133">
        <v>12180</v>
      </c>
      <c r="N35" s="59"/>
      <c r="O35" s="133"/>
      <c r="P35" s="133"/>
      <c r="Q35" s="133"/>
      <c r="R35" s="133"/>
      <c r="S35" s="133"/>
      <c r="T35" s="133"/>
      <c r="U35" s="133"/>
      <c r="V35" s="133"/>
      <c r="W35" s="133"/>
      <c r="X35" s="133"/>
    </row>
    <row r="36" ht="20.25" customHeight="1" spans="1:24">
      <c r="A36" s="22" t="s">
        <v>70</v>
      </c>
      <c r="B36" s="22" t="s">
        <v>70</v>
      </c>
      <c r="C36" s="22" t="s">
        <v>244</v>
      </c>
      <c r="D36" s="22" t="s">
        <v>245</v>
      </c>
      <c r="E36" s="22" t="s">
        <v>116</v>
      </c>
      <c r="F36" s="22" t="s">
        <v>117</v>
      </c>
      <c r="G36" s="22" t="s">
        <v>246</v>
      </c>
      <c r="H36" s="22" t="s">
        <v>247</v>
      </c>
      <c r="I36" s="133">
        <v>22920</v>
      </c>
      <c r="J36" s="133">
        <v>22920</v>
      </c>
      <c r="K36" s="59"/>
      <c r="L36" s="59"/>
      <c r="M36" s="133">
        <v>22920</v>
      </c>
      <c r="N36" s="59"/>
      <c r="O36" s="133"/>
      <c r="P36" s="133"/>
      <c r="Q36" s="133"/>
      <c r="R36" s="133"/>
      <c r="S36" s="133"/>
      <c r="T36" s="133"/>
      <c r="U36" s="133"/>
      <c r="V36" s="133"/>
      <c r="W36" s="133"/>
      <c r="X36" s="133"/>
    </row>
    <row r="37" ht="20.25" customHeight="1" spans="1:24">
      <c r="A37" s="22" t="s">
        <v>70</v>
      </c>
      <c r="B37" s="22" t="s">
        <v>70</v>
      </c>
      <c r="C37" s="22" t="s">
        <v>248</v>
      </c>
      <c r="D37" s="22" t="s">
        <v>249</v>
      </c>
      <c r="E37" s="22" t="s">
        <v>102</v>
      </c>
      <c r="F37" s="22" t="s">
        <v>103</v>
      </c>
      <c r="G37" s="22" t="s">
        <v>250</v>
      </c>
      <c r="H37" s="22" t="s">
        <v>251</v>
      </c>
      <c r="I37" s="133">
        <v>2400</v>
      </c>
      <c r="J37" s="133">
        <v>2400</v>
      </c>
      <c r="K37" s="59"/>
      <c r="L37" s="59"/>
      <c r="M37" s="133">
        <v>2400</v>
      </c>
      <c r="N37" s="59"/>
      <c r="O37" s="133"/>
      <c r="P37" s="133"/>
      <c r="Q37" s="133"/>
      <c r="R37" s="133"/>
      <c r="S37" s="133"/>
      <c r="T37" s="133"/>
      <c r="U37" s="133"/>
      <c r="V37" s="133"/>
      <c r="W37" s="133"/>
      <c r="X37" s="133"/>
    </row>
    <row r="38" ht="20.25" customHeight="1" spans="1:24">
      <c r="A38" s="22" t="s">
        <v>70</v>
      </c>
      <c r="B38" s="22" t="s">
        <v>70</v>
      </c>
      <c r="C38" s="22" t="s">
        <v>252</v>
      </c>
      <c r="D38" s="22" t="s">
        <v>253</v>
      </c>
      <c r="E38" s="22" t="s">
        <v>108</v>
      </c>
      <c r="F38" s="22" t="s">
        <v>109</v>
      </c>
      <c r="G38" s="22" t="s">
        <v>246</v>
      </c>
      <c r="H38" s="22" t="s">
        <v>247</v>
      </c>
      <c r="I38" s="133">
        <v>100800</v>
      </c>
      <c r="J38" s="133">
        <v>100800</v>
      </c>
      <c r="K38" s="59"/>
      <c r="L38" s="59"/>
      <c r="M38" s="133">
        <v>100800</v>
      </c>
      <c r="N38" s="59"/>
      <c r="O38" s="133"/>
      <c r="P38" s="133"/>
      <c r="Q38" s="133"/>
      <c r="R38" s="133"/>
      <c r="S38" s="133"/>
      <c r="T38" s="133"/>
      <c r="U38" s="133"/>
      <c r="V38" s="133"/>
      <c r="W38" s="133"/>
      <c r="X38" s="133"/>
    </row>
    <row r="39" ht="20.25" customHeight="1" spans="1:24">
      <c r="A39" s="22" t="s">
        <v>70</v>
      </c>
      <c r="B39" s="22" t="s">
        <v>70</v>
      </c>
      <c r="C39" s="22" t="s">
        <v>254</v>
      </c>
      <c r="D39" s="22" t="s">
        <v>255</v>
      </c>
      <c r="E39" s="22" t="s">
        <v>102</v>
      </c>
      <c r="F39" s="22" t="s">
        <v>103</v>
      </c>
      <c r="G39" s="22" t="s">
        <v>256</v>
      </c>
      <c r="H39" s="22" t="s">
        <v>257</v>
      </c>
      <c r="I39" s="133">
        <v>67173</v>
      </c>
      <c r="J39" s="133">
        <v>67173</v>
      </c>
      <c r="K39" s="59"/>
      <c r="L39" s="59"/>
      <c r="M39" s="133">
        <v>67173</v>
      </c>
      <c r="N39" s="59"/>
      <c r="O39" s="133"/>
      <c r="P39" s="133"/>
      <c r="Q39" s="133"/>
      <c r="R39" s="133"/>
      <c r="S39" s="133"/>
      <c r="T39" s="133"/>
      <c r="U39" s="133"/>
      <c r="V39" s="133"/>
      <c r="W39" s="133"/>
      <c r="X39" s="133"/>
    </row>
    <row r="40" ht="20.25" customHeight="1" spans="1:24">
      <c r="A40" s="22" t="s">
        <v>70</v>
      </c>
      <c r="B40" s="22" t="s">
        <v>70</v>
      </c>
      <c r="C40" s="22" t="s">
        <v>254</v>
      </c>
      <c r="D40" s="22" t="s">
        <v>255</v>
      </c>
      <c r="E40" s="22" t="s">
        <v>102</v>
      </c>
      <c r="F40" s="22" t="s">
        <v>103</v>
      </c>
      <c r="G40" s="22" t="s">
        <v>256</v>
      </c>
      <c r="H40" s="22" t="s">
        <v>257</v>
      </c>
      <c r="I40" s="133">
        <v>243000</v>
      </c>
      <c r="J40" s="133">
        <v>243000</v>
      </c>
      <c r="K40" s="59"/>
      <c r="L40" s="59"/>
      <c r="M40" s="133">
        <v>243000</v>
      </c>
      <c r="N40" s="59"/>
      <c r="O40" s="133"/>
      <c r="P40" s="133"/>
      <c r="Q40" s="133"/>
      <c r="R40" s="133"/>
      <c r="S40" s="133"/>
      <c r="T40" s="133"/>
      <c r="U40" s="133"/>
      <c r="V40" s="133"/>
      <c r="W40" s="133"/>
      <c r="X40" s="133"/>
    </row>
    <row r="41" ht="17.25" customHeight="1" spans="1:24">
      <c r="A41" s="67" t="s">
        <v>172</v>
      </c>
      <c r="B41" s="68"/>
      <c r="C41" s="174"/>
      <c r="D41" s="174"/>
      <c r="E41" s="174"/>
      <c r="F41" s="174"/>
      <c r="G41" s="174"/>
      <c r="H41" s="175"/>
      <c r="I41" s="133">
        <v>5074969</v>
      </c>
      <c r="J41" s="133">
        <v>5074969</v>
      </c>
      <c r="K41" s="133"/>
      <c r="L41" s="133"/>
      <c r="M41" s="133">
        <v>5074969</v>
      </c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</row>
  </sheetData>
  <mergeCells count="31">
    <mergeCell ref="A3:X3"/>
    <mergeCell ref="A4:H4"/>
    <mergeCell ref="I5:X5"/>
    <mergeCell ref="J6:N6"/>
    <mergeCell ref="O6:Q6"/>
    <mergeCell ref="S6:X6"/>
    <mergeCell ref="A41:H41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pane ySplit="1" topLeftCell="A2" activePane="bottomLeft" state="frozen"/>
      <selection/>
      <selection pane="bottomLeft" activeCell="D22" sqref="D22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65"/>
      <c r="E2" s="41"/>
      <c r="F2" s="41"/>
      <c r="G2" s="41"/>
      <c r="H2" s="41"/>
      <c r="U2" s="165"/>
      <c r="W2" s="169" t="s">
        <v>258</v>
      </c>
    </row>
    <row r="3" ht="46.5" customHeight="1" spans="1:23">
      <c r="A3" s="43" t="str">
        <f>"2025"&amp;"年部门项目支出预算表"</f>
        <v>2025年部门项目支出预算表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ht="13.5" customHeight="1" spans="1:23">
      <c r="A4" s="44" t="str">
        <f>"单位名称："&amp;"石林彝族自治县融媒体中心"</f>
        <v>单位名称：石林彝族自治县融媒体中心</v>
      </c>
      <c r="B4" s="45"/>
      <c r="C4" s="45"/>
      <c r="D4" s="45"/>
      <c r="E4" s="45"/>
      <c r="F4" s="45"/>
      <c r="G4" s="45"/>
      <c r="H4" s="45"/>
      <c r="I4" s="46"/>
      <c r="J4" s="46"/>
      <c r="K4" s="46"/>
      <c r="L4" s="46"/>
      <c r="M4" s="46"/>
      <c r="N4" s="46"/>
      <c r="O4" s="46"/>
      <c r="P4" s="46"/>
      <c r="Q4" s="46"/>
      <c r="U4" s="165"/>
      <c r="W4" s="148" t="s">
        <v>1</v>
      </c>
    </row>
    <row r="5" ht="21.75" customHeight="1" spans="1:23">
      <c r="A5" s="48" t="s">
        <v>259</v>
      </c>
      <c r="B5" s="49" t="s">
        <v>183</v>
      </c>
      <c r="C5" s="48" t="s">
        <v>184</v>
      </c>
      <c r="D5" s="48" t="s">
        <v>260</v>
      </c>
      <c r="E5" s="49" t="s">
        <v>185</v>
      </c>
      <c r="F5" s="49" t="s">
        <v>186</v>
      </c>
      <c r="G5" s="49" t="s">
        <v>261</v>
      </c>
      <c r="H5" s="49" t="s">
        <v>262</v>
      </c>
      <c r="I5" s="63" t="s">
        <v>55</v>
      </c>
      <c r="J5" s="13" t="s">
        <v>263</v>
      </c>
      <c r="K5" s="14"/>
      <c r="L5" s="14"/>
      <c r="M5" s="36"/>
      <c r="N5" s="13" t="s">
        <v>191</v>
      </c>
      <c r="O5" s="14"/>
      <c r="P5" s="36"/>
      <c r="Q5" s="49" t="s">
        <v>61</v>
      </c>
      <c r="R5" s="13" t="s">
        <v>62</v>
      </c>
      <c r="S5" s="14"/>
      <c r="T5" s="14"/>
      <c r="U5" s="14"/>
      <c r="V5" s="14"/>
      <c r="W5" s="36"/>
    </row>
    <row r="6" ht="21.75" customHeight="1" spans="1:23">
      <c r="A6" s="50"/>
      <c r="B6" s="64"/>
      <c r="C6" s="50"/>
      <c r="D6" s="50"/>
      <c r="E6" s="51"/>
      <c r="F6" s="51"/>
      <c r="G6" s="51"/>
      <c r="H6" s="51"/>
      <c r="I6" s="64"/>
      <c r="J6" s="105" t="s">
        <v>58</v>
      </c>
      <c r="K6" s="166"/>
      <c r="L6" s="49" t="s">
        <v>59</v>
      </c>
      <c r="M6" s="49" t="s">
        <v>60</v>
      </c>
      <c r="N6" s="49" t="s">
        <v>58</v>
      </c>
      <c r="O6" s="49" t="s">
        <v>59</v>
      </c>
      <c r="P6" s="49" t="s">
        <v>60</v>
      </c>
      <c r="Q6" s="51"/>
      <c r="R6" s="49" t="s">
        <v>57</v>
      </c>
      <c r="S6" s="49" t="s">
        <v>64</v>
      </c>
      <c r="T6" s="49" t="s">
        <v>197</v>
      </c>
      <c r="U6" s="49" t="s">
        <v>66</v>
      </c>
      <c r="V6" s="49" t="s">
        <v>67</v>
      </c>
      <c r="W6" s="49" t="s">
        <v>68</v>
      </c>
    </row>
    <row r="7" ht="21" customHeight="1" spans="1:23">
      <c r="A7" s="64"/>
      <c r="B7" s="64"/>
      <c r="C7" s="64"/>
      <c r="D7" s="64"/>
      <c r="E7" s="64"/>
      <c r="F7" s="64"/>
      <c r="G7" s="64"/>
      <c r="H7" s="64"/>
      <c r="I7" s="64"/>
      <c r="J7" s="167" t="s">
        <v>57</v>
      </c>
      <c r="K7" s="168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</row>
    <row r="8" ht="39.75" customHeight="1" spans="1:23">
      <c r="A8" s="53"/>
      <c r="B8" s="55"/>
      <c r="C8" s="53"/>
      <c r="D8" s="53"/>
      <c r="E8" s="54"/>
      <c r="F8" s="54"/>
      <c r="G8" s="54"/>
      <c r="H8" s="54"/>
      <c r="I8" s="55"/>
      <c r="J8" s="18" t="s">
        <v>57</v>
      </c>
      <c r="K8" s="18" t="s">
        <v>264</v>
      </c>
      <c r="L8" s="54"/>
      <c r="M8" s="54"/>
      <c r="N8" s="54"/>
      <c r="O8" s="54"/>
      <c r="P8" s="54"/>
      <c r="Q8" s="54"/>
      <c r="R8" s="54"/>
      <c r="S8" s="54"/>
      <c r="T8" s="54"/>
      <c r="U8" s="55"/>
      <c r="V8" s="54"/>
      <c r="W8" s="54"/>
    </row>
    <row r="9" ht="15" customHeight="1" spans="1:23">
      <c r="A9" s="56">
        <v>1</v>
      </c>
      <c r="B9" s="56">
        <v>2</v>
      </c>
      <c r="C9" s="56">
        <v>3</v>
      </c>
      <c r="D9" s="56">
        <v>4</v>
      </c>
      <c r="E9" s="56">
        <v>5</v>
      </c>
      <c r="F9" s="56">
        <v>6</v>
      </c>
      <c r="G9" s="56">
        <v>7</v>
      </c>
      <c r="H9" s="56">
        <v>8</v>
      </c>
      <c r="I9" s="56">
        <v>9</v>
      </c>
      <c r="J9" s="56">
        <v>10</v>
      </c>
      <c r="K9" s="56">
        <v>11</v>
      </c>
      <c r="L9" s="70">
        <v>12</v>
      </c>
      <c r="M9" s="70">
        <v>13</v>
      </c>
      <c r="N9" s="70">
        <v>14</v>
      </c>
      <c r="O9" s="70">
        <v>15</v>
      </c>
      <c r="P9" s="70">
        <v>16</v>
      </c>
      <c r="Q9" s="70">
        <v>17</v>
      </c>
      <c r="R9" s="70">
        <v>18</v>
      </c>
      <c r="S9" s="70">
        <v>19</v>
      </c>
      <c r="T9" s="70">
        <v>20</v>
      </c>
      <c r="U9" s="56">
        <v>21</v>
      </c>
      <c r="V9" s="70">
        <v>22</v>
      </c>
      <c r="W9" s="56">
        <v>23</v>
      </c>
    </row>
    <row r="10" ht="21.75" customHeight="1" spans="1:23">
      <c r="A10" s="98" t="s">
        <v>265</v>
      </c>
      <c r="B10" s="98" t="s">
        <v>266</v>
      </c>
      <c r="C10" s="98" t="s">
        <v>267</v>
      </c>
      <c r="D10" s="98" t="s">
        <v>70</v>
      </c>
      <c r="E10" s="98" t="s">
        <v>102</v>
      </c>
      <c r="F10" s="98" t="s">
        <v>103</v>
      </c>
      <c r="G10" s="98" t="s">
        <v>230</v>
      </c>
      <c r="H10" s="98" t="s">
        <v>231</v>
      </c>
      <c r="I10" s="133">
        <v>150000</v>
      </c>
      <c r="J10" s="133">
        <v>150000</v>
      </c>
      <c r="K10" s="133">
        <v>150000</v>
      </c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21.75" customHeight="1" spans="1:23">
      <c r="A11" s="98" t="s">
        <v>265</v>
      </c>
      <c r="B11" s="98" t="s">
        <v>268</v>
      </c>
      <c r="C11" s="98" t="s">
        <v>269</v>
      </c>
      <c r="D11" s="98" t="s">
        <v>70</v>
      </c>
      <c r="E11" s="98" t="s">
        <v>102</v>
      </c>
      <c r="F11" s="98" t="s">
        <v>103</v>
      </c>
      <c r="G11" s="98" t="s">
        <v>270</v>
      </c>
      <c r="H11" s="98" t="s">
        <v>271</v>
      </c>
      <c r="I11" s="133">
        <v>135600</v>
      </c>
      <c r="J11" s="133">
        <v>135600</v>
      </c>
      <c r="K11" s="133">
        <v>135600</v>
      </c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21.75" customHeight="1" spans="1:23">
      <c r="A12" s="98" t="s">
        <v>265</v>
      </c>
      <c r="B12" s="98" t="s">
        <v>272</v>
      </c>
      <c r="C12" s="98" t="s">
        <v>273</v>
      </c>
      <c r="D12" s="98" t="s">
        <v>70</v>
      </c>
      <c r="E12" s="98" t="s">
        <v>102</v>
      </c>
      <c r="F12" s="98" t="s">
        <v>103</v>
      </c>
      <c r="G12" s="98" t="s">
        <v>270</v>
      </c>
      <c r="H12" s="98" t="s">
        <v>271</v>
      </c>
      <c r="I12" s="133">
        <v>200000</v>
      </c>
      <c r="J12" s="133">
        <v>200000</v>
      </c>
      <c r="K12" s="133">
        <v>200000</v>
      </c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18.75" customHeight="1" spans="1:23">
      <c r="A13" s="67" t="s">
        <v>172</v>
      </c>
      <c r="B13" s="68"/>
      <c r="C13" s="68"/>
      <c r="D13" s="68"/>
      <c r="E13" s="68"/>
      <c r="F13" s="68"/>
      <c r="G13" s="68"/>
      <c r="H13" s="69"/>
      <c r="I13" s="133">
        <v>485600</v>
      </c>
      <c r="J13" s="133">
        <v>485600</v>
      </c>
      <c r="K13" s="133">
        <v>485600</v>
      </c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4"/>
  <sheetViews>
    <sheetView showZeros="0" workbookViewId="0">
      <pane ySplit="1" topLeftCell="A6" activePane="bottomLeft" state="frozen"/>
      <selection/>
      <selection pane="bottomLeft"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" customHeight="1" spans="10:10">
      <c r="J2" s="42" t="s">
        <v>274</v>
      </c>
    </row>
    <row r="3" ht="39.75" customHeight="1" spans="1:10">
      <c r="A3" s="95" t="str">
        <f>"2025"&amp;"年部门项目支出绩效目标表"</f>
        <v>2025年部门项目支出绩效目标表</v>
      </c>
      <c r="B3" s="43"/>
      <c r="C3" s="43"/>
      <c r="D3" s="43"/>
      <c r="E3" s="43"/>
      <c r="F3" s="96"/>
      <c r="G3" s="43"/>
      <c r="H3" s="96"/>
      <c r="I3" s="96"/>
      <c r="J3" s="43"/>
    </row>
    <row r="4" ht="17.25" customHeight="1" spans="1:1">
      <c r="A4" s="44" t="str">
        <f>"单位名称："&amp;"石林彝族自治县融媒体中心"</f>
        <v>单位名称：石林彝族自治县融媒体中心</v>
      </c>
    </row>
    <row r="5" ht="44.25" customHeight="1" spans="1:10">
      <c r="A5" s="18" t="s">
        <v>184</v>
      </c>
      <c r="B5" s="18" t="s">
        <v>275</v>
      </c>
      <c r="C5" s="18" t="s">
        <v>276</v>
      </c>
      <c r="D5" s="18" t="s">
        <v>277</v>
      </c>
      <c r="E5" s="18" t="s">
        <v>278</v>
      </c>
      <c r="F5" s="97" t="s">
        <v>279</v>
      </c>
      <c r="G5" s="18" t="s">
        <v>280</v>
      </c>
      <c r="H5" s="97" t="s">
        <v>281</v>
      </c>
      <c r="I5" s="97" t="s">
        <v>282</v>
      </c>
      <c r="J5" s="18" t="s">
        <v>283</v>
      </c>
    </row>
    <row r="6" ht="18.75" customHeight="1" spans="1:10">
      <c r="A6" s="162">
        <v>1</v>
      </c>
      <c r="B6" s="162">
        <v>2</v>
      </c>
      <c r="C6" s="162">
        <v>3</v>
      </c>
      <c r="D6" s="162">
        <v>4</v>
      </c>
      <c r="E6" s="162">
        <v>5</v>
      </c>
      <c r="F6" s="70">
        <v>6</v>
      </c>
      <c r="G6" s="162">
        <v>7</v>
      </c>
      <c r="H6" s="70">
        <v>8</v>
      </c>
      <c r="I6" s="70">
        <v>9</v>
      </c>
      <c r="J6" s="162">
        <v>10</v>
      </c>
    </row>
    <row r="7" ht="42" customHeight="1" spans="1:10">
      <c r="A7" s="19" t="s">
        <v>70</v>
      </c>
      <c r="B7" s="98"/>
      <c r="C7" s="98"/>
      <c r="D7" s="98"/>
      <c r="E7" s="34"/>
      <c r="F7" s="99"/>
      <c r="G7" s="34"/>
      <c r="H7" s="99"/>
      <c r="I7" s="99"/>
      <c r="J7" s="34"/>
    </row>
    <row r="8" ht="42" customHeight="1" spans="1:10">
      <c r="A8" s="163" t="s">
        <v>70</v>
      </c>
      <c r="B8" s="33"/>
      <c r="C8" s="33"/>
      <c r="D8" s="33"/>
      <c r="E8" s="19"/>
      <c r="F8" s="33"/>
      <c r="G8" s="19"/>
      <c r="H8" s="33"/>
      <c r="I8" s="33"/>
      <c r="J8" s="19"/>
    </row>
    <row r="9" ht="42" customHeight="1" spans="1:10">
      <c r="A9" s="164" t="s">
        <v>267</v>
      </c>
      <c r="B9" s="33" t="s">
        <v>284</v>
      </c>
      <c r="C9" s="33" t="s">
        <v>285</v>
      </c>
      <c r="D9" s="33" t="s">
        <v>286</v>
      </c>
      <c r="E9" s="19" t="s">
        <v>287</v>
      </c>
      <c r="F9" s="33" t="s">
        <v>288</v>
      </c>
      <c r="G9" s="19" t="s">
        <v>289</v>
      </c>
      <c r="H9" s="33" t="s">
        <v>290</v>
      </c>
      <c r="I9" s="33" t="s">
        <v>291</v>
      </c>
      <c r="J9" s="19" t="s">
        <v>287</v>
      </c>
    </row>
    <row r="10" ht="42" customHeight="1" spans="1:10">
      <c r="A10" s="164" t="s">
        <v>267</v>
      </c>
      <c r="B10" s="33" t="s">
        <v>284</v>
      </c>
      <c r="C10" s="33" t="s">
        <v>285</v>
      </c>
      <c r="D10" s="33" t="s">
        <v>292</v>
      </c>
      <c r="E10" s="19" t="s">
        <v>293</v>
      </c>
      <c r="F10" s="33" t="s">
        <v>294</v>
      </c>
      <c r="G10" s="19" t="s">
        <v>295</v>
      </c>
      <c r="H10" s="33" t="s">
        <v>296</v>
      </c>
      <c r="I10" s="33" t="s">
        <v>291</v>
      </c>
      <c r="J10" s="19" t="s">
        <v>297</v>
      </c>
    </row>
    <row r="11" ht="42" customHeight="1" spans="1:10">
      <c r="A11" s="164" t="s">
        <v>267</v>
      </c>
      <c r="B11" s="33" t="s">
        <v>284</v>
      </c>
      <c r="C11" s="33" t="s">
        <v>298</v>
      </c>
      <c r="D11" s="33" t="s">
        <v>299</v>
      </c>
      <c r="E11" s="19" t="s">
        <v>300</v>
      </c>
      <c r="F11" s="33" t="s">
        <v>288</v>
      </c>
      <c r="G11" s="19" t="s">
        <v>301</v>
      </c>
      <c r="H11" s="33" t="s">
        <v>302</v>
      </c>
      <c r="I11" s="33" t="s">
        <v>291</v>
      </c>
      <c r="J11" s="19" t="s">
        <v>303</v>
      </c>
    </row>
    <row r="12" ht="42" customHeight="1" spans="1:10">
      <c r="A12" s="164" t="s">
        <v>267</v>
      </c>
      <c r="B12" s="33" t="s">
        <v>284</v>
      </c>
      <c r="C12" s="33" t="s">
        <v>298</v>
      </c>
      <c r="D12" s="33" t="s">
        <v>299</v>
      </c>
      <c r="E12" s="19" t="s">
        <v>304</v>
      </c>
      <c r="F12" s="33" t="s">
        <v>305</v>
      </c>
      <c r="G12" s="19" t="s">
        <v>306</v>
      </c>
      <c r="H12" s="33" t="s">
        <v>302</v>
      </c>
      <c r="I12" s="33" t="s">
        <v>307</v>
      </c>
      <c r="J12" s="19" t="s">
        <v>308</v>
      </c>
    </row>
    <row r="13" ht="42" customHeight="1" spans="1:10">
      <c r="A13" s="164" t="s">
        <v>267</v>
      </c>
      <c r="B13" s="33" t="s">
        <v>284</v>
      </c>
      <c r="C13" s="33" t="s">
        <v>309</v>
      </c>
      <c r="D13" s="33" t="s">
        <v>310</v>
      </c>
      <c r="E13" s="19" t="s">
        <v>311</v>
      </c>
      <c r="F13" s="33" t="s">
        <v>288</v>
      </c>
      <c r="G13" s="19" t="s">
        <v>312</v>
      </c>
      <c r="H13" s="33" t="s">
        <v>302</v>
      </c>
      <c r="I13" s="33" t="s">
        <v>291</v>
      </c>
      <c r="J13" s="19" t="s">
        <v>311</v>
      </c>
    </row>
    <row r="14" ht="42" customHeight="1" spans="1:10">
      <c r="A14" s="164" t="s">
        <v>269</v>
      </c>
      <c r="B14" s="33" t="s">
        <v>313</v>
      </c>
      <c r="C14" s="33" t="s">
        <v>285</v>
      </c>
      <c r="D14" s="33" t="s">
        <v>314</v>
      </c>
      <c r="E14" s="19" t="s">
        <v>315</v>
      </c>
      <c r="F14" s="33" t="s">
        <v>305</v>
      </c>
      <c r="G14" s="19" t="s">
        <v>316</v>
      </c>
      <c r="H14" s="33" t="s">
        <v>302</v>
      </c>
      <c r="I14" s="33" t="s">
        <v>307</v>
      </c>
      <c r="J14" s="19" t="s">
        <v>317</v>
      </c>
    </row>
    <row r="15" ht="42" customHeight="1" spans="1:10">
      <c r="A15" s="164" t="s">
        <v>269</v>
      </c>
      <c r="B15" s="33" t="s">
        <v>313</v>
      </c>
      <c r="C15" s="33" t="s">
        <v>285</v>
      </c>
      <c r="D15" s="33" t="s">
        <v>292</v>
      </c>
      <c r="E15" s="19" t="s">
        <v>293</v>
      </c>
      <c r="F15" s="33" t="s">
        <v>294</v>
      </c>
      <c r="G15" s="19" t="s">
        <v>318</v>
      </c>
      <c r="H15" s="33" t="s">
        <v>296</v>
      </c>
      <c r="I15" s="33" t="s">
        <v>291</v>
      </c>
      <c r="J15" s="19" t="s">
        <v>297</v>
      </c>
    </row>
    <row r="16" ht="42" customHeight="1" spans="1:10">
      <c r="A16" s="164" t="s">
        <v>269</v>
      </c>
      <c r="B16" s="33" t="s">
        <v>313</v>
      </c>
      <c r="C16" s="33" t="s">
        <v>298</v>
      </c>
      <c r="D16" s="33" t="s">
        <v>299</v>
      </c>
      <c r="E16" s="19" t="s">
        <v>300</v>
      </c>
      <c r="F16" s="33" t="s">
        <v>288</v>
      </c>
      <c r="G16" s="19" t="s">
        <v>301</v>
      </c>
      <c r="H16" s="33" t="s">
        <v>302</v>
      </c>
      <c r="I16" s="33" t="s">
        <v>291</v>
      </c>
      <c r="J16" s="19" t="s">
        <v>319</v>
      </c>
    </row>
    <row r="17" ht="42" customHeight="1" spans="1:10">
      <c r="A17" s="164" t="s">
        <v>269</v>
      </c>
      <c r="B17" s="33" t="s">
        <v>313</v>
      </c>
      <c r="C17" s="33" t="s">
        <v>298</v>
      </c>
      <c r="D17" s="33" t="s">
        <v>299</v>
      </c>
      <c r="E17" s="19" t="s">
        <v>320</v>
      </c>
      <c r="F17" s="33" t="s">
        <v>305</v>
      </c>
      <c r="G17" s="19" t="s">
        <v>321</v>
      </c>
      <c r="H17" s="33" t="s">
        <v>302</v>
      </c>
      <c r="I17" s="33" t="s">
        <v>307</v>
      </c>
      <c r="J17" s="19" t="s">
        <v>322</v>
      </c>
    </row>
    <row r="18" ht="42" customHeight="1" spans="1:10">
      <c r="A18" s="164" t="s">
        <v>269</v>
      </c>
      <c r="B18" s="33" t="s">
        <v>313</v>
      </c>
      <c r="C18" s="33" t="s">
        <v>298</v>
      </c>
      <c r="D18" s="33" t="s">
        <v>299</v>
      </c>
      <c r="E18" s="19" t="s">
        <v>323</v>
      </c>
      <c r="F18" s="33" t="s">
        <v>288</v>
      </c>
      <c r="G18" s="19" t="s">
        <v>312</v>
      </c>
      <c r="H18" s="33" t="s">
        <v>302</v>
      </c>
      <c r="I18" s="33" t="s">
        <v>291</v>
      </c>
      <c r="J18" s="19" t="s">
        <v>323</v>
      </c>
    </row>
    <row r="19" ht="42" customHeight="1" spans="1:10">
      <c r="A19" s="164" t="s">
        <v>269</v>
      </c>
      <c r="B19" s="33" t="s">
        <v>313</v>
      </c>
      <c r="C19" s="33" t="s">
        <v>309</v>
      </c>
      <c r="D19" s="33" t="s">
        <v>310</v>
      </c>
      <c r="E19" s="19" t="s">
        <v>324</v>
      </c>
      <c r="F19" s="33" t="s">
        <v>288</v>
      </c>
      <c r="G19" s="19" t="s">
        <v>312</v>
      </c>
      <c r="H19" s="33" t="s">
        <v>302</v>
      </c>
      <c r="I19" s="33" t="s">
        <v>291</v>
      </c>
      <c r="J19" s="19" t="s">
        <v>324</v>
      </c>
    </row>
    <row r="20" ht="42" customHeight="1" spans="1:10">
      <c r="A20" s="164" t="s">
        <v>273</v>
      </c>
      <c r="B20" s="33" t="s">
        <v>325</v>
      </c>
      <c r="C20" s="33" t="s">
        <v>285</v>
      </c>
      <c r="D20" s="33" t="s">
        <v>286</v>
      </c>
      <c r="E20" s="19" t="s">
        <v>326</v>
      </c>
      <c r="F20" s="33" t="s">
        <v>288</v>
      </c>
      <c r="G20" s="19" t="s">
        <v>327</v>
      </c>
      <c r="H20" s="33" t="s">
        <v>290</v>
      </c>
      <c r="I20" s="33" t="s">
        <v>291</v>
      </c>
      <c r="J20" s="19" t="s">
        <v>328</v>
      </c>
    </row>
    <row r="21" ht="42" customHeight="1" spans="1:10">
      <c r="A21" s="164" t="s">
        <v>273</v>
      </c>
      <c r="B21" s="33" t="s">
        <v>325</v>
      </c>
      <c r="C21" s="33" t="s">
        <v>285</v>
      </c>
      <c r="D21" s="33" t="s">
        <v>292</v>
      </c>
      <c r="E21" s="19" t="s">
        <v>293</v>
      </c>
      <c r="F21" s="33" t="s">
        <v>294</v>
      </c>
      <c r="G21" s="19" t="s">
        <v>329</v>
      </c>
      <c r="H21" s="33" t="s">
        <v>296</v>
      </c>
      <c r="I21" s="33" t="s">
        <v>291</v>
      </c>
      <c r="J21" s="19" t="s">
        <v>330</v>
      </c>
    </row>
    <row r="22" ht="42" customHeight="1" spans="1:10">
      <c r="A22" s="164" t="s">
        <v>273</v>
      </c>
      <c r="B22" s="33" t="s">
        <v>325</v>
      </c>
      <c r="C22" s="33" t="s">
        <v>298</v>
      </c>
      <c r="D22" s="33" t="s">
        <v>299</v>
      </c>
      <c r="E22" s="19" t="s">
        <v>300</v>
      </c>
      <c r="F22" s="33" t="s">
        <v>288</v>
      </c>
      <c r="G22" s="19" t="s">
        <v>301</v>
      </c>
      <c r="H22" s="33" t="s">
        <v>302</v>
      </c>
      <c r="I22" s="33" t="s">
        <v>291</v>
      </c>
      <c r="J22" s="19" t="s">
        <v>331</v>
      </c>
    </row>
    <row r="23" ht="42" customHeight="1" spans="1:10">
      <c r="A23" s="164" t="s">
        <v>273</v>
      </c>
      <c r="B23" s="33" t="s">
        <v>325</v>
      </c>
      <c r="C23" s="33" t="s">
        <v>298</v>
      </c>
      <c r="D23" s="33" t="s">
        <v>299</v>
      </c>
      <c r="E23" s="19" t="s">
        <v>332</v>
      </c>
      <c r="F23" s="33" t="s">
        <v>305</v>
      </c>
      <c r="G23" s="19" t="s">
        <v>321</v>
      </c>
      <c r="H23" s="33"/>
      <c r="I23" s="33" t="s">
        <v>307</v>
      </c>
      <c r="J23" s="19" t="s">
        <v>333</v>
      </c>
    </row>
    <row r="24" ht="42" customHeight="1" spans="1:10">
      <c r="A24" s="164" t="s">
        <v>273</v>
      </c>
      <c r="B24" s="33" t="s">
        <v>325</v>
      </c>
      <c r="C24" s="33" t="s">
        <v>309</v>
      </c>
      <c r="D24" s="33" t="s">
        <v>310</v>
      </c>
      <c r="E24" s="19" t="s">
        <v>334</v>
      </c>
      <c r="F24" s="33" t="s">
        <v>305</v>
      </c>
      <c r="G24" s="19" t="s">
        <v>321</v>
      </c>
      <c r="H24" s="33" t="s">
        <v>302</v>
      </c>
      <c r="I24" s="33" t="s">
        <v>291</v>
      </c>
      <c r="J24" s="19" t="s">
        <v>335</v>
      </c>
    </row>
  </sheetData>
  <mergeCells count="8">
    <mergeCell ref="A3:J3"/>
    <mergeCell ref="A4:H4"/>
    <mergeCell ref="A9:A13"/>
    <mergeCell ref="A14:A19"/>
    <mergeCell ref="A20:A24"/>
    <mergeCell ref="B9:B13"/>
    <mergeCell ref="B14:B19"/>
    <mergeCell ref="B20:B2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</cp:lastModifiedBy>
  <dcterms:created xsi:type="dcterms:W3CDTF">2025-03-10T13:02:00Z</dcterms:created>
  <dcterms:modified xsi:type="dcterms:W3CDTF">2025-03-14T12:13:20Z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8FD9C0ACD07D413BA2DBB12F8EF5E10C</vt:lpwstr>
  </property>
</Properties>
</file>