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7735" windowHeight="117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 " sheetId="18" r:id="rId17"/>
    <sheet name="部门整体支出绩效目标表13" sheetId="17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部门基本支出预算表04!#REF!,部门基本支出预算表04!$1:$1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'部门项目中期规划预算表12 '!$A:$A,'部门项目中期规划预算表12 '!$1:$1</definedName>
    <definedName name="_xlnm.Print_Titles" localSheetId="17">部门整体支出绩效目标表13!$A:$A,部门整体支出绩效目标表13!#REF!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4519"/>
</workbook>
</file>

<file path=xl/calcChain.xml><?xml version="1.0" encoding="utf-8"?>
<calcChain xmlns="http://schemas.openxmlformats.org/spreadsheetml/2006/main">
  <c r="B9" i="17"/>
  <c r="B8"/>
  <c r="A4"/>
  <c r="A3"/>
  <c r="G6" i="18"/>
  <c r="F6"/>
  <c r="E6"/>
  <c r="A4"/>
  <c r="A3"/>
  <c r="A3" i="14"/>
  <c r="A3" i="13"/>
  <c r="A4" i="16"/>
  <c r="A3"/>
  <c r="A4" i="15"/>
  <c r="A3"/>
  <c r="A4" i="14"/>
  <c r="A4" i="13"/>
  <c r="A4" i="10"/>
  <c r="A3"/>
  <c r="A4" i="9"/>
  <c r="A3"/>
  <c r="A4" i="8"/>
  <c r="A3"/>
  <c r="A4" i="6"/>
  <c r="A4" i="5"/>
  <c r="A3"/>
  <c r="A4" i="4"/>
  <c r="A3"/>
  <c r="A4" i="3"/>
  <c r="A3"/>
  <c r="A4" i="2"/>
  <c r="A3"/>
  <c r="A4" i="1"/>
  <c r="A3"/>
</calcChain>
</file>

<file path=xl/sharedStrings.xml><?xml version="1.0" encoding="utf-8"?>
<sst xmlns="http://schemas.openxmlformats.org/spreadsheetml/2006/main" count="1665" uniqueCount="563">
  <si>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</si>
  <si>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</si>
  <si>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</si>
  <si>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</si>
  <si>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</si>
  <si>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</si>
  <si>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</si>
  <si>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</si>
  <si>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</si>
  <si>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</si>
  <si>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</si>
  <si>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</si>
  <si>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</si>
  <si>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</si>
  <si>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</si>
  <si>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</si>
  <si>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</si>
  <si>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</si>
  <si>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</si>
  <si>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</si>
  <si>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</si>
  <si>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</si>
  <si>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</si>
  <si>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</si>
  <si>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</si>
  <si>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</si>
  <si>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</si>
  <si>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</si>
  <si>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</si>
  <si>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</si>
  <si>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</si>
  <si>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</si>
  <si>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</si>
  <si>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</si>
  <si>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</si>
  <si>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</si>
  <si>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</si>
  <si>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</si>
  <si>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</si>
  <si>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</si>
  <si>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</si>
  <si>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</si>
  <si>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</si>
  <si>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</si>
  <si>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</si>
  <si>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</si>
  <si>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</si>
  <si>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</si>
  <si>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</si>
  <si>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</si>
  <si>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</si>
  <si>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</si>
  <si>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</si>
  <si>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</si>
  <si>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</si>
  <si>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</si>
  <si>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</si>
  <si>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</si>
  <si>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</si>
  <si>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</si>
  <si>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</si>
  <si>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</si>
  <si>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</si>
  <si>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</si>
  <si>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</si>
  <si>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</si>
  <si>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</si>
  <si>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</si>
  <si>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</si>
  <si>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189</t>
  </si>
  <si>
    <t>中国共产党石林彝族自治县委员会宣传部</t>
  </si>
  <si>
    <t>189001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</si>
  <si>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</si>
  <si>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</si>
  <si>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</si>
  <si>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</si>
  <si>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</si>
  <si>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</si>
  <si>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</si>
  <si>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</si>
  <si>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</si>
  <si>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</si>
  <si>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</si>
  <si>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</si>
  <si>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</si>
  <si>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</si>
  <si>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</si>
  <si>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</si>
  <si>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</si>
  <si>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</si>
  <si>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</si>
  <si>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</si>
  <si>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</si>
  <si>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</si>
  <si>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</si>
  <si>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</si>
  <si>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</si>
  <si>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</si>
  <si>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</si>
  <si>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</si>
  <si>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20133</t>
  </si>
  <si>
    <t>宣传事务</t>
  </si>
  <si>
    <t>2013301</t>
  </si>
  <si>
    <t>行政运行</t>
  </si>
  <si>
    <t>2013304</t>
  </si>
  <si>
    <t>宣传管理</t>
  </si>
  <si>
    <t>2013350</t>
  </si>
  <si>
    <t>事业运行</t>
  </si>
  <si>
    <t>2013399</t>
  </si>
  <si>
    <t>其他宣传事务支出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</si>
  <si>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</si>
  <si>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</si>
  <si>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</si>
  <si>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</si>
  <si>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</si>
  <si>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</si>
  <si>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</si>
  <si>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</si>
  <si>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</si>
  <si>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</si>
  <si>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</si>
  <si>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</si>
  <si>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</si>
  <si>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</si>
  <si>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</si>
  <si>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</si>
  <si>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</si>
  <si>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</si>
  <si>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</si>
  <si>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</si>
  <si>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</si>
  <si>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</si>
  <si>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</si>
  <si>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</si>
  <si>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</si>
  <si>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</si>
  <si>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</si>
  <si>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</si>
  <si>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</si>
  <si>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</si>
  <si>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</si>
  <si>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</si>
  <si>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</si>
  <si>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</si>
  <si>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</si>
  <si>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</si>
  <si>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</si>
  <si>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</si>
  <si>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</si>
  <si>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</si>
  <si>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</si>
  <si>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</si>
  <si>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</si>
  <si>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</si>
  <si>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</si>
  <si>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</si>
  <si>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</si>
  <si>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</si>
  <si>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</si>
  <si>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</si>
  <si>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</si>
  <si>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</si>
  <si>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</si>
  <si>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</si>
  <si>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</si>
  <si>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</si>
  <si>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</si>
  <si>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</si>
  <si>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</si>
  <si>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</si>
  <si>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</si>
  <si>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</si>
  <si>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</si>
  <si>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</si>
  <si>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</si>
  <si>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</si>
  <si>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</si>
  <si>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</si>
  <si>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</si>
  <si>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</si>
  <si>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</si>
  <si>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</si>
  <si>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</si>
  <si>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</si>
  <si>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</si>
  <si>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</si>
  <si>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</si>
  <si>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</si>
  <si>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</si>
  <si>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</si>
  <si>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</si>
  <si>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</si>
  <si>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</si>
  <si>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</si>
  <si>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</si>
  <si>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</si>
  <si>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</si>
  <si>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</si>
  <si>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</si>
  <si>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</si>
  <si>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</si>
  <si>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</si>
  <si>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</si>
  <si>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</si>
  <si>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</si>
  <si>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</si>
  <si>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</si>
  <si>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530126210000000002383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</si>
  <si>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</si>
  <si>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</si>
  <si>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</si>
  <si>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</si>
  <si>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</si>
  <si>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</si>
  <si>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</si>
  <si>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530126210000000002384</t>
  </si>
  <si>
    <t>事业人员支出工资</t>
  </si>
  <si>
    <t>30107</t>
  </si>
  <si>
    <t>绩效工资</t>
  </si>
  <si>
    <t>530126210000000002385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</si>
  <si>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</si>
  <si>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</si>
  <si>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</si>
  <si>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</si>
  <si>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</si>
  <si>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</si>
  <si>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</si>
  <si>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</si>
  <si>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</si>
  <si>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</si>
  <si>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</si>
  <si>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530126210000000002386</t>
  </si>
  <si>
    <t>30113</t>
  </si>
  <si>
    <t>530126210000000002388</t>
  </si>
  <si>
    <t>公车购置及运维费</t>
  </si>
  <si>
    <t>30231</t>
  </si>
  <si>
    <t>公务用车运行维护费</t>
  </si>
  <si>
    <t>530126210000000002389</t>
  </si>
  <si>
    <t>30217</t>
  </si>
  <si>
    <t>530126210000000002390</t>
  </si>
  <si>
    <t>行政人员公务交通补贴</t>
  </si>
  <si>
    <t>30239</t>
  </si>
  <si>
    <t>其他交通费用</t>
  </si>
  <si>
    <t>530126210000000002391</t>
  </si>
  <si>
    <t>工会经费</t>
  </si>
  <si>
    <t>30228</t>
  </si>
  <si>
    <t>530126210000000002392</t>
  </si>
  <si>
    <t>一般公用经费</t>
  </si>
  <si>
    <t>30201</t>
  </si>
  <si>
    <t>办公费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</si>
  <si>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</si>
  <si>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</si>
  <si>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</si>
  <si>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</si>
  <si>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</si>
  <si>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</si>
  <si>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</si>
  <si>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</si>
  <si>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530126231100001498745</t>
  </si>
  <si>
    <t>行政人员绩效奖励</t>
  </si>
  <si>
    <t>530126231100001498747</t>
  </si>
  <si>
    <t>离退休人员支出</t>
  </si>
  <si>
    <t>30305</t>
  </si>
  <si>
    <t>生活补助</t>
  </si>
  <si>
    <t>530126231100001498768</t>
  </si>
  <si>
    <t>遗属生活补助</t>
  </si>
  <si>
    <t>530126251100003576795</t>
  </si>
  <si>
    <t>辅助用工及劳务派遣经费</t>
  </si>
  <si>
    <t>30226</t>
  </si>
  <si>
    <t>劳务费</t>
  </si>
  <si>
    <t>530126251100003576834</t>
  </si>
  <si>
    <t>编外人员工资支出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</si>
  <si>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</si>
  <si>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</si>
  <si>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</si>
  <si>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</si>
  <si>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</si>
  <si>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</si>
  <si>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</si>
  <si>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</si>
  <si>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</si>
  <si>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</si>
  <si>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530126210000000001314</t>
  </si>
  <si>
    <t>综合宣传专项资金</t>
  </si>
  <si>
    <t>530126210000000001316</t>
  </si>
  <si>
    <t>媒体合作专版专项资金</t>
  </si>
  <si>
    <t>530126210000000001445</t>
  </si>
  <si>
    <t>老放映员生活补助专项资金</t>
  </si>
  <si>
    <t>530126231100001578125</t>
  </si>
  <si>
    <t>宣传宣讲广电文联网络舆情监测等工作经费</t>
  </si>
  <si>
    <t>530126231100001850890</t>
  </si>
  <si>
    <t>《牛筋村长》电影拍摄专项资金</t>
  </si>
  <si>
    <t>530126241100002484232</t>
  </si>
  <si>
    <t>国防教育工作经费</t>
  </si>
  <si>
    <t>530126241100002677199</t>
  </si>
  <si>
    <t>文化产业扶持及工作经费</t>
  </si>
  <si>
    <t>530126251100003877221</t>
  </si>
  <si>
    <t>应急智慧广播体系运行维护经费</t>
  </si>
  <si>
    <t>530126251100003877255</t>
  </si>
  <si>
    <t>石林县文笔山无限发射台基础设施项目经费</t>
  </si>
  <si>
    <t>530126251100003877257</t>
  </si>
  <si>
    <t>安全播出设备经费</t>
  </si>
  <si>
    <t>530126251100003877259</t>
  </si>
  <si>
    <t>国家卫生县城复审宣传经费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</si>
  <si>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</si>
  <si>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</si>
  <si>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</si>
  <si>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</si>
  <si>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</si>
  <si>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</si>
  <si>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</si>
  <si>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</si>
  <si>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</si>
  <si>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</si>
  <si>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</si>
  <si>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</si>
  <si>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配置无线数字电视发射机台数</t>
  </si>
  <si>
    <t>&gt;=</t>
  </si>
  <si>
    <t>1台</t>
  </si>
  <si>
    <t>台（套）</t>
  </si>
  <si>
    <t>定量指标</t>
  </si>
  <si>
    <t>配置无线数字电视发射机情况</t>
  </si>
  <si>
    <t>时效指标</t>
  </si>
  <si>
    <t>时限要求</t>
  </si>
  <si>
    <t>=</t>
  </si>
  <si>
    <t>1个自然年</t>
  </si>
  <si>
    <t>年</t>
  </si>
  <si>
    <t>定性指标</t>
  </si>
  <si>
    <t>时限要求情况</t>
  </si>
  <si>
    <t>效益指标</t>
  </si>
  <si>
    <t>社会效益</t>
  </si>
  <si>
    <t>广播电视和网络视听安全播出</t>
  </si>
  <si>
    <t>长期</t>
  </si>
  <si>
    <t>项</t>
  </si>
  <si>
    <t>广播电视和网络视听安全播出，对社会产生深远的影响。</t>
  </si>
  <si>
    <t>满意度指标</t>
  </si>
  <si>
    <t>服务对象满意度</t>
  </si>
  <si>
    <t>95</t>
  </si>
  <si>
    <t>%</t>
  </si>
  <si>
    <t>服务对象满意度情况</t>
  </si>
  <si>
    <t>保障2025年宣传宣讲广电文联网络舆情等各块所需工作经费</t>
  </si>
  <si>
    <t>领导干部培训</t>
  </si>
  <si>
    <t>次</t>
  </si>
  <si>
    <t>领导干部培训次数</t>
  </si>
  <si>
    <t>宣讲次数</t>
  </si>
  <si>
    <t>300</t>
  </si>
  <si>
    <t>全年宣讲次数</t>
  </si>
  <si>
    <t>编辑出版《石林》刊物</t>
  </si>
  <si>
    <t>期</t>
  </si>
  <si>
    <t>自然年</t>
  </si>
  <si>
    <t>一个自然年</t>
  </si>
  <si>
    <t>对社会产生的影响</t>
  </si>
  <si>
    <t>稳定影响</t>
  </si>
  <si>
    <t>石林县文笔山无限发射台基础设施建设项目尾款</t>
  </si>
  <si>
    <t>新建设备机房多少平方米</t>
  </si>
  <si>
    <t>200</t>
  </si>
  <si>
    <t>平方米</t>
  </si>
  <si>
    <t>新建设备机房情况</t>
  </si>
  <si>
    <t>文笔山无限发射台基础设施项目尾款支付时限</t>
  </si>
  <si>
    <t>文笔山无限发射台基础设施项目尾款支付时限计划情况</t>
  </si>
  <si>
    <t>可持续影响</t>
  </si>
  <si>
    <t>对石林的发展影响</t>
  </si>
  <si>
    <t>对石林的发展的影响状况</t>
  </si>
  <si>
    <t>创文复审欠款公司个数</t>
  </si>
  <si>
    <t>1个</t>
  </si>
  <si>
    <t>个</t>
  </si>
  <si>
    <t>创文复审欠款公司情况</t>
  </si>
  <si>
    <t>创文工作对石林县产生的影响</t>
  </si>
  <si>
    <t>加强与媒体合作，完成各块宣传工作，推动石林经济的发展</t>
  </si>
  <si>
    <t>媒体合作的数量</t>
  </si>
  <si>
    <t>个（部）</t>
  </si>
  <si>
    <t>质量指标</t>
  </si>
  <si>
    <t>通过加强与媒体的合作，积极推动石林经济的发展</t>
  </si>
  <si>
    <t>稳步发展</t>
  </si>
  <si>
    <t>合作时间2025年</t>
  </si>
  <si>
    <t>经济效益</t>
  </si>
  <si>
    <t>通过与媒体的合作，推动社会各领域的发展</t>
  </si>
  <si>
    <t>生态效益</t>
  </si>
  <si>
    <t>项目对生态环境的影响</t>
  </si>
  <si>
    <t>好</t>
  </si>
  <si>
    <t>可持续带动作用</t>
  </si>
  <si>
    <t>长期带动</t>
  </si>
  <si>
    <t>公众满意度</t>
  </si>
  <si>
    <t>99</t>
  </si>
  <si>
    <t>保障2025年文化产业方面工作经费</t>
  </si>
  <si>
    <t>年度获得扶持项目个数</t>
  </si>
  <si>
    <t>年度获得扶持项目情况</t>
  </si>
  <si>
    <t>对石林经济的发展</t>
  </si>
  <si>
    <t>对石林经济发展得情况</t>
  </si>
  <si>
    <t>社会满意度</t>
  </si>
  <si>
    <t>90</t>
  </si>
  <si>
    <t>元</t>
  </si>
  <si>
    <t>社会满意程度</t>
  </si>
  <si>
    <t>执行石文广体联【2016】2号文件，保障老放映员生活补助得到落实</t>
  </si>
  <si>
    <t>符合政府的老放映人数</t>
  </si>
  <si>
    <t>２3</t>
  </si>
  <si>
    <t>人</t>
  </si>
  <si>
    <t>符合政策的老放映人员</t>
  </si>
  <si>
    <t>保障老放映员的生活补助落实到位</t>
  </si>
  <si>
    <t>严格执行，落实到位</t>
  </si>
  <si>
    <t>2025.01.01-2025.12.31</t>
  </si>
  <si>
    <t>项目对经济的影响</t>
  </si>
  <si>
    <t>无影响</t>
  </si>
  <si>
    <t>对社会的影响</t>
  </si>
  <si>
    <t>维护社会稳定</t>
  </si>
  <si>
    <t>99.9</t>
  </si>
  <si>
    <t>老放映员满意度</t>
  </si>
  <si>
    <t>100</t>
  </si>
  <si>
    <t>中心机房至应急广播终端专网</t>
  </si>
  <si>
    <t>500</t>
  </si>
  <si>
    <t>台/套</t>
  </si>
  <si>
    <t>中心机房至应急广播终端专网需要多少套</t>
  </si>
  <si>
    <t>成本指标</t>
  </si>
  <si>
    <t>社会成本指标</t>
  </si>
  <si>
    <t>800000</t>
  </si>
  <si>
    <t>费用运行所需成本情况</t>
  </si>
  <si>
    <t>满足政府业务需求的同时，满足老百姓不断增长的精神文化需求</t>
  </si>
  <si>
    <t>得到提升</t>
  </si>
  <si>
    <t>应急广播公网IP专线几个</t>
  </si>
  <si>
    <t>应急广播公网IP专线情况</t>
  </si>
  <si>
    <t>保障2025年国防教育工作所需经费</t>
  </si>
  <si>
    <t>举办全民国防教育主题活动次数</t>
  </si>
  <si>
    <t>通过国防教育方式的多样化宣传，提高公众的国防观念和民防意识</t>
  </si>
  <si>
    <t>逐步提高</t>
  </si>
  <si>
    <t>通过国防教育方式的多样化，提高公众的国防观念和民防意识</t>
  </si>
  <si>
    <t>民众的国防观念逐步提高</t>
  </si>
  <si>
    <t>民众对国防教育工作的满意度</t>
  </si>
  <si>
    <t>民众对国防教育工作的满意程度</t>
  </si>
  <si>
    <t>紧紧围绕县级的重点工作，完成2025年综合宣传目标任务</t>
  </si>
  <si>
    <t>宣传工作完成情况</t>
  </si>
  <si>
    <t>2025年度</t>
  </si>
  <si>
    <t>对当地经济繁荣发展的影响</t>
  </si>
  <si>
    <t>稳步提升</t>
  </si>
  <si>
    <t>完成2025年日常综合宣传事务</t>
  </si>
  <si>
    <t>项目对环境影响的保护和恢复程度</t>
  </si>
  <si>
    <t>项目实施对老百姓的影响</t>
  </si>
  <si>
    <t>较好</t>
  </si>
  <si>
    <t>社会公众和服务对象满意度</t>
  </si>
  <si>
    <t>推进电影事业发展，促进石林经济社会高质量跨越发展。</t>
  </si>
  <si>
    <t>石林县放映的影院数量</t>
  </si>
  <si>
    <t>石林县可以放映的影院数量</t>
  </si>
  <si>
    <t>促进石林经济发展</t>
  </si>
  <si>
    <t>稳定发展</t>
  </si>
  <si>
    <t>带动石林经济发展</t>
  </si>
  <si>
    <t>影片放映给石林带来的影响</t>
  </si>
  <si>
    <t>宣传石林、提高石林的知名度</t>
  </si>
  <si>
    <t>对石林的发展</t>
  </si>
  <si>
    <t>长期影响</t>
  </si>
  <si>
    <t>观众满意度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</si>
  <si>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</si>
  <si>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</si>
  <si>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</si>
  <si>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</si>
  <si>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</si>
  <si>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</si>
  <si>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</si>
  <si>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</si>
  <si>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</si>
  <si>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</si>
  <si>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</si>
  <si>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</si>
  <si>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</si>
  <si>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</si>
  <si>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</si>
  <si>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</t>
  </si>
  <si>
    <t>车辆加油、添加燃料服务</t>
  </si>
  <si>
    <t>公务用车维修费</t>
  </si>
  <si>
    <t>车辆维修和保养服务</t>
  </si>
  <si>
    <t>公务用车保险费</t>
  </si>
  <si>
    <t>机动车保险服务</t>
  </si>
  <si>
    <t>预算08表</t>
  </si>
  <si>
    <t>政府购买服务项目</t>
  </si>
  <si>
    <t>政府购买服务指导性目录代码</t>
  </si>
  <si>
    <t>公务用车维修</t>
  </si>
  <si>
    <t>B1101 维修保养服务</t>
  </si>
  <si>
    <t>预算09-1表</t>
  </si>
  <si>
    <t>单位名称（项目）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</si>
  <si>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</si>
  <si>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</si>
  <si>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</si>
  <si>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</si>
  <si>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</si>
  <si>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</si>
  <si>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</si>
  <si>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</si>
  <si>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</si>
  <si>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</si>
  <si>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</si>
  <si>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</si>
  <si>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</si>
  <si>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</si>
  <si>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</si>
  <si>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</si>
  <si>
    <t>单位名称：中国共产党石林彝族自治县委员会宣传部</t>
    <phoneticPr fontId="16" type="noConversion"/>
  </si>
  <si>
    <t>一般公共预算“三公”经费支出预算表</t>
    <phoneticPr fontId="16" type="noConversion"/>
  </si>
  <si>
    <t>2025年部门基本支出预算表</t>
    <phoneticPr fontId="16" type="noConversion"/>
  </si>
  <si>
    <t>单位名称、项目名称</t>
    <phoneticPr fontId="16" type="noConversion"/>
  </si>
  <si>
    <t>单位名称：中国共产党石林彝族自治县委员会宣传部</t>
    <phoneticPr fontId="16" type="noConversion"/>
  </si>
  <si>
    <t>2025年部门政府采购预算表</t>
    <phoneticPr fontId="16" type="noConversion"/>
  </si>
  <si>
    <t>政府性基金</t>
    <phoneticPr fontId="16" type="noConversion"/>
  </si>
  <si>
    <t>国有资本经营收益</t>
    <phoneticPr fontId="16" type="noConversion"/>
  </si>
  <si>
    <t>财政专户管理的收入</t>
    <phoneticPr fontId="16" type="noConversion"/>
  </si>
  <si>
    <t>单位名称：中国共产党石林彝族自治县委员会宣传部</t>
    <phoneticPr fontId="16" type="noConversion"/>
  </si>
  <si>
    <t>2025年部门政府购买服务预算表</t>
    <phoneticPr fontId="16" type="noConversion"/>
  </si>
  <si>
    <t>合  计</t>
    <phoneticPr fontId="16" type="noConversion"/>
  </si>
  <si>
    <t>合 计</t>
    <phoneticPr fontId="16" type="noConversion"/>
  </si>
  <si>
    <t>地区</t>
    <phoneticPr fontId="16" type="noConversion"/>
  </si>
  <si>
    <t>单位名称、项目名称</t>
    <phoneticPr fontId="16" type="noConversion"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</si>
  <si>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</si>
  <si>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</si>
  <si>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</si>
  <si>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</si>
  <si>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</si>
  <si>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</si>
  <si>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</si>
  <si>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</si>
  <si>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 xml:space="preserve">
一、加强思想理论武装,聚焦首要政治任务，坚持不懈用党的创新理论凝心铸魂
二、聚焦筑牢安全防线，严格落实意识形态工作责任制
三、聚焦对外宣传推介，不断提升“石林”品牌影响力
四、深入推进精神文明建设
五、聚焦弘扬新风正气，强化“扫黄打非”和出版行业监 
六、巩固提升全国文明城市创建成果。
七、持续推动文化产业高质量发展。
</t>
  </si>
  <si>
    <t>根据部门职责，中长期规划，各级党委，各级政府要求归纳</t>
  </si>
  <si>
    <t>部门年度目标</t>
  </si>
  <si>
    <t>（一）加强思想理论武装。坚持以习近平新时代中国特色社会主义思想为指导，深入学习贯彻习近平文化思想，认真落实全国、全省、全市宣传思想文化工作会议精神，加强思想理论武装（二）不断壮大主流思想舆论。持续开展好平安石林、普法强基、扫黑除恶等宣传，深入开展好铸牢中华民族共同体意识宣传教育，开展好全民国防教育。内宣外宣相结合，加强传播手段和话语方式创新，进一步推动县融媒体中心建设向纵深发展，提高新闻舆论传播力、引导力、影响力、公信力。（三）巩固提升全国文明城市创建成果。加强宣传发动，强化指标解读和培训，提升干部群众知晓率和参与率。强化反面典型问题曝光和正面先进典型引导，及时曝光问题，督促各责任单位对标先进整改提升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</si>
  <si>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</si>
  <si>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</si>
  <si>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</si>
  <si>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</si>
  <si>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</si>
  <si>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</si>
  <si>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</si>
  <si>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</si>
  <si>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</si>
  <si>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2025年宣传宣讲广电文联网络舆情监测等工作任务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</si>
  <si>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</si>
  <si>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</si>
  <si>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</si>
  <si>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</si>
  <si>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</si>
  <si>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领导干部培训日专题讲座</t>
  </si>
  <si>
    <t>完成指标值，得满分；未完成指标值，相应扣分</t>
  </si>
  <si>
    <t>全年领导干部培训日专题讲座情况</t>
  </si>
  <si>
    <t>年初工作计划</t>
  </si>
  <si>
    <t>全县各级各部门开展理论宣讲场次</t>
  </si>
  <si>
    <t>场</t>
  </si>
  <si>
    <t>完成指标值，得满分，未完成指标值，相应扣分</t>
  </si>
  <si>
    <t>全年各级各部门开展理论宣讲场次情况</t>
  </si>
  <si>
    <t>各块工作质量达标率</t>
  </si>
  <si>
    <t>各块工作质量达标率情况</t>
  </si>
  <si>
    <t>年末工作总结</t>
  </si>
  <si>
    <t>各块工作开展是否及时性情况</t>
  </si>
  <si>
    <t>及时</t>
  </si>
  <si>
    <t>年终工作总结</t>
  </si>
  <si>
    <t>宣传力度的提升率</t>
  </si>
  <si>
    <t>完成指标值，得满分；未完成指标值，相应扣分。</t>
  </si>
  <si>
    <t>全年宣传力度的提升率</t>
  </si>
  <si>
    <t>年末工作总结报告</t>
  </si>
  <si>
    <t>社会公众满意度</t>
  </si>
  <si>
    <t>社会公众满意度情况</t>
  </si>
  <si>
    <t>问卷调查</t>
  </si>
  <si>
    <t>（一）加强思想理论武装。坚持以习近平新时代中国特色社会主义思想为指导，深入学习贯彻习近平文化思想，认真落实全国、全省、全市宣传思想文化工作会议精神，加强思想理论武装（二）不断壮大主流思想舆论。持续开展好平安石林、普法强基、扫黑除恶等宣传，深入开展好铸牢中华民族共同体意识宣传教育，开展好全民国防教育。内宣外宣相结合，加强传播手段和话语方式创新，进一步推动县融媒体中心建设向纵深发展，提高新闻舆论传播力、引导力、影响力、公信力。（三）巩固提升全国文明城市创建成果。加强宣传发动，强化指标解读和培训，提升干部群众知晓率和参与率。强化反面典型问题曝光和正面先进典型引导，及时曝光问题，督促各责任单位对标先进整改提升。</t>
    <phoneticPr fontId="16" type="noConversion"/>
  </si>
  <si>
    <t>备注：2025年本单位无政府性基金预算支出，此表无数据。</t>
    <phoneticPr fontId="16" type="noConversion"/>
  </si>
  <si>
    <t>备注：2025年本单位无对下转移支付预算，此表无数据。</t>
    <phoneticPr fontId="16" type="noConversion"/>
  </si>
  <si>
    <t>备注：2025年本单位无对下转移支付绩效目标情况，此表无数据。</t>
    <phoneticPr fontId="16" type="noConversion"/>
  </si>
  <si>
    <t>备注：2025年本单位无新增资产配置情况，此表无数据。</t>
    <phoneticPr fontId="16" type="noConversion"/>
  </si>
  <si>
    <t>备注：2025年本单位无上级转移支付补助项目支出预算，此表无数据。</t>
    <phoneticPr fontId="16" type="noConversion"/>
  </si>
  <si>
    <t>（一）贯彻执行中央和省委、市委、县委有关意识形态方面的方针政策，制订全县宣传思想文化工作的总体规划并组织实施。
（二）负责组织、指导全县各级党组织理论教育、理论学习、理论宣传和理论研究工作，会同县委组织部等部门做好党员、干部的教育工作。
（三）负责组织党的各项路线、方针、政策的宣传和国际国内形势的宣传；指导、组织和协调全县经济社会发展战略、重大政策、重大活动的宣传；指导、协调和组织全县政治、经济、文化活动的社会宣传工作。
（四）负责指导、监督、管理和协调全县新闻宣传工作，指导、监督和管理全县新闻媒体；正确引导社会舆论，做好舆情监测和舆情处置工作，为全县经济社会发展营造良好舆论氛围。 
（五）负责指导、协调和组织对外宣传工作，联系中央、省、市各级新闻单位，策划组织外宣主题活动，不断提高石林影响力和知名度，树立良好对外形象。
（六）负责全县精神文明建设工作的规划和组织实施；组织、协调、指导和监督全县各类群众性精神文明创建活动；承担全县精神文明建设指导委员会办公室的日常工作。
（七）负责规划和指导全县文化事业与文化产业的发展，不断丰富全县各族人民群众的精神文化生活，努力将文化产业培养成县域支柱产业。
（八）完成县委县政府和上级宣传部门交办的其他工作任务。</t>
    <phoneticPr fontId="16" type="noConversion"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</si>
</sst>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22">
    <font>
      <sz val="11"/>
      <color theme="1"/>
      <name val="宋体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4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DBEEF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77"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0" fillId="0" borderId="15" xfId="0" applyFont="1" applyBorder="1"/>
    <xf numFmtId="0" fontId="0" fillId="0" borderId="1" xfId="0" applyFont="1" applyBorder="1"/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/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right" vertical="center" wrapText="1"/>
    </xf>
    <xf numFmtId="0" fontId="17" fillId="2" borderId="15" xfId="0" applyFont="1" applyFill="1" applyBorder="1" applyAlignment="1">
      <alignment horizontal="left" vertical="center"/>
    </xf>
    <xf numFmtId="0" fontId="3" fillId="2" borderId="15" xfId="0" quotePrefix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2" borderId="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/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1" fillId="0" borderId="1" xfId="0" applyFont="1" applyBorder="1"/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 pane="bottomLeft" activeCell="B25" sqref="B25"/>
    </sheetView>
  </sheetViews>
  <sheetFormatPr defaultColWidth="8.625" defaultRowHeight="12.75" customHeight="1"/>
  <cols>
    <col min="1" max="4" width="41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"/>
      <c r="B2" s="2"/>
      <c r="C2" s="2"/>
      <c r="D2" s="3" t="s">
        <v>0</v>
      </c>
    </row>
    <row r="3" spans="1:4" ht="41.25" customHeight="1">
      <c r="A3" s="110" t="str">
        <f>"2025"&amp;"年部门财务收支预算总表"</f>
        <v>2025年部门财务收支预算总表</v>
      </c>
      <c r="B3" s="111"/>
      <c r="C3" s="111"/>
      <c r="D3" s="111"/>
    </row>
    <row r="4" spans="1:4" ht="17.25" customHeight="1">
      <c r="A4" s="112" t="str">
        <f>"单位名称："&amp;"中国共产党石林彝族自治县委员会宣传部"</f>
        <v>单位名称：中国共产党石林彝族自治县委员会宣传部</v>
      </c>
      <c r="B4" s="113"/>
      <c r="D4" s="4" t="s">
        <v>1</v>
      </c>
    </row>
    <row r="5" spans="1:4" ht="23.25" customHeight="1">
      <c r="A5" s="114" t="s">
        <v>2</v>
      </c>
      <c r="B5" s="115"/>
      <c r="C5" s="114" t="s">
        <v>3</v>
      </c>
      <c r="D5" s="115"/>
    </row>
    <row r="6" spans="1:4" ht="24" customHeight="1">
      <c r="A6" s="5" t="s">
        <v>4</v>
      </c>
      <c r="B6" s="5" t="s">
        <v>5</v>
      </c>
      <c r="C6" s="5" t="s">
        <v>6</v>
      </c>
      <c r="D6" s="5" t="s">
        <v>5</v>
      </c>
    </row>
    <row r="7" spans="1:4" ht="17.25" customHeight="1">
      <c r="A7" s="6" t="s">
        <v>7</v>
      </c>
      <c r="B7" s="7">
        <v>7881789</v>
      </c>
      <c r="C7" s="6" t="s">
        <v>8</v>
      </c>
      <c r="D7" s="7">
        <v>6488812</v>
      </c>
    </row>
    <row r="8" spans="1:4" ht="17.25" customHeight="1">
      <c r="A8" s="6" t="s">
        <v>9</v>
      </c>
      <c r="B8" s="7"/>
      <c r="C8" s="6" t="s">
        <v>10</v>
      </c>
      <c r="D8" s="7"/>
    </row>
    <row r="9" spans="1:4" ht="17.25" customHeight="1">
      <c r="A9" s="6" t="s">
        <v>11</v>
      </c>
      <c r="B9" s="7"/>
      <c r="C9" s="8" t="s">
        <v>12</v>
      </c>
      <c r="D9" s="7"/>
    </row>
    <row r="10" spans="1:4" ht="17.25" customHeight="1">
      <c r="A10" s="6" t="s">
        <v>13</v>
      </c>
      <c r="B10" s="7"/>
      <c r="C10" s="8" t="s">
        <v>14</v>
      </c>
      <c r="D10" s="7"/>
    </row>
    <row r="11" spans="1:4" ht="17.25" customHeight="1">
      <c r="A11" s="6" t="s">
        <v>15</v>
      </c>
      <c r="B11" s="7"/>
      <c r="C11" s="8" t="s">
        <v>16</v>
      </c>
      <c r="D11" s="7"/>
    </row>
    <row r="12" spans="1:4" ht="17.25" customHeight="1">
      <c r="A12" s="6" t="s">
        <v>17</v>
      </c>
      <c r="B12" s="7"/>
      <c r="C12" s="8" t="s">
        <v>18</v>
      </c>
      <c r="D12" s="7"/>
    </row>
    <row r="13" spans="1:4" ht="17.25" customHeight="1">
      <c r="A13" s="6" t="s">
        <v>19</v>
      </c>
      <c r="B13" s="7"/>
      <c r="C13" s="9" t="s">
        <v>20</v>
      </c>
      <c r="D13" s="7"/>
    </row>
    <row r="14" spans="1:4" ht="17.25" customHeight="1">
      <c r="A14" s="6" t="s">
        <v>21</v>
      </c>
      <c r="B14" s="7"/>
      <c r="C14" s="9" t="s">
        <v>22</v>
      </c>
      <c r="D14" s="7">
        <v>669217</v>
      </c>
    </row>
    <row r="15" spans="1:4" ht="17.25" customHeight="1">
      <c r="A15" s="6" t="s">
        <v>23</v>
      </c>
      <c r="B15" s="7"/>
      <c r="C15" s="9" t="s">
        <v>24</v>
      </c>
      <c r="D15" s="7">
        <v>357991</v>
      </c>
    </row>
    <row r="16" spans="1:4" ht="17.25" customHeight="1">
      <c r="A16" s="6" t="s">
        <v>25</v>
      </c>
      <c r="B16" s="7"/>
      <c r="C16" s="9" t="s">
        <v>26</v>
      </c>
      <c r="D16" s="7"/>
    </row>
    <row r="17" spans="1:4" ht="17.25" customHeight="1">
      <c r="A17" s="10"/>
      <c r="B17" s="7"/>
      <c r="C17" s="9" t="s">
        <v>27</v>
      </c>
      <c r="D17" s="7"/>
    </row>
    <row r="18" spans="1:4" ht="17.25" customHeight="1">
      <c r="A18" s="11"/>
      <c r="B18" s="7"/>
      <c r="C18" s="9" t="s">
        <v>28</v>
      </c>
      <c r="D18" s="7"/>
    </row>
    <row r="19" spans="1:4" ht="17.25" customHeight="1">
      <c r="A19" s="11"/>
      <c r="B19" s="7"/>
      <c r="C19" s="9" t="s">
        <v>29</v>
      </c>
      <c r="D19" s="7"/>
    </row>
    <row r="20" spans="1:4" ht="17.25" customHeight="1">
      <c r="A20" s="11"/>
      <c r="B20" s="7"/>
      <c r="C20" s="9" t="s">
        <v>30</v>
      </c>
      <c r="D20" s="7"/>
    </row>
    <row r="21" spans="1:4" ht="17.25" customHeight="1">
      <c r="A21" s="11"/>
      <c r="B21" s="7"/>
      <c r="C21" s="9" t="s">
        <v>31</v>
      </c>
      <c r="D21" s="7"/>
    </row>
    <row r="22" spans="1:4" ht="17.25" customHeight="1">
      <c r="A22" s="11"/>
      <c r="B22" s="7"/>
      <c r="C22" s="9" t="s">
        <v>32</v>
      </c>
      <c r="D22" s="7"/>
    </row>
    <row r="23" spans="1:4" ht="17.25" customHeight="1">
      <c r="A23" s="11"/>
      <c r="B23" s="7"/>
      <c r="C23" s="9" t="s">
        <v>33</v>
      </c>
      <c r="D23" s="7"/>
    </row>
    <row r="24" spans="1:4" ht="17.25" customHeight="1">
      <c r="A24" s="11"/>
      <c r="B24" s="7"/>
      <c r="C24" s="9" t="s">
        <v>34</v>
      </c>
      <c r="D24" s="7"/>
    </row>
    <row r="25" spans="1:4" ht="17.25" customHeight="1">
      <c r="A25" s="11"/>
      <c r="B25" s="7"/>
      <c r="C25" s="9" t="s">
        <v>35</v>
      </c>
      <c r="D25" s="7">
        <v>365769</v>
      </c>
    </row>
    <row r="26" spans="1:4" ht="17.25" customHeight="1">
      <c r="A26" s="11"/>
      <c r="B26" s="7"/>
      <c r="C26" s="9" t="s">
        <v>36</v>
      </c>
      <c r="D26" s="7"/>
    </row>
    <row r="27" spans="1:4" ht="17.25" customHeight="1">
      <c r="A27" s="11"/>
      <c r="B27" s="7"/>
      <c r="C27" s="10" t="s">
        <v>37</v>
      </c>
      <c r="D27" s="7"/>
    </row>
    <row r="28" spans="1:4" ht="17.25" customHeight="1">
      <c r="A28" s="11"/>
      <c r="B28" s="7"/>
      <c r="C28" s="9" t="s">
        <v>38</v>
      </c>
      <c r="D28" s="7"/>
    </row>
    <row r="29" spans="1:4" ht="16.5" customHeight="1">
      <c r="A29" s="11"/>
      <c r="B29" s="7"/>
      <c r="C29" s="9" t="s">
        <v>39</v>
      </c>
      <c r="D29" s="7"/>
    </row>
    <row r="30" spans="1:4" ht="16.5" customHeight="1">
      <c r="A30" s="11"/>
      <c r="B30" s="7"/>
      <c r="C30" s="10" t="s">
        <v>40</v>
      </c>
      <c r="D30" s="7"/>
    </row>
    <row r="31" spans="1:4" ht="17.25" customHeight="1">
      <c r="A31" s="11"/>
      <c r="B31" s="7"/>
      <c r="C31" s="10" t="s">
        <v>41</v>
      </c>
      <c r="D31" s="7"/>
    </row>
    <row r="32" spans="1:4" ht="17.25" customHeight="1">
      <c r="A32" s="11"/>
      <c r="B32" s="7"/>
      <c r="C32" s="9" t="s">
        <v>42</v>
      </c>
      <c r="D32" s="7"/>
    </row>
    <row r="33" spans="1:4" ht="16.5" customHeight="1">
      <c r="A33" s="11" t="s">
        <v>43</v>
      </c>
      <c r="B33" s="7">
        <v>7881789</v>
      </c>
      <c r="C33" s="11" t="s">
        <v>44</v>
      </c>
      <c r="D33" s="7">
        <v>7881789</v>
      </c>
    </row>
    <row r="34" spans="1:4" ht="16.5" customHeight="1">
      <c r="A34" s="10" t="s">
        <v>45</v>
      </c>
      <c r="B34" s="7"/>
      <c r="C34" s="10" t="s">
        <v>46</v>
      </c>
      <c r="D34" s="7"/>
    </row>
    <row r="35" spans="1:4" ht="16.5" customHeight="1">
      <c r="A35" s="9" t="s">
        <v>47</v>
      </c>
      <c r="B35" s="7"/>
      <c r="C35" s="9" t="s">
        <v>47</v>
      </c>
      <c r="D35" s="7"/>
    </row>
    <row r="36" spans="1:4" ht="16.5" customHeight="1">
      <c r="A36" s="9" t="s">
        <v>48</v>
      </c>
      <c r="B36" s="7"/>
      <c r="C36" s="9" t="s">
        <v>49</v>
      </c>
      <c r="D36" s="7"/>
    </row>
    <row r="37" spans="1:4" ht="16.5" customHeight="1">
      <c r="A37" s="12" t="s">
        <v>50</v>
      </c>
      <c r="B37" s="7">
        <v>7881789</v>
      </c>
      <c r="C37" s="12" t="s">
        <v>51</v>
      </c>
      <c r="D37" s="7">
        <v>7881789</v>
      </c>
    </row>
  </sheetData>
  <mergeCells count="4">
    <mergeCell ref="A3:D3"/>
    <mergeCell ref="A4:B4"/>
    <mergeCell ref="A5:B5"/>
    <mergeCell ref="C5:D5"/>
  </mergeCells>
  <phoneticPr fontId="16" type="noConversion"/>
  <printOptions horizontalCentered="1"/>
  <pageMargins left="0.96" right="0.96" top="0.72" bottom="0.72" header="0" footer="0"/>
  <pageSetup paperSize="9" scale="62" orientation="landscape" r:id="rId1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 pane="bottomLeft" activeCell="C29" sqref="C29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59">
        <v>1</v>
      </c>
      <c r="B2" s="60">
        <v>0</v>
      </c>
      <c r="C2" s="59">
        <v>1</v>
      </c>
      <c r="D2" s="31"/>
      <c r="E2" s="31"/>
      <c r="F2" s="52" t="s">
        <v>449</v>
      </c>
    </row>
    <row r="3" spans="1:6" ht="42" customHeight="1">
      <c r="A3" s="201" t="str">
        <f>"2025"&amp;"年部门政府性基金预算支出预算表"</f>
        <v>2025年部门政府性基金预算支出预算表</v>
      </c>
      <c r="B3" s="202" t="s">
        <v>450</v>
      </c>
      <c r="C3" s="203"/>
      <c r="D3" s="147"/>
      <c r="E3" s="147"/>
      <c r="F3" s="147"/>
    </row>
    <row r="4" spans="1:6" ht="13.5" customHeight="1">
      <c r="A4" s="196" t="str">
        <f>"单位名称："&amp;"中国共产党石林彝族自治县委员会宣传部"</f>
        <v>单位名称：中国共产党石林彝族自治县委员会宣传部</v>
      </c>
      <c r="B4" s="196" t="s">
        <v>451</v>
      </c>
      <c r="C4" s="207"/>
      <c r="D4" s="31"/>
      <c r="E4" s="31"/>
      <c r="F4" s="52" t="s">
        <v>1</v>
      </c>
    </row>
    <row r="5" spans="1:6" ht="19.5" customHeight="1">
      <c r="A5" s="157" t="s">
        <v>190</v>
      </c>
      <c r="B5" s="205" t="s">
        <v>73</v>
      </c>
      <c r="C5" s="157" t="s">
        <v>74</v>
      </c>
      <c r="D5" s="186" t="s">
        <v>452</v>
      </c>
      <c r="E5" s="155"/>
      <c r="F5" s="156"/>
    </row>
    <row r="6" spans="1:6" ht="18.75" customHeight="1">
      <c r="A6" s="183"/>
      <c r="B6" s="206"/>
      <c r="C6" s="183"/>
      <c r="D6" s="61" t="s">
        <v>55</v>
      </c>
      <c r="E6" s="48" t="s">
        <v>76</v>
      </c>
      <c r="F6" s="61" t="s">
        <v>77</v>
      </c>
    </row>
    <row r="7" spans="1:6" ht="18.75" customHeight="1">
      <c r="A7" s="56">
        <v>1</v>
      </c>
      <c r="B7" s="62" t="s">
        <v>84</v>
      </c>
      <c r="C7" s="56">
        <v>3</v>
      </c>
      <c r="D7" s="34">
        <v>4</v>
      </c>
      <c r="E7" s="34">
        <v>5</v>
      </c>
      <c r="F7" s="34">
        <v>6</v>
      </c>
    </row>
    <row r="8" spans="1:6" ht="21" customHeight="1">
      <c r="A8" s="16"/>
      <c r="B8" s="16"/>
      <c r="C8" s="16"/>
      <c r="D8" s="7"/>
      <c r="E8" s="7"/>
      <c r="F8" s="7"/>
    </row>
    <row r="9" spans="1:6" ht="21" customHeight="1">
      <c r="A9" s="16"/>
      <c r="B9" s="16"/>
      <c r="C9" s="16"/>
      <c r="D9" s="7"/>
      <c r="E9" s="7"/>
      <c r="F9" s="7"/>
    </row>
    <row r="10" spans="1:6" ht="18.75" customHeight="1">
      <c r="A10" s="123" t="s">
        <v>180</v>
      </c>
      <c r="B10" s="123" t="s">
        <v>180</v>
      </c>
      <c r="C10" s="204" t="s">
        <v>180</v>
      </c>
      <c r="D10" s="7"/>
      <c r="E10" s="7"/>
      <c r="F10" s="7"/>
    </row>
    <row r="12" spans="1:6" ht="14.25" customHeight="1">
      <c r="A12" s="276" t="s">
        <v>557</v>
      </c>
      <c r="B12" s="276"/>
    </row>
  </sheetData>
  <mergeCells count="7">
    <mergeCell ref="A3:F3"/>
    <mergeCell ref="A10:C10"/>
    <mergeCell ref="D5:F5"/>
    <mergeCell ref="B5:B6"/>
    <mergeCell ref="C5:C6"/>
    <mergeCell ref="A5:A6"/>
    <mergeCell ref="A4:C4"/>
  </mergeCells>
  <phoneticPr fontId="16" type="noConversion"/>
  <printOptions horizontalCentered="1"/>
  <pageMargins left="0.37" right="0.37" top="0.56000000000000005" bottom="0.56000000000000005" header="0.48" footer="0.48"/>
  <pageSetup paperSize="9" scale="6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Q13"/>
  <sheetViews>
    <sheetView showZeros="0" workbookViewId="0">
      <pane ySplit="1" topLeftCell="A5" activePane="bottomLeft" state="frozen"/>
      <selection pane="bottomLeft" activeCell="C19" sqref="C19"/>
    </sheetView>
  </sheetViews>
  <sheetFormatPr defaultColWidth="9.125" defaultRowHeight="14.25" customHeight="1"/>
  <cols>
    <col min="1" max="1" width="27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customHeight="1">
      <c r="A2" s="43"/>
      <c r="P2" s="44"/>
      <c r="Q2" s="44" t="s">
        <v>453</v>
      </c>
    </row>
    <row r="3" spans="1:17" ht="41.25" customHeight="1">
      <c r="A3" s="180" t="s">
        <v>498</v>
      </c>
      <c r="B3" s="179"/>
      <c r="C3" s="179"/>
      <c r="D3" s="179"/>
      <c r="E3" s="179"/>
      <c r="F3" s="179"/>
      <c r="G3" s="179"/>
      <c r="H3" s="179"/>
      <c r="I3" s="179"/>
      <c r="J3" s="179"/>
      <c r="K3" s="180"/>
      <c r="L3" s="179"/>
      <c r="M3" s="179"/>
      <c r="N3" s="180"/>
      <c r="O3" s="179"/>
      <c r="P3" s="180"/>
      <c r="Q3" s="180"/>
    </row>
    <row r="4" spans="1:17" ht="18.75" customHeight="1">
      <c r="A4" s="223" t="s">
        <v>497</v>
      </c>
      <c r="B4" s="224"/>
      <c r="C4" s="224"/>
      <c r="D4" s="224"/>
      <c r="E4" s="224"/>
      <c r="F4" s="224"/>
      <c r="G4" s="46"/>
      <c r="H4" s="46"/>
      <c r="I4" s="46"/>
      <c r="J4" s="46"/>
      <c r="P4" s="63"/>
      <c r="Q4" s="52" t="s">
        <v>1</v>
      </c>
    </row>
    <row r="5" spans="1:17" ht="15.75" customHeight="1">
      <c r="A5" s="211" t="s">
        <v>454</v>
      </c>
      <c r="B5" s="221" t="s">
        <v>455</v>
      </c>
      <c r="C5" s="221" t="s">
        <v>456</v>
      </c>
      <c r="D5" s="221" t="s">
        <v>457</v>
      </c>
      <c r="E5" s="221" t="s">
        <v>458</v>
      </c>
      <c r="F5" s="221" t="s">
        <v>459</v>
      </c>
      <c r="G5" s="222" t="s">
        <v>197</v>
      </c>
      <c r="H5" s="222"/>
      <c r="I5" s="222"/>
      <c r="J5" s="222"/>
      <c r="K5" s="173"/>
      <c r="L5" s="222"/>
      <c r="M5" s="222"/>
      <c r="N5" s="172"/>
      <c r="O5" s="222"/>
      <c r="P5" s="173"/>
      <c r="Q5" s="174"/>
    </row>
    <row r="6" spans="1:17" ht="17.25" customHeight="1">
      <c r="A6" s="212"/>
      <c r="B6" s="209"/>
      <c r="C6" s="209"/>
      <c r="D6" s="209"/>
      <c r="E6" s="209"/>
      <c r="F6" s="209"/>
      <c r="G6" s="209" t="s">
        <v>55</v>
      </c>
      <c r="H6" s="209" t="s">
        <v>58</v>
      </c>
      <c r="I6" s="209" t="s">
        <v>460</v>
      </c>
      <c r="J6" s="209" t="s">
        <v>461</v>
      </c>
      <c r="K6" s="225" t="s">
        <v>462</v>
      </c>
      <c r="L6" s="214" t="s">
        <v>463</v>
      </c>
      <c r="M6" s="214"/>
      <c r="N6" s="215"/>
      <c r="O6" s="214"/>
      <c r="P6" s="216"/>
      <c r="Q6" s="213"/>
    </row>
    <row r="7" spans="1:17" ht="54" customHeight="1">
      <c r="A7" s="213"/>
      <c r="B7" s="210"/>
      <c r="C7" s="210"/>
      <c r="D7" s="210"/>
      <c r="E7" s="210"/>
      <c r="F7" s="210"/>
      <c r="G7" s="210"/>
      <c r="H7" s="210" t="s">
        <v>57</v>
      </c>
      <c r="I7" s="210"/>
      <c r="J7" s="210"/>
      <c r="K7" s="226"/>
      <c r="L7" s="65" t="s">
        <v>57</v>
      </c>
      <c r="M7" s="65" t="s">
        <v>64</v>
      </c>
      <c r="N7" s="64" t="s">
        <v>65</v>
      </c>
      <c r="O7" s="65" t="s">
        <v>66</v>
      </c>
      <c r="P7" s="66" t="s">
        <v>67</v>
      </c>
      <c r="Q7" s="64" t="s">
        <v>68</v>
      </c>
    </row>
    <row r="8" spans="1:17" ht="18" customHeight="1">
      <c r="A8" s="68">
        <v>1</v>
      </c>
      <c r="B8" s="68">
        <v>2</v>
      </c>
      <c r="C8" s="67">
        <v>3</v>
      </c>
      <c r="D8" s="68">
        <v>4</v>
      </c>
      <c r="E8" s="68">
        <v>5</v>
      </c>
      <c r="F8" s="67">
        <v>6</v>
      </c>
      <c r="G8" s="68">
        <v>7</v>
      </c>
      <c r="H8" s="68">
        <v>8</v>
      </c>
      <c r="I8" s="67">
        <v>9</v>
      </c>
      <c r="J8" s="68">
        <v>10</v>
      </c>
      <c r="K8" s="68">
        <v>11</v>
      </c>
      <c r="L8" s="67">
        <v>12</v>
      </c>
      <c r="M8" s="68">
        <v>13</v>
      </c>
      <c r="N8" s="68">
        <v>14</v>
      </c>
      <c r="O8" s="67">
        <v>15</v>
      </c>
      <c r="P8" s="68">
        <v>16</v>
      </c>
      <c r="Q8" s="68">
        <v>17</v>
      </c>
    </row>
    <row r="9" spans="1:17" ht="21" customHeight="1">
      <c r="A9" s="69" t="s">
        <v>234</v>
      </c>
      <c r="B9" s="70" t="s">
        <v>464</v>
      </c>
      <c r="C9" s="70" t="s">
        <v>465</v>
      </c>
      <c r="D9" s="70" t="s">
        <v>391</v>
      </c>
      <c r="E9" s="71">
        <v>1</v>
      </c>
      <c r="F9" s="7">
        <v>10000</v>
      </c>
      <c r="G9" s="7">
        <v>10000</v>
      </c>
      <c r="H9" s="7">
        <v>10000</v>
      </c>
      <c r="I9" s="7"/>
      <c r="J9" s="7"/>
      <c r="K9" s="7"/>
      <c r="L9" s="7"/>
      <c r="M9" s="7"/>
      <c r="N9" s="7"/>
      <c r="O9" s="7"/>
      <c r="P9" s="7"/>
      <c r="Q9" s="7"/>
    </row>
    <row r="10" spans="1:17" ht="21" customHeight="1">
      <c r="A10" s="69" t="s">
        <v>234</v>
      </c>
      <c r="B10" s="70" t="s">
        <v>466</v>
      </c>
      <c r="C10" s="70" t="s">
        <v>467</v>
      </c>
      <c r="D10" s="70" t="s">
        <v>391</v>
      </c>
      <c r="E10" s="71">
        <v>1</v>
      </c>
      <c r="F10" s="7">
        <v>3000</v>
      </c>
      <c r="G10" s="7">
        <v>3000</v>
      </c>
      <c r="H10" s="7">
        <v>3000</v>
      </c>
      <c r="I10" s="7"/>
      <c r="J10" s="7"/>
      <c r="K10" s="7"/>
      <c r="L10" s="7"/>
      <c r="M10" s="7"/>
      <c r="N10" s="7"/>
      <c r="O10" s="7"/>
      <c r="P10" s="7"/>
      <c r="Q10" s="7"/>
    </row>
    <row r="11" spans="1:17" ht="21" customHeight="1">
      <c r="A11" s="69" t="s">
        <v>234</v>
      </c>
      <c r="B11" s="70" t="s">
        <v>468</v>
      </c>
      <c r="C11" s="70" t="s">
        <v>469</v>
      </c>
      <c r="D11" s="70" t="s">
        <v>391</v>
      </c>
      <c r="E11" s="71">
        <v>1</v>
      </c>
      <c r="F11" s="7">
        <v>2500</v>
      </c>
      <c r="G11" s="7">
        <v>2500</v>
      </c>
      <c r="H11" s="7">
        <v>2500</v>
      </c>
      <c r="I11" s="7"/>
      <c r="J11" s="7"/>
      <c r="K11" s="7"/>
      <c r="L11" s="7"/>
      <c r="M11" s="7"/>
      <c r="N11" s="7"/>
      <c r="O11" s="7"/>
      <c r="P11" s="7"/>
      <c r="Q11" s="7"/>
    </row>
    <row r="12" spans="1:17" ht="21" customHeight="1">
      <c r="A12" s="170" t="s">
        <v>505</v>
      </c>
      <c r="B12" s="169"/>
      <c r="C12" s="169"/>
      <c r="D12" s="169"/>
      <c r="E12" s="208"/>
      <c r="F12" s="7">
        <v>15500</v>
      </c>
      <c r="G12" s="7">
        <v>15500</v>
      </c>
      <c r="H12" s="7">
        <v>15500</v>
      </c>
      <c r="I12" s="7"/>
      <c r="J12" s="7"/>
      <c r="K12" s="7"/>
      <c r="L12" s="7"/>
      <c r="M12" s="7"/>
      <c r="N12" s="7"/>
      <c r="O12" s="7"/>
      <c r="P12" s="7"/>
      <c r="Q12" s="7"/>
    </row>
    <row r="13" spans="1:17" ht="21" customHeight="1">
      <c r="A13" s="217"/>
      <c r="B13" s="218"/>
      <c r="C13" s="218"/>
      <c r="D13" s="218"/>
      <c r="E13" s="219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</row>
  </sheetData>
  <mergeCells count="17">
    <mergeCell ref="A3:Q3"/>
    <mergeCell ref="B5:B7"/>
    <mergeCell ref="C5:C7"/>
    <mergeCell ref="D5:D7"/>
    <mergeCell ref="E5:E7"/>
    <mergeCell ref="F5:F7"/>
    <mergeCell ref="G5:Q5"/>
    <mergeCell ref="I6:I7"/>
    <mergeCell ref="J6:J7"/>
    <mergeCell ref="A4:F4"/>
    <mergeCell ref="K6:K7"/>
    <mergeCell ref="G6:G7"/>
    <mergeCell ref="A12:E12"/>
    <mergeCell ref="H6:H7"/>
    <mergeCell ref="A5:A7"/>
    <mergeCell ref="L6:Q6"/>
    <mergeCell ref="A13:Q13"/>
  </mergeCells>
  <phoneticPr fontId="16" type="noConversion"/>
  <printOptions horizontalCentered="1"/>
  <pageMargins left="0.96" right="0.96" top="0.72" bottom="0.72" header="0" footer="0"/>
  <pageSetup paperSize="9" scale="37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N10"/>
  <sheetViews>
    <sheetView showZeros="0" workbookViewId="0">
      <pane ySplit="1" topLeftCell="A2" activePane="bottomLeft" state="frozen"/>
      <selection pane="bottomLeft" activeCell="D23" sqref="D23"/>
    </sheetView>
  </sheetViews>
  <sheetFormatPr defaultColWidth="9.125" defaultRowHeight="14.25" customHeight="1"/>
  <cols>
    <col min="1" max="3" width="31" customWidth="1"/>
    <col min="4" max="5" width="20.375" customWidth="1"/>
    <col min="6" max="8" width="20.375" style="92" customWidth="1"/>
    <col min="9" max="12" width="20.375" customWidth="1"/>
    <col min="13" max="14" width="20.25" customWidth="1"/>
  </cols>
  <sheetData>
    <row r="1" spans="1:14" ht="14.25" customHeight="1">
      <c r="A1" s="1"/>
      <c r="B1" s="1"/>
      <c r="C1" s="1"/>
      <c r="D1" s="1"/>
      <c r="E1" s="1"/>
      <c r="F1" s="89"/>
      <c r="G1" s="89"/>
      <c r="H1" s="89"/>
      <c r="I1" s="1"/>
      <c r="J1" s="1"/>
      <c r="K1" s="1"/>
      <c r="L1" s="1"/>
      <c r="M1" s="1"/>
      <c r="N1" s="1"/>
    </row>
    <row r="2" spans="1:14" ht="16.5" customHeight="1">
      <c r="A2" s="43"/>
      <c r="B2" s="43"/>
      <c r="C2" s="43"/>
      <c r="D2" s="72"/>
      <c r="E2" s="72"/>
      <c r="F2" s="90"/>
      <c r="G2" s="90"/>
      <c r="H2" s="90"/>
      <c r="I2" s="72"/>
      <c r="J2" s="72"/>
      <c r="K2" s="43"/>
      <c r="L2" s="72"/>
      <c r="M2" s="73"/>
      <c r="N2" s="73" t="s">
        <v>470</v>
      </c>
    </row>
    <row r="3" spans="1:14" ht="41.25" customHeight="1">
      <c r="A3" s="180" t="s">
        <v>503</v>
      </c>
      <c r="B3" s="180"/>
      <c r="C3" s="180"/>
      <c r="D3" s="231"/>
      <c r="E3" s="231"/>
      <c r="F3" s="232"/>
      <c r="G3" s="232"/>
      <c r="H3" s="232"/>
      <c r="I3" s="231"/>
      <c r="J3" s="231"/>
      <c r="K3" s="180"/>
      <c r="L3" s="231"/>
      <c r="M3" s="233"/>
      <c r="N3" s="180"/>
    </row>
    <row r="4" spans="1:14" ht="22.5" customHeight="1">
      <c r="A4" s="223" t="s">
        <v>502</v>
      </c>
      <c r="B4" s="223"/>
      <c r="C4" s="223"/>
      <c r="D4" s="74"/>
      <c r="E4" s="74"/>
      <c r="F4" s="91"/>
      <c r="G4" s="91"/>
      <c r="H4" s="91"/>
      <c r="I4" s="72"/>
      <c r="J4" s="72"/>
      <c r="K4" s="43"/>
      <c r="L4" s="72"/>
      <c r="M4" s="75"/>
      <c r="N4" s="73" t="s">
        <v>1</v>
      </c>
    </row>
    <row r="5" spans="1:14" ht="24" customHeight="1">
      <c r="A5" s="228" t="s">
        <v>454</v>
      </c>
      <c r="B5" s="228" t="s">
        <v>471</v>
      </c>
      <c r="C5" s="228" t="s">
        <v>472</v>
      </c>
      <c r="D5" s="222" t="s">
        <v>197</v>
      </c>
      <c r="E5" s="222"/>
      <c r="F5" s="234"/>
      <c r="G5" s="234"/>
      <c r="H5" s="234"/>
      <c r="I5" s="222"/>
      <c r="J5" s="222"/>
      <c r="K5" s="172"/>
      <c r="L5" s="222"/>
      <c r="M5" s="173"/>
      <c r="N5" s="174"/>
    </row>
    <row r="6" spans="1:14" ht="24" customHeight="1">
      <c r="A6" s="229"/>
      <c r="B6" s="229"/>
      <c r="C6" s="229"/>
      <c r="D6" s="209" t="s">
        <v>55</v>
      </c>
      <c r="E6" s="227" t="s">
        <v>58</v>
      </c>
      <c r="F6" s="235" t="s">
        <v>499</v>
      </c>
      <c r="G6" s="235" t="s">
        <v>500</v>
      </c>
      <c r="H6" s="235" t="s">
        <v>501</v>
      </c>
      <c r="I6" s="214" t="s">
        <v>463</v>
      </c>
      <c r="J6" s="214"/>
      <c r="K6" s="215"/>
      <c r="L6" s="214"/>
      <c r="M6" s="216"/>
      <c r="N6" s="213"/>
    </row>
    <row r="7" spans="1:14" ht="54" customHeight="1">
      <c r="A7" s="230"/>
      <c r="B7" s="230"/>
      <c r="C7" s="230"/>
      <c r="D7" s="210"/>
      <c r="E7" s="214" t="s">
        <v>57</v>
      </c>
      <c r="F7" s="235"/>
      <c r="G7" s="235"/>
      <c r="H7" s="235"/>
      <c r="I7" s="65" t="s">
        <v>57</v>
      </c>
      <c r="J7" s="65" t="s">
        <v>64</v>
      </c>
      <c r="K7" s="64" t="s">
        <v>65</v>
      </c>
      <c r="L7" s="65" t="s">
        <v>66</v>
      </c>
      <c r="M7" s="66" t="s">
        <v>67</v>
      </c>
      <c r="N7" s="64" t="s">
        <v>68</v>
      </c>
    </row>
    <row r="8" spans="1:14" ht="17.25" customHeight="1">
      <c r="A8" s="33">
        <v>1</v>
      </c>
      <c r="B8" s="33">
        <v>2</v>
      </c>
      <c r="C8" s="64">
        <v>3</v>
      </c>
      <c r="D8" s="86">
        <v>4</v>
      </c>
      <c r="E8" s="86">
        <v>5</v>
      </c>
      <c r="F8" s="87">
        <v>6</v>
      </c>
      <c r="G8" s="86">
        <v>7</v>
      </c>
      <c r="H8" s="86">
        <v>8</v>
      </c>
      <c r="I8" s="87">
        <v>9</v>
      </c>
      <c r="J8" s="86">
        <v>10</v>
      </c>
      <c r="K8" s="86">
        <v>11</v>
      </c>
      <c r="L8" s="87">
        <v>12</v>
      </c>
      <c r="M8" s="86">
        <v>13</v>
      </c>
      <c r="N8" s="86">
        <v>14</v>
      </c>
    </row>
    <row r="9" spans="1:14" ht="21" customHeight="1">
      <c r="A9" s="69" t="s">
        <v>234</v>
      </c>
      <c r="B9" s="69" t="s">
        <v>473</v>
      </c>
      <c r="C9" s="69" t="s">
        <v>474</v>
      </c>
      <c r="D9" s="7">
        <v>3000</v>
      </c>
      <c r="E9" s="7">
        <v>3000</v>
      </c>
      <c r="F9" s="7"/>
      <c r="G9" s="7"/>
      <c r="H9" s="7"/>
      <c r="I9" s="7"/>
      <c r="J9" s="7"/>
      <c r="K9" s="7"/>
      <c r="L9" s="7"/>
      <c r="M9" s="7"/>
      <c r="N9" s="7"/>
    </row>
    <row r="10" spans="1:14" ht="21" customHeight="1">
      <c r="A10" s="170" t="s">
        <v>504</v>
      </c>
      <c r="B10" s="170"/>
      <c r="C10" s="171"/>
      <c r="D10" s="7">
        <v>3000</v>
      </c>
      <c r="E10" s="7">
        <v>3000</v>
      </c>
      <c r="F10" s="7"/>
      <c r="G10" s="7"/>
      <c r="H10" s="7"/>
      <c r="I10" s="7"/>
      <c r="J10" s="7"/>
      <c r="K10" s="7"/>
      <c r="L10" s="7"/>
      <c r="M10" s="7"/>
      <c r="N10" s="7"/>
    </row>
  </sheetData>
  <mergeCells count="13">
    <mergeCell ref="A3:N3"/>
    <mergeCell ref="D5:N5"/>
    <mergeCell ref="A4:C4"/>
    <mergeCell ref="D6:D7"/>
    <mergeCell ref="I6:N6"/>
    <mergeCell ref="F6:F7"/>
    <mergeCell ref="G6:G7"/>
    <mergeCell ref="H6:H7"/>
    <mergeCell ref="A10:C10"/>
    <mergeCell ref="E6:E7"/>
    <mergeCell ref="A5:A7"/>
    <mergeCell ref="B5:B7"/>
    <mergeCell ref="C5:C7"/>
  </mergeCells>
  <phoneticPr fontId="16" type="noConversion"/>
  <printOptions horizontalCentered="1"/>
  <pageMargins left="0.96" right="0.96" top="0.72" bottom="0.72" header="0" footer="0"/>
  <pageSetup paperSize="9" scale="4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E11"/>
  <sheetViews>
    <sheetView showZeros="0" workbookViewId="0">
      <pane ySplit="1" topLeftCell="A2" activePane="bottomLeft" state="frozen"/>
      <selection pane="bottomLeft" activeCell="E21" sqref="E21"/>
    </sheetView>
  </sheetViews>
  <sheetFormatPr defaultColWidth="9.125" defaultRowHeight="14.25" customHeight="1"/>
  <cols>
    <col min="1" max="1" width="35.25" customWidth="1"/>
    <col min="2" max="5" width="20" customWidth="1"/>
  </cols>
  <sheetData>
    <row r="1" spans="1:5" ht="14.25" customHeight="1">
      <c r="A1" s="1"/>
      <c r="B1" s="1"/>
      <c r="C1" s="1"/>
      <c r="D1" s="1"/>
      <c r="E1" s="1"/>
    </row>
    <row r="2" spans="1:5" ht="17.25" customHeight="1">
      <c r="D2" s="29"/>
      <c r="E2" s="44" t="s">
        <v>475</v>
      </c>
    </row>
    <row r="3" spans="1:5" ht="41.25" customHeight="1">
      <c r="A3" s="236" t="str">
        <f>"2025"&amp;"年对下转移支付预算表"</f>
        <v>2025年对下转移支付预算表</v>
      </c>
      <c r="B3" s="179"/>
      <c r="C3" s="179"/>
      <c r="D3" s="179"/>
      <c r="E3" s="180"/>
    </row>
    <row r="4" spans="1:5" ht="18" customHeight="1">
      <c r="A4" s="237" t="str">
        <f>"单位名称："&amp;"中国共产党石林彝族自治县委员会宣传部"</f>
        <v>单位名称：中国共产党石林彝族自治县委员会宣传部</v>
      </c>
      <c r="B4" s="238"/>
      <c r="C4" s="238"/>
      <c r="D4" s="239"/>
      <c r="E4" s="63" t="s">
        <v>1</v>
      </c>
    </row>
    <row r="5" spans="1:5" ht="19.5" customHeight="1">
      <c r="A5" s="197" t="s">
        <v>476</v>
      </c>
      <c r="B5" s="186" t="s">
        <v>197</v>
      </c>
      <c r="C5" s="155"/>
      <c r="D5" s="155"/>
      <c r="E5" s="88"/>
    </row>
    <row r="6" spans="1:5" ht="40.5" customHeight="1">
      <c r="A6" s="158"/>
      <c r="B6" s="47" t="s">
        <v>55</v>
      </c>
      <c r="C6" s="53" t="s">
        <v>58</v>
      </c>
      <c r="D6" s="76" t="s">
        <v>460</v>
      </c>
      <c r="E6" s="77" t="s">
        <v>506</v>
      </c>
    </row>
    <row r="7" spans="1:5" ht="19.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</row>
    <row r="8" spans="1:5" ht="19.5" customHeight="1">
      <c r="A8" s="26"/>
      <c r="B8" s="7"/>
      <c r="C8" s="7"/>
      <c r="D8" s="7"/>
      <c r="E8" s="7"/>
    </row>
    <row r="9" spans="1:5" ht="19.5" customHeight="1">
      <c r="A9" s="25"/>
      <c r="B9" s="7"/>
      <c r="C9" s="7"/>
      <c r="D9" s="7"/>
      <c r="E9" s="7"/>
    </row>
    <row r="11" spans="1:5" ht="14.25" customHeight="1">
      <c r="A11" s="276" t="s">
        <v>558</v>
      </c>
      <c r="B11" s="276"/>
    </row>
  </sheetData>
  <mergeCells count="4">
    <mergeCell ref="A3:E3"/>
    <mergeCell ref="A5:A6"/>
    <mergeCell ref="B5:D5"/>
    <mergeCell ref="A4:D4"/>
  </mergeCells>
  <phoneticPr fontId="16" type="noConversion"/>
  <printOptions horizontalCentered="1"/>
  <pageMargins left="0.96" right="0.96" top="0.72" bottom="0.72" header="0" footer="0"/>
  <pageSetup paperSize="9" scale="84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 pane="bottomLeft" activeCell="E26" sqref="E26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>
      <c r="J2" s="44" t="s">
        <v>477</v>
      </c>
    </row>
    <row r="3" spans="1:10" ht="41.25" customHeight="1">
      <c r="A3" s="240" t="str">
        <f>"2025"&amp;"年对下转移支付绩效目标表"</f>
        <v>2025年对下转移支付绩效目标表</v>
      </c>
      <c r="B3" s="179"/>
      <c r="C3" s="179"/>
      <c r="D3" s="179"/>
      <c r="E3" s="179"/>
      <c r="F3" s="180"/>
      <c r="G3" s="179"/>
      <c r="H3" s="180"/>
      <c r="I3" s="180"/>
      <c r="J3" s="179"/>
    </row>
    <row r="4" spans="1:10" ht="17.25" customHeight="1">
      <c r="A4" s="196" t="str">
        <f>"单位名称："&amp;"中国共产党石林彝族自治县委员会宣传部"</f>
        <v>单位名称：中国共产党石林彝族自治县委员会宣传部</v>
      </c>
      <c r="B4" s="111"/>
      <c r="C4" s="111"/>
      <c r="D4" s="111"/>
      <c r="E4" s="111"/>
      <c r="F4" s="111"/>
      <c r="G4" s="111"/>
      <c r="H4" s="111"/>
    </row>
    <row r="5" spans="1:10" ht="44.25" customHeight="1">
      <c r="A5" s="54" t="s">
        <v>507</v>
      </c>
      <c r="B5" s="54" t="s">
        <v>305</v>
      </c>
      <c r="C5" s="54" t="s">
        <v>306</v>
      </c>
      <c r="D5" s="54" t="s">
        <v>307</v>
      </c>
      <c r="E5" s="54" t="s">
        <v>308</v>
      </c>
      <c r="F5" s="56" t="s">
        <v>309</v>
      </c>
      <c r="G5" s="54" t="s">
        <v>310</v>
      </c>
      <c r="H5" s="56" t="s">
        <v>311</v>
      </c>
      <c r="I5" s="56" t="s">
        <v>312</v>
      </c>
      <c r="J5" s="54" t="s">
        <v>313</v>
      </c>
    </row>
    <row r="6" spans="1:10" ht="14.25" customHeight="1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6">
        <v>6</v>
      </c>
      <c r="G6" s="54">
        <v>7</v>
      </c>
      <c r="H6" s="56">
        <v>8</v>
      </c>
      <c r="I6" s="56">
        <v>9</v>
      </c>
      <c r="J6" s="54">
        <v>10</v>
      </c>
    </row>
    <row r="7" spans="1:10" ht="42" customHeight="1">
      <c r="A7" s="26"/>
      <c r="B7" s="25"/>
      <c r="C7" s="25"/>
      <c r="D7" s="25"/>
      <c r="E7" s="58"/>
      <c r="F7" s="14"/>
      <c r="G7" s="58"/>
      <c r="H7" s="14"/>
      <c r="I7" s="14"/>
      <c r="J7" s="58"/>
    </row>
    <row r="8" spans="1:10" ht="42" customHeight="1">
      <c r="A8" s="26"/>
      <c r="B8" s="16"/>
      <c r="C8" s="16"/>
      <c r="D8" s="16"/>
      <c r="E8" s="26"/>
      <c r="F8" s="16"/>
      <c r="G8" s="26"/>
      <c r="H8" s="16"/>
      <c r="I8" s="16"/>
      <c r="J8" s="26"/>
    </row>
    <row r="10" spans="1:10" s="276" customFormat="1" ht="12" customHeight="1">
      <c r="A10" s="276" t="s">
        <v>559</v>
      </c>
    </row>
  </sheetData>
  <mergeCells count="2">
    <mergeCell ref="A3:J3"/>
    <mergeCell ref="A4:H4"/>
  </mergeCells>
  <phoneticPr fontId="16" type="noConversion"/>
  <printOptions horizontalCentered="1"/>
  <pageMargins left="0.96" right="0.96" top="0.72" bottom="0.72" header="0" footer="0"/>
  <pageSetup paperSize="9" scale="5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I11"/>
  <sheetViews>
    <sheetView showZeros="0" workbookViewId="0">
      <pane ySplit="1" topLeftCell="A2" activePane="bottomLeft" state="frozen"/>
      <selection pane="bottomLeft" activeCell="E1" sqref="D1:E1"/>
    </sheetView>
  </sheetViews>
  <sheetFormatPr defaultColWidth="10.375" defaultRowHeight="14.25" customHeight="1"/>
  <cols>
    <col min="1" max="1" width="14" customWidth="1"/>
    <col min="2" max="2" width="11.5" customWidth="1"/>
    <col min="3" max="3" width="16.75" customWidth="1"/>
    <col min="4" max="4" width="15.375" customWidth="1"/>
    <col min="5" max="5" width="13.125" customWidth="1"/>
    <col min="6" max="6" width="16" customWidth="1"/>
    <col min="7" max="7" width="16.625" customWidth="1"/>
    <col min="8" max="8" width="13.25" customWidth="1"/>
    <col min="9" max="9" width="17.25" customWidth="1"/>
  </cols>
  <sheetData>
    <row r="1" spans="1:9" ht="14.2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245" t="s">
        <v>478</v>
      </c>
      <c r="B2" s="246"/>
      <c r="C2" s="246"/>
      <c r="D2" s="247"/>
      <c r="E2" s="247"/>
      <c r="F2" s="247"/>
      <c r="G2" s="246"/>
      <c r="H2" s="246"/>
      <c r="I2" s="247"/>
    </row>
    <row r="3" spans="1:9" ht="41.25" customHeight="1">
      <c r="A3" s="119" t="str">
        <f>"2025"&amp;"年新增资产配置预算表"</f>
        <v>2025年新增资产配置预算表</v>
      </c>
      <c r="B3" s="161"/>
      <c r="C3" s="161"/>
      <c r="D3" s="160"/>
      <c r="E3" s="160"/>
      <c r="F3" s="160"/>
      <c r="G3" s="161"/>
      <c r="H3" s="161"/>
      <c r="I3" s="160"/>
    </row>
    <row r="4" spans="1:9" ht="14.25" customHeight="1">
      <c r="A4" s="112" t="str">
        <f>"单位名称："&amp;"中国共产党石林彝族自治县委员会宣传部"</f>
        <v>单位名称：中国共产党石林彝族自治县委员会宣传部</v>
      </c>
      <c r="B4" s="248"/>
      <c r="C4" s="248"/>
      <c r="D4" s="2"/>
      <c r="F4" s="38"/>
      <c r="G4" s="24"/>
      <c r="H4" s="24"/>
      <c r="I4" s="3" t="s">
        <v>1</v>
      </c>
    </row>
    <row r="5" spans="1:9" ht="28.5" customHeight="1">
      <c r="A5" s="164" t="s">
        <v>189</v>
      </c>
      <c r="B5" s="167" t="s">
        <v>190</v>
      </c>
      <c r="C5" s="120" t="s">
        <v>479</v>
      </c>
      <c r="D5" s="164" t="s">
        <v>480</v>
      </c>
      <c r="E5" s="164" t="s">
        <v>481</v>
      </c>
      <c r="F5" s="164" t="s">
        <v>482</v>
      </c>
      <c r="G5" s="167" t="s">
        <v>483</v>
      </c>
      <c r="H5" s="249"/>
      <c r="I5" s="164"/>
    </row>
    <row r="6" spans="1:9" ht="21" customHeight="1">
      <c r="A6" s="120"/>
      <c r="B6" s="168"/>
      <c r="C6" s="168"/>
      <c r="D6" s="166"/>
      <c r="E6" s="168"/>
      <c r="F6" s="168"/>
      <c r="G6" s="40" t="s">
        <v>458</v>
      </c>
      <c r="H6" s="40" t="s">
        <v>484</v>
      </c>
      <c r="I6" s="40" t="s">
        <v>485</v>
      </c>
    </row>
    <row r="7" spans="1:9" ht="17.25" customHeight="1">
      <c r="A7" s="19" t="s">
        <v>83</v>
      </c>
      <c r="B7" s="78"/>
      <c r="C7" s="19">
        <v>2</v>
      </c>
      <c r="D7" s="58">
        <v>3</v>
      </c>
      <c r="E7" s="19">
        <v>4</v>
      </c>
      <c r="F7" s="78">
        <v>5</v>
      </c>
      <c r="G7" s="20">
        <v>6</v>
      </c>
      <c r="H7" s="58">
        <v>7</v>
      </c>
      <c r="I7" s="58">
        <v>8</v>
      </c>
    </row>
    <row r="8" spans="1:9" ht="19.5" customHeight="1">
      <c r="A8" s="21"/>
      <c r="B8" s="9"/>
      <c r="C8" s="9"/>
      <c r="D8" s="26"/>
      <c r="E8" s="16"/>
      <c r="F8" s="20"/>
      <c r="G8" s="79"/>
      <c r="H8" s="80"/>
      <c r="I8" s="80"/>
    </row>
    <row r="9" spans="1:9" ht="19.5" customHeight="1">
      <c r="A9" s="241" t="s">
        <v>55</v>
      </c>
      <c r="B9" s="242"/>
      <c r="C9" s="242"/>
      <c r="D9" s="243"/>
      <c r="E9" s="244"/>
      <c r="F9" s="244"/>
      <c r="G9" s="79"/>
      <c r="H9" s="80"/>
      <c r="I9" s="80"/>
    </row>
    <row r="11" spans="1:9" s="276" customFormat="1" ht="14.25" customHeight="1">
      <c r="A11" s="276" t="s">
        <v>560</v>
      </c>
    </row>
  </sheetData>
  <mergeCells count="11">
    <mergeCell ref="A9:F9"/>
    <mergeCell ref="B5:B6"/>
    <mergeCell ref="A2:I2"/>
    <mergeCell ref="A3:I3"/>
    <mergeCell ref="A4:C4"/>
    <mergeCell ref="G5:I5"/>
    <mergeCell ref="F5:F6"/>
    <mergeCell ref="E5:E6"/>
    <mergeCell ref="D5:D6"/>
    <mergeCell ref="C5:C6"/>
    <mergeCell ref="A5:A6"/>
  </mergeCells>
  <phoneticPr fontId="16" type="noConversion"/>
  <pageMargins left="0.6692913385826772" right="0.6692913385826772" top="0.70866141732283472" bottom="0.70866141732283472" header="0.27559055118110237" footer="0.27559055118110237"/>
  <pageSetup paperSize="9" fitToWidth="0" fitToHeight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 pane="bottomLeft" activeCell="E24" sqref="E24"/>
    </sheetView>
  </sheetViews>
  <sheetFormatPr defaultColWidth="9.125" defaultRowHeight="14.25" customHeight="1"/>
  <cols>
    <col min="1" max="1" width="14.375" customWidth="1"/>
    <col min="2" max="2" width="19" customWidth="1"/>
    <col min="3" max="3" width="16.125" customWidth="1"/>
    <col min="4" max="4" width="11.125" customWidth="1"/>
    <col min="5" max="5" width="14.625" customWidth="1"/>
    <col min="6" max="6" width="9.875" customWidth="1"/>
    <col min="7" max="7" width="17.75" customWidth="1"/>
    <col min="8" max="8" width="13.75" customWidth="1"/>
    <col min="9" max="11" width="23.1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D2" s="51"/>
      <c r="E2" s="51"/>
      <c r="F2" s="51"/>
      <c r="G2" s="51"/>
      <c r="K2" s="44" t="s">
        <v>486</v>
      </c>
    </row>
    <row r="3" spans="1:11" ht="41.25" customHeight="1">
      <c r="A3" s="250" t="str">
        <f>"2025"&amp;"年上级转移支付补助项目支出预算表"</f>
        <v>2025年上级转移支付补助项目支出预算表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 ht="13.5" customHeight="1">
      <c r="A4" s="196" t="str">
        <f>"单位名称："&amp;"中国共产党石林彝族自治县委员会宣传部"</f>
        <v>单位名称：中国共产党石林彝族自治县委员会宣传部</v>
      </c>
      <c r="B4" s="181"/>
      <c r="C4" s="181"/>
      <c r="D4" s="181"/>
      <c r="E4" s="181"/>
      <c r="F4" s="181"/>
      <c r="G4" s="181"/>
      <c r="H4" s="46"/>
      <c r="I4" s="46"/>
      <c r="J4" s="46"/>
      <c r="K4" s="63" t="s">
        <v>1</v>
      </c>
    </row>
    <row r="5" spans="1:11" ht="21.75" customHeight="1">
      <c r="A5" s="177" t="s">
        <v>275</v>
      </c>
      <c r="B5" s="177" t="s">
        <v>192</v>
      </c>
      <c r="C5" s="177" t="s">
        <v>276</v>
      </c>
      <c r="D5" s="191" t="s">
        <v>193</v>
      </c>
      <c r="E5" s="191" t="s">
        <v>194</v>
      </c>
      <c r="F5" s="191" t="s">
        <v>277</v>
      </c>
      <c r="G5" s="191" t="s">
        <v>278</v>
      </c>
      <c r="H5" s="197" t="s">
        <v>55</v>
      </c>
      <c r="I5" s="186" t="s">
        <v>487</v>
      </c>
      <c r="J5" s="155"/>
      <c r="K5" s="156"/>
    </row>
    <row r="6" spans="1:11" ht="21.75" customHeight="1">
      <c r="A6" s="184"/>
      <c r="B6" s="184"/>
      <c r="C6" s="184"/>
      <c r="D6" s="194"/>
      <c r="E6" s="194"/>
      <c r="F6" s="194"/>
      <c r="G6" s="194"/>
      <c r="H6" s="175"/>
      <c r="I6" s="191" t="s">
        <v>58</v>
      </c>
      <c r="J6" s="191" t="s">
        <v>59</v>
      </c>
      <c r="K6" s="191" t="s">
        <v>60</v>
      </c>
    </row>
    <row r="7" spans="1:11" ht="40.5" customHeight="1">
      <c r="A7" s="178"/>
      <c r="B7" s="178"/>
      <c r="C7" s="178"/>
      <c r="D7" s="195"/>
      <c r="E7" s="195"/>
      <c r="F7" s="195"/>
      <c r="G7" s="195"/>
      <c r="H7" s="158"/>
      <c r="I7" s="195" t="s">
        <v>57</v>
      </c>
      <c r="J7" s="195"/>
      <c r="K7" s="195"/>
    </row>
    <row r="8" spans="1:11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49">
        <v>10</v>
      </c>
      <c r="K8" s="49">
        <v>11</v>
      </c>
    </row>
    <row r="9" spans="1:11" ht="18.75" customHeight="1">
      <c r="A9" s="26"/>
      <c r="B9" s="16"/>
      <c r="C9" s="26"/>
      <c r="D9" s="26"/>
      <c r="E9" s="26"/>
      <c r="F9" s="26"/>
      <c r="G9" s="26"/>
      <c r="H9" s="81"/>
      <c r="I9" s="82"/>
      <c r="J9" s="82"/>
      <c r="K9" s="81"/>
    </row>
    <row r="10" spans="1:11" ht="18.75" customHeight="1">
      <c r="A10" s="9"/>
      <c r="B10" s="16"/>
      <c r="C10" s="16"/>
      <c r="D10" s="16"/>
      <c r="E10" s="16"/>
      <c r="F10" s="16"/>
      <c r="G10" s="16"/>
      <c r="H10" s="83"/>
      <c r="I10" s="83"/>
      <c r="J10" s="83"/>
      <c r="K10" s="81"/>
    </row>
    <row r="11" spans="1:11" ht="18.75" customHeight="1">
      <c r="A11" s="189" t="s">
        <v>180</v>
      </c>
      <c r="B11" s="190"/>
      <c r="C11" s="190"/>
      <c r="D11" s="190"/>
      <c r="E11" s="190"/>
      <c r="F11" s="190"/>
      <c r="G11" s="136"/>
      <c r="H11" s="83"/>
      <c r="I11" s="83"/>
      <c r="J11" s="83"/>
      <c r="K11" s="81"/>
    </row>
    <row r="13" spans="1:11" s="276" customFormat="1" ht="14.25" customHeight="1">
      <c r="A13" s="276" t="s">
        <v>561</v>
      </c>
    </row>
  </sheetData>
  <mergeCells count="15">
    <mergeCell ref="A11:G11"/>
    <mergeCell ref="I6:I7"/>
    <mergeCell ref="A3:K3"/>
    <mergeCell ref="E5:E7"/>
    <mergeCell ref="A5:A7"/>
    <mergeCell ref="B5:B7"/>
    <mergeCell ref="A4:G4"/>
    <mergeCell ref="K6:K7"/>
    <mergeCell ref="I5:K5"/>
    <mergeCell ref="C5:C7"/>
    <mergeCell ref="F5:F7"/>
    <mergeCell ref="G5:G7"/>
    <mergeCell ref="H5:H7"/>
    <mergeCell ref="J6:J7"/>
    <mergeCell ref="D5:D7"/>
  </mergeCells>
  <phoneticPr fontId="16" type="noConversion"/>
  <printOptions horizontalCentered="1"/>
  <pageMargins left="0.37" right="0.37" top="0.56000000000000005" bottom="0.56000000000000005" header="0.48" footer="0.48"/>
  <pageSetup paperSize="9" scale="71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21"/>
  <sheetViews>
    <sheetView showZeros="0" workbookViewId="0">
      <pane ySplit="1" topLeftCell="A2" activePane="bottomLeft" state="frozen"/>
      <selection pane="bottomLeft" activeCell="E30" sqref="E30"/>
    </sheetView>
  </sheetViews>
  <sheetFormatPr defaultColWidth="9.125" defaultRowHeight="14.25" customHeight="1"/>
  <cols>
    <col min="1" max="1" width="35.25" style="93" customWidth="1"/>
    <col min="2" max="4" width="28" style="93" customWidth="1"/>
    <col min="5" max="7" width="23.875" style="93" customWidth="1"/>
    <col min="8" max="16384" width="9.125" style="93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3.5" customHeight="1">
      <c r="D2" s="51"/>
      <c r="G2" s="44" t="s">
        <v>488</v>
      </c>
    </row>
    <row r="3" spans="1:7" ht="41.25" customHeight="1">
      <c r="A3" s="179" t="str">
        <f>"2025"&amp;"年部门项目中期规划预算表"</f>
        <v>2025年部门项目中期规划预算表</v>
      </c>
      <c r="B3" s="179"/>
      <c r="C3" s="179"/>
      <c r="D3" s="179"/>
      <c r="E3" s="179"/>
      <c r="F3" s="179"/>
      <c r="G3" s="179"/>
    </row>
    <row r="4" spans="1:7" ht="13.5" customHeight="1">
      <c r="A4" s="196" t="str">
        <f>"单位名称："&amp;"中国共产党石林彝族自治县委员会宣传部"</f>
        <v>单位名称：中国共产党石林彝族自治县委员会宣传部</v>
      </c>
      <c r="B4" s="181"/>
      <c r="C4" s="181"/>
      <c r="D4" s="181"/>
      <c r="E4" s="95"/>
      <c r="F4" s="95"/>
      <c r="G4" s="63" t="s">
        <v>1</v>
      </c>
    </row>
    <row r="5" spans="1:7" ht="21.75" customHeight="1">
      <c r="A5" s="177" t="s">
        <v>276</v>
      </c>
      <c r="B5" s="177" t="s">
        <v>275</v>
      </c>
      <c r="C5" s="177" t="s">
        <v>192</v>
      </c>
      <c r="D5" s="191" t="s">
        <v>489</v>
      </c>
      <c r="E5" s="186" t="s">
        <v>58</v>
      </c>
      <c r="F5" s="155"/>
      <c r="G5" s="156"/>
    </row>
    <row r="6" spans="1:7" ht="21.75" customHeight="1">
      <c r="A6" s="184"/>
      <c r="B6" s="184"/>
      <c r="C6" s="184"/>
      <c r="D6" s="194"/>
      <c r="E6" s="254" t="str">
        <f>"2025"&amp;"年"</f>
        <v>2025年</v>
      </c>
      <c r="F6" s="191" t="str">
        <f>("2025"+1)&amp;"年"</f>
        <v>2026年</v>
      </c>
      <c r="G6" s="191" t="str">
        <f>("2025"+2)&amp;"年"</f>
        <v>2027年</v>
      </c>
    </row>
    <row r="7" spans="1:7" ht="40.5" customHeight="1">
      <c r="A7" s="178"/>
      <c r="B7" s="178"/>
      <c r="C7" s="178"/>
      <c r="D7" s="195"/>
      <c r="E7" s="158"/>
      <c r="F7" s="195" t="s">
        <v>57</v>
      </c>
      <c r="G7" s="195"/>
    </row>
    <row r="8" spans="1:7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</row>
    <row r="9" spans="1:7" ht="17.25" customHeight="1">
      <c r="A9" s="94" t="s">
        <v>70</v>
      </c>
      <c r="B9" s="84"/>
      <c r="C9" s="84"/>
      <c r="D9" s="94"/>
      <c r="E9" s="83">
        <v>3029100</v>
      </c>
      <c r="F9" s="83"/>
      <c r="G9" s="83"/>
    </row>
    <row r="10" spans="1:7" ht="18.75" customHeight="1">
      <c r="A10" s="94"/>
      <c r="B10" s="94" t="s">
        <v>490</v>
      </c>
      <c r="C10" s="94" t="s">
        <v>283</v>
      </c>
      <c r="D10" s="94" t="s">
        <v>491</v>
      </c>
      <c r="E10" s="83">
        <v>400000</v>
      </c>
      <c r="F10" s="83"/>
      <c r="G10" s="83"/>
    </row>
    <row r="11" spans="1:7" ht="18.75" customHeight="1">
      <c r="A11" s="50"/>
      <c r="B11" s="94" t="s">
        <v>490</v>
      </c>
      <c r="C11" s="94" t="s">
        <v>285</v>
      </c>
      <c r="D11" s="94" t="s">
        <v>491</v>
      </c>
      <c r="E11" s="83">
        <v>300000</v>
      </c>
      <c r="F11" s="83"/>
      <c r="G11" s="83"/>
    </row>
    <row r="12" spans="1:7" ht="18.75" customHeight="1">
      <c r="A12" s="50"/>
      <c r="B12" s="94" t="s">
        <v>490</v>
      </c>
      <c r="C12" s="94" t="s">
        <v>287</v>
      </c>
      <c r="D12" s="94" t="s">
        <v>491</v>
      </c>
      <c r="E12" s="83">
        <v>80000</v>
      </c>
      <c r="F12" s="83"/>
      <c r="G12" s="83"/>
    </row>
    <row r="13" spans="1:7" ht="18.75" customHeight="1">
      <c r="A13" s="50"/>
      <c r="B13" s="94" t="s">
        <v>490</v>
      </c>
      <c r="C13" s="94" t="s">
        <v>289</v>
      </c>
      <c r="D13" s="94" t="s">
        <v>491</v>
      </c>
      <c r="E13" s="83">
        <v>200000</v>
      </c>
      <c r="F13" s="83"/>
      <c r="G13" s="83"/>
    </row>
    <row r="14" spans="1:7" ht="18.75" customHeight="1">
      <c r="A14" s="50"/>
      <c r="B14" s="94" t="s">
        <v>490</v>
      </c>
      <c r="C14" s="94" t="s">
        <v>291</v>
      </c>
      <c r="D14" s="94" t="s">
        <v>491</v>
      </c>
      <c r="E14" s="83">
        <v>250000</v>
      </c>
      <c r="F14" s="83"/>
      <c r="G14" s="83"/>
    </row>
    <row r="15" spans="1:7" ht="18.75" customHeight="1">
      <c r="A15" s="50"/>
      <c r="B15" s="94" t="s">
        <v>490</v>
      </c>
      <c r="C15" s="94" t="s">
        <v>293</v>
      </c>
      <c r="D15" s="94" t="s">
        <v>491</v>
      </c>
      <c r="E15" s="83">
        <v>50000</v>
      </c>
      <c r="F15" s="83"/>
      <c r="G15" s="83"/>
    </row>
    <row r="16" spans="1:7" ht="18.75" customHeight="1">
      <c r="A16" s="50"/>
      <c r="B16" s="94" t="s">
        <v>490</v>
      </c>
      <c r="C16" s="94" t="s">
        <v>295</v>
      </c>
      <c r="D16" s="94" t="s">
        <v>491</v>
      </c>
      <c r="E16" s="83">
        <v>200000</v>
      </c>
      <c r="F16" s="83"/>
      <c r="G16" s="83"/>
    </row>
    <row r="17" spans="1:7" ht="18.75" customHeight="1">
      <c r="A17" s="50"/>
      <c r="B17" s="94" t="s">
        <v>490</v>
      </c>
      <c r="C17" s="94" t="s">
        <v>297</v>
      </c>
      <c r="D17" s="94" t="s">
        <v>491</v>
      </c>
      <c r="E17" s="83">
        <v>800000</v>
      </c>
      <c r="F17" s="83"/>
      <c r="G17" s="83"/>
    </row>
    <row r="18" spans="1:7" ht="18.75" customHeight="1">
      <c r="A18" s="50"/>
      <c r="B18" s="94" t="s">
        <v>490</v>
      </c>
      <c r="C18" s="94" t="s">
        <v>299</v>
      </c>
      <c r="D18" s="94" t="s">
        <v>491</v>
      </c>
      <c r="E18" s="83">
        <v>238000</v>
      </c>
      <c r="F18" s="83"/>
      <c r="G18" s="83"/>
    </row>
    <row r="19" spans="1:7" ht="18.75" customHeight="1">
      <c r="A19" s="50"/>
      <c r="B19" s="94" t="s">
        <v>490</v>
      </c>
      <c r="C19" s="94" t="s">
        <v>301</v>
      </c>
      <c r="D19" s="94" t="s">
        <v>491</v>
      </c>
      <c r="E19" s="83">
        <v>250000</v>
      </c>
      <c r="F19" s="83"/>
      <c r="G19" s="83"/>
    </row>
    <row r="20" spans="1:7" ht="18.75" customHeight="1">
      <c r="A20" s="50"/>
      <c r="B20" s="94" t="s">
        <v>490</v>
      </c>
      <c r="C20" s="94" t="s">
        <v>303</v>
      </c>
      <c r="D20" s="94" t="s">
        <v>491</v>
      </c>
      <c r="E20" s="83">
        <v>261100</v>
      </c>
      <c r="F20" s="83"/>
      <c r="G20" s="83"/>
    </row>
    <row r="21" spans="1:7" ht="18.75" customHeight="1">
      <c r="A21" s="251" t="s">
        <v>55</v>
      </c>
      <c r="B21" s="252" t="s">
        <v>492</v>
      </c>
      <c r="C21" s="252"/>
      <c r="D21" s="253"/>
      <c r="E21" s="83">
        <v>3029100</v>
      </c>
      <c r="F21" s="83"/>
      <c r="G21" s="83"/>
    </row>
  </sheetData>
  <mergeCells count="11">
    <mergeCell ref="A21:D21"/>
    <mergeCell ref="A3:G3"/>
    <mergeCell ref="A4:D4"/>
    <mergeCell ref="A5:A7"/>
    <mergeCell ref="B5:B7"/>
    <mergeCell ref="C5:C7"/>
    <mergeCell ref="D5:D7"/>
    <mergeCell ref="E5:G5"/>
    <mergeCell ref="E6:E7"/>
    <mergeCell ref="F6:F7"/>
    <mergeCell ref="G6:G7"/>
  </mergeCells>
  <phoneticPr fontId="16" type="noConversion"/>
  <printOptions horizontalCentered="1"/>
  <pageMargins left="0.37" right="0.37" top="0.56000000000000005" bottom="0.56000000000000005" header="0.48" footer="0.48"/>
  <pageSetup paperSize="9" scale="63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37"/>
  <sheetViews>
    <sheetView showZeros="0" workbookViewId="0">
      <pane ySplit="1" topLeftCell="A8" activePane="bottomLeft" state="frozen"/>
      <selection pane="bottomLeft" activeCell="L12" sqref="L12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10" s="92" customFormat="1" ht="14.25" customHeight="1">
      <c r="A1" s="89"/>
      <c r="B1" s="89"/>
      <c r="C1" s="89"/>
      <c r="D1" s="89"/>
      <c r="E1" s="89"/>
      <c r="F1" s="89"/>
      <c r="G1" s="89"/>
      <c r="H1" s="89"/>
      <c r="I1" s="89"/>
      <c r="J1" s="89"/>
    </row>
    <row r="2" spans="1:10" s="92" customFormat="1" ht="14.25" customHeight="1">
      <c r="A2" s="97"/>
      <c r="B2" s="97"/>
      <c r="C2" s="97"/>
      <c r="D2" s="97"/>
      <c r="E2" s="97"/>
      <c r="F2" s="97"/>
      <c r="G2" s="97"/>
      <c r="H2" s="97"/>
      <c r="I2" s="97"/>
      <c r="J2" s="98" t="s">
        <v>508</v>
      </c>
    </row>
    <row r="3" spans="1:10" s="92" customFormat="1" ht="41.25" customHeight="1">
      <c r="A3" s="266" t="str">
        <f>"2025"&amp;"年部门整体支出绩效目标表"</f>
        <v>2025年部门整体支出绩效目标表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s="92" customFormat="1" ht="17.25" customHeight="1">
      <c r="A4" s="268" t="str">
        <f>"单位名称："&amp;"中国共产党石林彝族自治县委员会宣传部"</f>
        <v>单位名称：中国共产党石林彝族自治县委员会宣传部</v>
      </c>
      <c r="B4" s="268"/>
      <c r="C4" s="269"/>
      <c r="D4" s="99"/>
      <c r="E4" s="99"/>
      <c r="F4" s="99"/>
      <c r="G4" s="99"/>
      <c r="H4" s="99"/>
      <c r="I4" s="99"/>
      <c r="J4" s="100" t="s">
        <v>1</v>
      </c>
    </row>
    <row r="5" spans="1:10" s="92" customFormat="1" ht="30" customHeight="1">
      <c r="A5" s="101" t="s">
        <v>509</v>
      </c>
      <c r="B5" s="270" t="s">
        <v>71</v>
      </c>
      <c r="C5" s="271"/>
      <c r="D5" s="271"/>
      <c r="E5" s="272"/>
      <c r="F5" s="273" t="s">
        <v>510</v>
      </c>
      <c r="G5" s="272"/>
      <c r="H5" s="274" t="s">
        <v>70</v>
      </c>
      <c r="I5" s="271"/>
      <c r="J5" s="272"/>
    </row>
    <row r="6" spans="1:10" s="92" customFormat="1" ht="32.25" customHeight="1">
      <c r="A6" s="186" t="s">
        <v>511</v>
      </c>
      <c r="B6" s="155"/>
      <c r="C6" s="155"/>
      <c r="D6" s="155"/>
      <c r="E6" s="155"/>
      <c r="F6" s="155"/>
      <c r="G6" s="155"/>
      <c r="H6" s="155"/>
      <c r="I6" s="156"/>
      <c r="J6" s="102" t="s">
        <v>512</v>
      </c>
    </row>
    <row r="7" spans="1:10" s="92" customFormat="1" ht="99.75" customHeight="1">
      <c r="A7" s="265" t="s">
        <v>513</v>
      </c>
      <c r="B7" s="103" t="s">
        <v>514</v>
      </c>
      <c r="C7" s="257" t="s">
        <v>562</v>
      </c>
      <c r="D7" s="257"/>
      <c r="E7" s="257"/>
      <c r="F7" s="257"/>
      <c r="G7" s="257"/>
      <c r="H7" s="257"/>
      <c r="I7" s="257"/>
      <c r="J7" s="104" t="s">
        <v>515</v>
      </c>
    </row>
    <row r="8" spans="1:10" s="92" customFormat="1" ht="99.75" customHeight="1">
      <c r="A8" s="265"/>
      <c r="B8" s="103" t="str">
        <f>"总体绩效目标（"&amp;"2025"&amp;"-"&amp;("2025"+2)&amp;"年期间）"</f>
        <v>总体绩效目标（2025-2027年期间）</v>
      </c>
      <c r="C8" s="257" t="s">
        <v>516</v>
      </c>
      <c r="D8" s="257"/>
      <c r="E8" s="257"/>
      <c r="F8" s="257"/>
      <c r="G8" s="257"/>
      <c r="H8" s="257"/>
      <c r="I8" s="257"/>
      <c r="J8" s="104" t="s">
        <v>517</v>
      </c>
    </row>
    <row r="9" spans="1:10" s="92" customFormat="1" ht="75" customHeight="1">
      <c r="A9" s="103" t="s">
        <v>518</v>
      </c>
      <c r="B9" s="54" t="str">
        <f>"预算年度（"&amp;"2025"&amp;"年）绩效目标"</f>
        <v>预算年度（2025年）绩效目标</v>
      </c>
      <c r="C9" s="275" t="s">
        <v>519</v>
      </c>
      <c r="D9" s="275"/>
      <c r="E9" s="275"/>
      <c r="F9" s="275"/>
      <c r="G9" s="275"/>
      <c r="H9" s="275"/>
      <c r="I9" s="275"/>
      <c r="J9" s="105" t="s">
        <v>520</v>
      </c>
    </row>
    <row r="10" spans="1:10" s="92" customFormat="1" ht="32.25" customHeight="1">
      <c r="A10" s="259" t="s">
        <v>521</v>
      </c>
      <c r="B10" s="259"/>
      <c r="C10" s="259"/>
      <c r="D10" s="259"/>
      <c r="E10" s="259"/>
      <c r="F10" s="259"/>
      <c r="G10" s="259"/>
      <c r="H10" s="259"/>
      <c r="I10" s="259"/>
      <c r="J10" s="259"/>
    </row>
    <row r="11" spans="1:10" s="92" customFormat="1" ht="32.25" customHeight="1">
      <c r="A11" s="264" t="s">
        <v>522</v>
      </c>
      <c r="B11" s="264"/>
      <c r="C11" s="265" t="s">
        <v>523</v>
      </c>
      <c r="D11" s="265"/>
      <c r="E11" s="265"/>
      <c r="F11" s="265" t="s">
        <v>524</v>
      </c>
      <c r="G11" s="265"/>
      <c r="H11" s="265" t="s">
        <v>525</v>
      </c>
      <c r="I11" s="265"/>
      <c r="J11" s="265"/>
    </row>
    <row r="12" spans="1:10" s="92" customFormat="1" ht="32.25" customHeight="1">
      <c r="A12" s="264"/>
      <c r="B12" s="264"/>
      <c r="C12" s="265"/>
      <c r="D12" s="265"/>
      <c r="E12" s="265"/>
      <c r="F12" s="265"/>
      <c r="G12" s="265"/>
      <c r="H12" s="103" t="s">
        <v>526</v>
      </c>
      <c r="I12" s="103" t="s">
        <v>527</v>
      </c>
      <c r="J12" s="103" t="s">
        <v>528</v>
      </c>
    </row>
    <row r="13" spans="1:10" s="92" customFormat="1" ht="24" customHeight="1">
      <c r="A13" s="241" t="s">
        <v>55</v>
      </c>
      <c r="B13" s="255"/>
      <c r="C13" s="255"/>
      <c r="D13" s="255"/>
      <c r="E13" s="255"/>
      <c r="F13" s="255"/>
      <c r="G13" s="256"/>
      <c r="H13" s="106">
        <v>200000</v>
      </c>
      <c r="I13" s="106">
        <v>200000</v>
      </c>
      <c r="J13" s="106"/>
    </row>
    <row r="14" spans="1:10" s="92" customFormat="1" ht="34.5" customHeight="1">
      <c r="A14" s="257" t="s">
        <v>529</v>
      </c>
      <c r="B14" s="258"/>
      <c r="C14" s="257" t="s">
        <v>556</v>
      </c>
      <c r="D14" s="258"/>
      <c r="E14" s="258"/>
      <c r="F14" s="258"/>
      <c r="G14" s="258"/>
      <c r="H14" s="107">
        <v>200000</v>
      </c>
      <c r="I14" s="107">
        <v>200000</v>
      </c>
      <c r="J14" s="107"/>
    </row>
    <row r="15" spans="1:10" s="92" customFormat="1" ht="32.25" customHeight="1">
      <c r="A15" s="259" t="s">
        <v>530</v>
      </c>
      <c r="B15" s="259"/>
      <c r="C15" s="259"/>
      <c r="D15" s="259"/>
      <c r="E15" s="259"/>
      <c r="F15" s="259"/>
      <c r="G15" s="259"/>
      <c r="H15" s="259"/>
      <c r="I15" s="259"/>
      <c r="J15" s="259"/>
    </row>
    <row r="16" spans="1:10" s="92" customFormat="1" ht="32.25" customHeight="1">
      <c r="A16" s="260" t="s">
        <v>531</v>
      </c>
      <c r="B16" s="260"/>
      <c r="C16" s="260"/>
      <c r="D16" s="260"/>
      <c r="E16" s="260"/>
      <c r="F16" s="260"/>
      <c r="G16" s="260"/>
      <c r="H16" s="261" t="s">
        <v>532</v>
      </c>
      <c r="I16" s="263" t="s">
        <v>313</v>
      </c>
      <c r="J16" s="261" t="s">
        <v>533</v>
      </c>
    </row>
    <row r="17" spans="1:10" s="92" customFormat="1" ht="36" customHeight="1">
      <c r="A17" s="108" t="s">
        <v>306</v>
      </c>
      <c r="B17" s="108" t="s">
        <v>534</v>
      </c>
      <c r="C17" s="109" t="s">
        <v>308</v>
      </c>
      <c r="D17" s="109" t="s">
        <v>309</v>
      </c>
      <c r="E17" s="109" t="s">
        <v>310</v>
      </c>
      <c r="F17" s="109" t="s">
        <v>311</v>
      </c>
      <c r="G17" s="109" t="s">
        <v>312</v>
      </c>
      <c r="H17" s="262"/>
      <c r="I17" s="262"/>
      <c r="J17" s="262"/>
    </row>
    <row r="18" spans="1:10" s="92" customFormat="1" ht="32.25" customHeight="1">
      <c r="A18" s="78" t="s">
        <v>314</v>
      </c>
      <c r="B18" s="78"/>
      <c r="C18" s="96"/>
      <c r="D18" s="78"/>
      <c r="E18" s="78"/>
      <c r="F18" s="78"/>
      <c r="G18" s="78"/>
      <c r="H18" s="58"/>
      <c r="I18" s="26"/>
      <c r="J18" s="58"/>
    </row>
    <row r="19" spans="1:10" s="92" customFormat="1" ht="32.25" customHeight="1">
      <c r="A19" s="78"/>
      <c r="B19" s="78" t="s">
        <v>315</v>
      </c>
      <c r="C19" s="96"/>
      <c r="D19" s="78"/>
      <c r="E19" s="78"/>
      <c r="F19" s="78"/>
      <c r="G19" s="78"/>
      <c r="H19" s="58"/>
      <c r="I19" s="26"/>
      <c r="J19" s="58"/>
    </row>
    <row r="20" spans="1:10" s="92" customFormat="1" ht="32.25" customHeight="1">
      <c r="A20" s="78"/>
      <c r="B20" s="78"/>
      <c r="C20" s="96" t="s">
        <v>535</v>
      </c>
      <c r="D20" s="78" t="s">
        <v>317</v>
      </c>
      <c r="E20" s="78" t="s">
        <v>86</v>
      </c>
      <c r="F20" s="78" t="s">
        <v>348</v>
      </c>
      <c r="G20" s="78" t="s">
        <v>320</v>
      </c>
      <c r="H20" s="58" t="s">
        <v>536</v>
      </c>
      <c r="I20" s="26" t="s">
        <v>537</v>
      </c>
      <c r="J20" s="58" t="s">
        <v>538</v>
      </c>
    </row>
    <row r="21" spans="1:10" s="92" customFormat="1" ht="32.25" customHeight="1">
      <c r="A21" s="78"/>
      <c r="B21" s="78"/>
      <c r="C21" s="96" t="s">
        <v>539</v>
      </c>
      <c r="D21" s="78" t="s">
        <v>317</v>
      </c>
      <c r="E21" s="78" t="s">
        <v>407</v>
      </c>
      <c r="F21" s="78" t="s">
        <v>540</v>
      </c>
      <c r="G21" s="78" t="s">
        <v>320</v>
      </c>
      <c r="H21" s="58" t="s">
        <v>541</v>
      </c>
      <c r="I21" s="26" t="s">
        <v>542</v>
      </c>
      <c r="J21" s="58" t="s">
        <v>538</v>
      </c>
    </row>
    <row r="22" spans="1:10" s="92" customFormat="1" ht="32.25" customHeight="1">
      <c r="A22" s="78"/>
      <c r="B22" s="78" t="s">
        <v>371</v>
      </c>
      <c r="C22" s="96"/>
      <c r="D22" s="78"/>
      <c r="E22" s="78"/>
      <c r="F22" s="78"/>
      <c r="G22" s="78"/>
      <c r="H22" s="58"/>
      <c r="I22" s="26"/>
      <c r="J22" s="58"/>
    </row>
    <row r="23" spans="1:10" s="92" customFormat="1" ht="32.25" customHeight="1">
      <c r="A23" s="78"/>
      <c r="B23" s="78"/>
      <c r="C23" s="96" t="s">
        <v>543</v>
      </c>
      <c r="D23" s="78" t="s">
        <v>317</v>
      </c>
      <c r="E23" s="78" t="s">
        <v>390</v>
      </c>
      <c r="F23" s="78" t="s">
        <v>338</v>
      </c>
      <c r="G23" s="78" t="s">
        <v>327</v>
      </c>
      <c r="H23" s="58" t="s">
        <v>541</v>
      </c>
      <c r="I23" s="26" t="s">
        <v>544</v>
      </c>
      <c r="J23" s="58" t="s">
        <v>545</v>
      </c>
    </row>
    <row r="24" spans="1:10" s="92" customFormat="1" ht="32.25" customHeight="1">
      <c r="A24" s="78"/>
      <c r="B24" s="78" t="s">
        <v>322</v>
      </c>
      <c r="C24" s="96"/>
      <c r="D24" s="78"/>
      <c r="E24" s="78"/>
      <c r="F24" s="78"/>
      <c r="G24" s="78"/>
      <c r="H24" s="58"/>
      <c r="I24" s="26"/>
      <c r="J24" s="58"/>
    </row>
    <row r="25" spans="1:10" s="92" customFormat="1" ht="32.25" customHeight="1">
      <c r="A25" s="78"/>
      <c r="B25" s="78"/>
      <c r="C25" s="96" t="s">
        <v>546</v>
      </c>
      <c r="D25" s="78" t="s">
        <v>324</v>
      </c>
      <c r="E25" s="78" t="s">
        <v>547</v>
      </c>
      <c r="F25" s="78" t="s">
        <v>326</v>
      </c>
      <c r="G25" s="78" t="s">
        <v>327</v>
      </c>
      <c r="H25" s="58" t="s">
        <v>536</v>
      </c>
      <c r="I25" s="26" t="s">
        <v>546</v>
      </c>
      <c r="J25" s="58" t="s">
        <v>548</v>
      </c>
    </row>
    <row r="26" spans="1:10" s="92" customFormat="1" ht="32.25" customHeight="1">
      <c r="A26" s="78" t="s">
        <v>329</v>
      </c>
      <c r="B26" s="78"/>
      <c r="C26" s="96"/>
      <c r="D26" s="78"/>
      <c r="E26" s="78"/>
      <c r="F26" s="78"/>
      <c r="G26" s="78"/>
      <c r="H26" s="58"/>
      <c r="I26" s="26"/>
      <c r="J26" s="58"/>
    </row>
    <row r="27" spans="1:10" s="92" customFormat="1" ht="32.25" customHeight="1">
      <c r="A27" s="78"/>
      <c r="B27" s="78" t="s">
        <v>330</v>
      </c>
      <c r="C27" s="96"/>
      <c r="D27" s="78"/>
      <c r="E27" s="78"/>
      <c r="F27" s="78"/>
      <c r="G27" s="78"/>
      <c r="H27" s="58"/>
      <c r="I27" s="26"/>
      <c r="J27" s="58"/>
    </row>
    <row r="28" spans="1:10" s="92" customFormat="1" ht="32.25" customHeight="1">
      <c r="A28" s="78"/>
      <c r="B28" s="78"/>
      <c r="C28" s="96" t="s">
        <v>549</v>
      </c>
      <c r="D28" s="78" t="s">
        <v>317</v>
      </c>
      <c r="E28" s="78" t="s">
        <v>390</v>
      </c>
      <c r="F28" s="78" t="s">
        <v>338</v>
      </c>
      <c r="G28" s="78" t="s">
        <v>327</v>
      </c>
      <c r="H28" s="58" t="s">
        <v>550</v>
      </c>
      <c r="I28" s="26" t="s">
        <v>551</v>
      </c>
      <c r="J28" s="58" t="s">
        <v>552</v>
      </c>
    </row>
    <row r="29" spans="1:10" s="92" customFormat="1" ht="32.25" customHeight="1">
      <c r="A29" s="78" t="s">
        <v>335</v>
      </c>
      <c r="B29" s="78"/>
      <c r="C29" s="96"/>
      <c r="D29" s="78"/>
      <c r="E29" s="78"/>
      <c r="F29" s="78"/>
      <c r="G29" s="78"/>
      <c r="H29" s="58"/>
      <c r="I29" s="26"/>
      <c r="J29" s="58"/>
    </row>
    <row r="30" spans="1:10" s="92" customFormat="1" ht="32.25" customHeight="1">
      <c r="A30" s="78"/>
      <c r="B30" s="78" t="s">
        <v>336</v>
      </c>
      <c r="C30" s="96"/>
      <c r="D30" s="78"/>
      <c r="E30" s="78"/>
      <c r="F30" s="78"/>
      <c r="G30" s="78"/>
      <c r="H30" s="58"/>
      <c r="I30" s="26"/>
      <c r="J30" s="58"/>
    </row>
    <row r="31" spans="1:10" s="92" customFormat="1" ht="32.25" customHeight="1">
      <c r="A31" s="78"/>
      <c r="B31" s="78"/>
      <c r="C31" s="96" t="s">
        <v>553</v>
      </c>
      <c r="D31" s="78" t="s">
        <v>317</v>
      </c>
      <c r="E31" s="78" t="s">
        <v>390</v>
      </c>
      <c r="F31" s="78" t="s">
        <v>338</v>
      </c>
      <c r="G31" s="78" t="s">
        <v>327</v>
      </c>
      <c r="H31" s="58" t="s">
        <v>550</v>
      </c>
      <c r="I31" s="26" t="s">
        <v>554</v>
      </c>
      <c r="J31" s="58" t="s">
        <v>555</v>
      </c>
    </row>
    <row r="32" spans="1:10" s="92" customFormat="1" ht="14.25" customHeight="1"/>
    <row r="33" s="92" customFormat="1" ht="14.25" customHeight="1"/>
    <row r="34" s="92" customFormat="1" ht="14.25" customHeight="1"/>
    <row r="35" s="92" customFormat="1" ht="14.25" customHeight="1"/>
    <row r="36" s="92" customFormat="1" ht="14.25" customHeight="1"/>
    <row r="37" s="92" customFormat="1" ht="14.25" customHeight="1"/>
  </sheetData>
  <mergeCells count="22">
    <mergeCell ref="A11:B12"/>
    <mergeCell ref="C11:G12"/>
    <mergeCell ref="H11:J11"/>
    <mergeCell ref="A3:J3"/>
    <mergeCell ref="A4:C4"/>
    <mergeCell ref="B5:E5"/>
    <mergeCell ref="F5:G5"/>
    <mergeCell ref="H5:J5"/>
    <mergeCell ref="A6:I6"/>
    <mergeCell ref="A7:A8"/>
    <mergeCell ref="C7:I7"/>
    <mergeCell ref="C8:I8"/>
    <mergeCell ref="C9:I9"/>
    <mergeCell ref="A10:J10"/>
    <mergeCell ref="A13:G13"/>
    <mergeCell ref="A14:B14"/>
    <mergeCell ref="C14:G14"/>
    <mergeCell ref="A15:J15"/>
    <mergeCell ref="A16:G16"/>
    <mergeCell ref="H16:H17"/>
    <mergeCell ref="I16:I17"/>
    <mergeCell ref="J16:J17"/>
  </mergeCells>
  <phoneticPr fontId="16" type="noConversion"/>
  <printOptions horizontalCentered="1"/>
  <pageMargins left="0.37" right="0.37" top="0.56000000000000005" bottom="0.56000000000000005" header="0.48" footer="0.48"/>
  <pageSetup paperSize="9" scale="44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S11"/>
  <sheetViews>
    <sheetView showGridLines="0" showZeros="0" workbookViewId="0">
      <pane ySplit="1" topLeftCell="A2" activePane="bottomLeft" state="frozen"/>
      <selection pane="bottomLeft" activeCell="C40" sqref="C40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25" customHeight="1">
      <c r="A2" s="118" t="s">
        <v>52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41.25" customHeight="1">
      <c r="A3" s="119" t="str">
        <f>"2025"&amp;"年部门收入预算表"</f>
        <v>2025年部门收入预算表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7.25" customHeight="1">
      <c r="A4" s="112" t="str">
        <f>"单位名称："&amp;"中国共产党石林彝族自治县委员会宣传部"</f>
        <v>单位名称：中国共产党石林彝族自治县委员会宣传部</v>
      </c>
      <c r="B4" s="111"/>
      <c r="S4" s="2" t="s">
        <v>1</v>
      </c>
    </row>
    <row r="5" spans="1:19" ht="21.75" customHeight="1">
      <c r="A5" s="125" t="s">
        <v>53</v>
      </c>
      <c r="B5" s="128" t="s">
        <v>54</v>
      </c>
      <c r="C5" s="128" t="s">
        <v>55</v>
      </c>
      <c r="D5" s="122" t="s">
        <v>56</v>
      </c>
      <c r="E5" s="122"/>
      <c r="F5" s="122"/>
      <c r="G5" s="122"/>
      <c r="H5" s="122"/>
      <c r="I5" s="123"/>
      <c r="J5" s="122"/>
      <c r="K5" s="122"/>
      <c r="L5" s="122"/>
      <c r="M5" s="122"/>
      <c r="N5" s="124"/>
      <c r="O5" s="122" t="s">
        <v>45</v>
      </c>
      <c r="P5" s="122"/>
      <c r="Q5" s="122"/>
      <c r="R5" s="122"/>
      <c r="S5" s="124"/>
    </row>
    <row r="6" spans="1:19" ht="27" customHeight="1">
      <c r="A6" s="126"/>
      <c r="B6" s="116"/>
      <c r="C6" s="116"/>
      <c r="D6" s="116" t="s">
        <v>57</v>
      </c>
      <c r="E6" s="116" t="s">
        <v>58</v>
      </c>
      <c r="F6" s="116" t="s">
        <v>59</v>
      </c>
      <c r="G6" s="116" t="s">
        <v>60</v>
      </c>
      <c r="H6" s="116" t="s">
        <v>61</v>
      </c>
      <c r="I6" s="131" t="s">
        <v>62</v>
      </c>
      <c r="J6" s="132"/>
      <c r="K6" s="132"/>
      <c r="L6" s="132"/>
      <c r="M6" s="132"/>
      <c r="N6" s="133"/>
      <c r="O6" s="116" t="s">
        <v>57</v>
      </c>
      <c r="P6" s="116" t="s">
        <v>58</v>
      </c>
      <c r="Q6" s="116" t="s">
        <v>59</v>
      </c>
      <c r="R6" s="116" t="s">
        <v>60</v>
      </c>
      <c r="S6" s="116" t="s">
        <v>63</v>
      </c>
    </row>
    <row r="7" spans="1:19" ht="30" customHeight="1">
      <c r="A7" s="127"/>
      <c r="B7" s="129"/>
      <c r="C7" s="130"/>
      <c r="D7" s="130"/>
      <c r="E7" s="130"/>
      <c r="F7" s="130"/>
      <c r="G7" s="130"/>
      <c r="H7" s="130"/>
      <c r="I7" s="14" t="s">
        <v>57</v>
      </c>
      <c r="J7" s="13" t="s">
        <v>64</v>
      </c>
      <c r="K7" s="13" t="s">
        <v>65</v>
      </c>
      <c r="L7" s="13" t="s">
        <v>66</v>
      </c>
      <c r="M7" s="13" t="s">
        <v>67</v>
      </c>
      <c r="N7" s="13" t="s">
        <v>68</v>
      </c>
      <c r="O7" s="117"/>
      <c r="P7" s="117"/>
      <c r="Q7" s="117"/>
      <c r="R7" s="117"/>
      <c r="S7" s="130"/>
    </row>
    <row r="8" spans="1:19" ht="1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4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</row>
    <row r="9" spans="1:19" ht="18" customHeight="1">
      <c r="A9" s="16" t="s">
        <v>69</v>
      </c>
      <c r="B9" s="16" t="s">
        <v>70</v>
      </c>
      <c r="C9" s="7">
        <v>7881789</v>
      </c>
      <c r="D9" s="7">
        <v>7881789</v>
      </c>
      <c r="E9" s="7">
        <v>7881789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8" customHeight="1">
      <c r="A10" s="17" t="s">
        <v>71</v>
      </c>
      <c r="B10" s="17" t="s">
        <v>70</v>
      </c>
      <c r="C10" s="7">
        <v>7881789</v>
      </c>
      <c r="D10" s="7">
        <v>7881789</v>
      </c>
      <c r="E10" s="7">
        <v>7881789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8" customHeight="1">
      <c r="A11" s="120" t="s">
        <v>55</v>
      </c>
      <c r="B11" s="121"/>
      <c r="C11" s="7">
        <v>7881789</v>
      </c>
      <c r="D11" s="7">
        <v>7881789</v>
      </c>
      <c r="E11" s="7">
        <v>7881789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</sheetData>
  <mergeCells count="20">
    <mergeCell ref="S6:S7"/>
    <mergeCell ref="O6:O7"/>
    <mergeCell ref="P6:P7"/>
    <mergeCell ref="Q6:Q7"/>
    <mergeCell ref="R6:R7"/>
    <mergeCell ref="A2:S2"/>
    <mergeCell ref="A3:S3"/>
    <mergeCell ref="A4:B4"/>
    <mergeCell ref="A11:B11"/>
    <mergeCell ref="D5:N5"/>
    <mergeCell ref="O5:S5"/>
    <mergeCell ref="A5:A7"/>
    <mergeCell ref="B5:B7"/>
    <mergeCell ref="C5:C7"/>
    <mergeCell ref="D6:D7"/>
    <mergeCell ref="E6:E7"/>
    <mergeCell ref="F6:F7"/>
    <mergeCell ref="G6:G7"/>
    <mergeCell ref="H6:H7"/>
    <mergeCell ref="I6:N6"/>
  </mergeCells>
  <phoneticPr fontId="16" type="noConversion"/>
  <printOptions horizontalCentered="1"/>
  <pageMargins left="0.37" right="0.16" top="0.70866141732283472" bottom="0.70866141732283472" header="0" footer="0"/>
  <pageSetup paperSize="9" scale="30" orientation="landscape" r:id="rId1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30"/>
  <sheetViews>
    <sheetView showGridLines="0" showZeros="0" workbookViewId="0">
      <pane ySplit="1" topLeftCell="A11" activePane="bottomLeft" state="frozen"/>
      <selection pane="bottomLeft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25" customHeight="1">
      <c r="A2" s="134" t="s">
        <v>72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41.25" customHeight="1">
      <c r="A3" s="119" t="str">
        <f>"2025"&amp;"年部门支出预算表"</f>
        <v>2025年部门支出预算表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17.25" customHeight="1">
      <c r="A4" s="112" t="str">
        <f>"单位名称："&amp;"中国共产党石林彝族自治县委员会宣传部"</f>
        <v>单位名称：中国共产党石林彝族自治县委员会宣传部</v>
      </c>
      <c r="B4" s="111"/>
      <c r="O4" s="2" t="s">
        <v>1</v>
      </c>
    </row>
    <row r="5" spans="1:15" ht="27" customHeight="1">
      <c r="A5" s="140" t="s">
        <v>73</v>
      </c>
      <c r="B5" s="140" t="s">
        <v>74</v>
      </c>
      <c r="C5" s="140" t="s">
        <v>55</v>
      </c>
      <c r="D5" s="142" t="s">
        <v>58</v>
      </c>
      <c r="E5" s="143"/>
      <c r="F5" s="146"/>
      <c r="G5" s="137" t="s">
        <v>59</v>
      </c>
      <c r="H5" s="137" t="s">
        <v>60</v>
      </c>
      <c r="I5" s="137" t="s">
        <v>75</v>
      </c>
      <c r="J5" s="142" t="s">
        <v>62</v>
      </c>
      <c r="K5" s="143"/>
      <c r="L5" s="143"/>
      <c r="M5" s="143"/>
      <c r="N5" s="144"/>
      <c r="O5" s="145"/>
    </row>
    <row r="6" spans="1:15" ht="42" customHeight="1">
      <c r="A6" s="141"/>
      <c r="B6" s="141"/>
      <c r="C6" s="138"/>
      <c r="D6" s="18" t="s">
        <v>57</v>
      </c>
      <c r="E6" s="18" t="s">
        <v>76</v>
      </c>
      <c r="F6" s="18" t="s">
        <v>77</v>
      </c>
      <c r="G6" s="138"/>
      <c r="H6" s="138"/>
      <c r="I6" s="139"/>
      <c r="J6" s="18" t="s">
        <v>57</v>
      </c>
      <c r="K6" s="5" t="s">
        <v>78</v>
      </c>
      <c r="L6" s="5" t="s">
        <v>79</v>
      </c>
      <c r="M6" s="5" t="s">
        <v>80</v>
      </c>
      <c r="N6" s="5" t="s">
        <v>81</v>
      </c>
      <c r="O6" s="5" t="s">
        <v>82</v>
      </c>
    </row>
    <row r="7" spans="1:15" ht="18" customHeight="1">
      <c r="A7" s="19" t="s">
        <v>83</v>
      </c>
      <c r="B7" s="19" t="s">
        <v>84</v>
      </c>
      <c r="C7" s="19" t="s">
        <v>85</v>
      </c>
      <c r="D7" s="20" t="s">
        <v>86</v>
      </c>
      <c r="E7" s="20" t="s">
        <v>87</v>
      </c>
      <c r="F7" s="20" t="s">
        <v>88</v>
      </c>
      <c r="G7" s="20" t="s">
        <v>89</v>
      </c>
      <c r="H7" s="20" t="s">
        <v>90</v>
      </c>
      <c r="I7" s="20" t="s">
        <v>91</v>
      </c>
      <c r="J7" s="20" t="s">
        <v>92</v>
      </c>
      <c r="K7" s="20" t="s">
        <v>93</v>
      </c>
      <c r="L7" s="20" t="s">
        <v>94</v>
      </c>
      <c r="M7" s="20" t="s">
        <v>95</v>
      </c>
      <c r="N7" s="19" t="s">
        <v>96</v>
      </c>
      <c r="O7" s="20" t="s">
        <v>97</v>
      </c>
    </row>
    <row r="8" spans="1:15" ht="21" customHeight="1">
      <c r="A8" s="21" t="s">
        <v>98</v>
      </c>
      <c r="B8" s="21" t="s">
        <v>99</v>
      </c>
      <c r="C8" s="7">
        <v>6488812</v>
      </c>
      <c r="D8" s="7">
        <v>6488812</v>
      </c>
      <c r="E8" s="7">
        <v>3459712</v>
      </c>
      <c r="F8" s="7">
        <v>3029100</v>
      </c>
      <c r="G8" s="7"/>
      <c r="H8" s="7"/>
      <c r="I8" s="7"/>
      <c r="J8" s="7"/>
      <c r="K8" s="7"/>
      <c r="L8" s="7"/>
      <c r="M8" s="7"/>
      <c r="N8" s="7"/>
      <c r="O8" s="7"/>
    </row>
    <row r="9" spans="1:15" ht="21" customHeight="1">
      <c r="A9" s="22" t="s">
        <v>100</v>
      </c>
      <c r="B9" s="22" t="s">
        <v>101</v>
      </c>
      <c r="C9" s="7">
        <v>6488812</v>
      </c>
      <c r="D9" s="7">
        <v>6488812</v>
      </c>
      <c r="E9" s="7">
        <v>3459712</v>
      </c>
      <c r="F9" s="7">
        <v>3029100</v>
      </c>
      <c r="G9" s="7"/>
      <c r="H9" s="7"/>
      <c r="I9" s="7"/>
      <c r="J9" s="7"/>
      <c r="K9" s="7"/>
      <c r="L9" s="7"/>
      <c r="M9" s="7"/>
      <c r="N9" s="7"/>
      <c r="O9" s="7"/>
    </row>
    <row r="10" spans="1:15" ht="21" customHeight="1">
      <c r="A10" s="23" t="s">
        <v>102</v>
      </c>
      <c r="B10" s="23" t="s">
        <v>103</v>
      </c>
      <c r="C10" s="7">
        <v>2459229</v>
      </c>
      <c r="D10" s="7">
        <v>2459229</v>
      </c>
      <c r="E10" s="7">
        <v>2459229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21" customHeight="1">
      <c r="A11" s="23" t="s">
        <v>104</v>
      </c>
      <c r="B11" s="23" t="s">
        <v>105</v>
      </c>
      <c r="C11" s="7">
        <v>400000</v>
      </c>
      <c r="D11" s="7">
        <v>400000</v>
      </c>
      <c r="E11" s="7"/>
      <c r="F11" s="7">
        <v>400000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21" customHeight="1">
      <c r="A12" s="23" t="s">
        <v>106</v>
      </c>
      <c r="B12" s="23" t="s">
        <v>107</v>
      </c>
      <c r="C12" s="7">
        <v>1000483</v>
      </c>
      <c r="D12" s="7">
        <v>1000483</v>
      </c>
      <c r="E12" s="7">
        <v>1000483</v>
      </c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21" customHeight="1">
      <c r="A13" s="23" t="s">
        <v>108</v>
      </c>
      <c r="B13" s="23" t="s">
        <v>109</v>
      </c>
      <c r="C13" s="7">
        <v>2629100</v>
      </c>
      <c r="D13" s="7">
        <v>2629100</v>
      </c>
      <c r="E13" s="7"/>
      <c r="F13" s="7">
        <v>2629100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ht="21" customHeight="1">
      <c r="A14" s="21" t="s">
        <v>110</v>
      </c>
      <c r="B14" s="21" t="s">
        <v>111</v>
      </c>
      <c r="C14" s="7">
        <v>669217</v>
      </c>
      <c r="D14" s="7">
        <v>669217</v>
      </c>
      <c r="E14" s="7">
        <v>669217</v>
      </c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21" customHeight="1">
      <c r="A15" s="22" t="s">
        <v>112</v>
      </c>
      <c r="B15" s="22" t="s">
        <v>113</v>
      </c>
      <c r="C15" s="7">
        <v>657757</v>
      </c>
      <c r="D15" s="7">
        <v>657757</v>
      </c>
      <c r="E15" s="7">
        <v>657757</v>
      </c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21" customHeight="1">
      <c r="A16" s="23" t="s">
        <v>114</v>
      </c>
      <c r="B16" s="23" t="s">
        <v>115</v>
      </c>
      <c r="C16" s="7">
        <v>72000</v>
      </c>
      <c r="D16" s="7">
        <v>72000</v>
      </c>
      <c r="E16" s="7">
        <v>72000</v>
      </c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21" customHeight="1">
      <c r="A17" s="23" t="s">
        <v>116</v>
      </c>
      <c r="B17" s="23" t="s">
        <v>117</v>
      </c>
      <c r="C17" s="7">
        <v>462369</v>
      </c>
      <c r="D17" s="7">
        <v>462369</v>
      </c>
      <c r="E17" s="7">
        <v>462369</v>
      </c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21" customHeight="1">
      <c r="A18" s="23" t="s">
        <v>118</v>
      </c>
      <c r="B18" s="23" t="s">
        <v>119</v>
      </c>
      <c r="C18" s="7">
        <v>123388</v>
      </c>
      <c r="D18" s="7">
        <v>123388</v>
      </c>
      <c r="E18" s="7">
        <v>123388</v>
      </c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21" customHeight="1">
      <c r="A19" s="22" t="s">
        <v>120</v>
      </c>
      <c r="B19" s="22" t="s">
        <v>121</v>
      </c>
      <c r="C19" s="7">
        <v>11460</v>
      </c>
      <c r="D19" s="7">
        <v>11460</v>
      </c>
      <c r="E19" s="7">
        <v>11460</v>
      </c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21" customHeight="1">
      <c r="A20" s="23" t="s">
        <v>122</v>
      </c>
      <c r="B20" s="23" t="s">
        <v>123</v>
      </c>
      <c r="C20" s="7">
        <v>11460</v>
      </c>
      <c r="D20" s="7">
        <v>11460</v>
      </c>
      <c r="E20" s="7">
        <v>11460</v>
      </c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21" customHeight="1">
      <c r="A21" s="21" t="s">
        <v>124</v>
      </c>
      <c r="B21" s="21" t="s">
        <v>125</v>
      </c>
      <c r="C21" s="7">
        <v>357991</v>
      </c>
      <c r="D21" s="7">
        <v>357991</v>
      </c>
      <c r="E21" s="7">
        <v>357991</v>
      </c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21" customHeight="1">
      <c r="A22" s="22" t="s">
        <v>126</v>
      </c>
      <c r="B22" s="22" t="s">
        <v>127</v>
      </c>
      <c r="C22" s="7">
        <v>357991</v>
      </c>
      <c r="D22" s="7">
        <v>357991</v>
      </c>
      <c r="E22" s="7">
        <v>357991</v>
      </c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21" customHeight="1">
      <c r="A23" s="23" t="s">
        <v>128</v>
      </c>
      <c r="B23" s="23" t="s">
        <v>129</v>
      </c>
      <c r="C23" s="7">
        <v>126435</v>
      </c>
      <c r="D23" s="7">
        <v>126435</v>
      </c>
      <c r="E23" s="7">
        <v>126435</v>
      </c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21" customHeight="1">
      <c r="A24" s="23" t="s">
        <v>130</v>
      </c>
      <c r="B24" s="23" t="s">
        <v>131</v>
      </c>
      <c r="C24" s="7">
        <v>67432</v>
      </c>
      <c r="D24" s="7">
        <v>67432</v>
      </c>
      <c r="E24" s="7">
        <v>67432</v>
      </c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21" customHeight="1">
      <c r="A25" s="23" t="s">
        <v>132</v>
      </c>
      <c r="B25" s="23" t="s">
        <v>133</v>
      </c>
      <c r="C25" s="7">
        <v>143875</v>
      </c>
      <c r="D25" s="7">
        <v>143875</v>
      </c>
      <c r="E25" s="7">
        <v>143875</v>
      </c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21" customHeight="1">
      <c r="A26" s="23" t="s">
        <v>134</v>
      </c>
      <c r="B26" s="23" t="s">
        <v>135</v>
      </c>
      <c r="C26" s="7">
        <v>20249</v>
      </c>
      <c r="D26" s="7">
        <v>20249</v>
      </c>
      <c r="E26" s="7">
        <v>20249</v>
      </c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21" customHeight="1">
      <c r="A27" s="21" t="s">
        <v>136</v>
      </c>
      <c r="B27" s="21" t="s">
        <v>137</v>
      </c>
      <c r="C27" s="7">
        <v>365769</v>
      </c>
      <c r="D27" s="7">
        <v>365769</v>
      </c>
      <c r="E27" s="7">
        <v>365769</v>
      </c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21" customHeight="1">
      <c r="A28" s="22" t="s">
        <v>138</v>
      </c>
      <c r="B28" s="22" t="s">
        <v>139</v>
      </c>
      <c r="C28" s="7">
        <v>365769</v>
      </c>
      <c r="D28" s="7">
        <v>365769</v>
      </c>
      <c r="E28" s="7">
        <v>365769</v>
      </c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21" customHeight="1">
      <c r="A29" s="23" t="s">
        <v>140</v>
      </c>
      <c r="B29" s="23" t="s">
        <v>141</v>
      </c>
      <c r="C29" s="7">
        <v>365769</v>
      </c>
      <c r="D29" s="7">
        <v>365769</v>
      </c>
      <c r="E29" s="7">
        <v>365769</v>
      </c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21" customHeight="1">
      <c r="A30" s="135" t="s">
        <v>55</v>
      </c>
      <c r="B30" s="136"/>
      <c r="C30" s="7">
        <v>7881789</v>
      </c>
      <c r="D30" s="7">
        <v>7881789</v>
      </c>
      <c r="E30" s="7">
        <v>4852689</v>
      </c>
      <c r="F30" s="7">
        <v>3029100</v>
      </c>
      <c r="G30" s="7"/>
      <c r="H30" s="7"/>
      <c r="I30" s="7"/>
      <c r="J30" s="7"/>
      <c r="K30" s="7"/>
      <c r="L30" s="7"/>
      <c r="M30" s="7"/>
      <c r="N30" s="7"/>
      <c r="O30" s="7"/>
    </row>
  </sheetData>
  <mergeCells count="12">
    <mergeCell ref="A2:O2"/>
    <mergeCell ref="A3:O3"/>
    <mergeCell ref="A4:B4"/>
    <mergeCell ref="A30:B30"/>
    <mergeCell ref="G5:G6"/>
    <mergeCell ref="H5:H6"/>
    <mergeCell ref="I5:I6"/>
    <mergeCell ref="C5:C6"/>
    <mergeCell ref="A5:A6"/>
    <mergeCell ref="B5:B6"/>
    <mergeCell ref="J5:O5"/>
    <mergeCell ref="D5:F5"/>
  </mergeCells>
  <phoneticPr fontId="16" type="noConversion"/>
  <printOptions horizontalCentered="1"/>
  <pageMargins left="0.23622047244094491" right="0.15748031496062992" top="0.70866141732283472" bottom="0.70866141732283472" header="0" footer="0"/>
  <pageSetup paperSize="9" scale="37" orientation="landscape" r:id="rId1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5"/>
  <sheetViews>
    <sheetView showGridLines="0" showZeros="0" workbookViewId="0">
      <pane ySplit="1" topLeftCell="A5" activePane="bottomLeft" state="frozen"/>
      <selection pane="bottomLeft"/>
    </sheetView>
  </sheetViews>
  <sheetFormatPr defaultColWidth="8.625" defaultRowHeight="12.75" customHeight="1"/>
  <cols>
    <col min="1" max="4" width="35.625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4"/>
      <c r="B2" s="2"/>
      <c r="C2" s="2"/>
      <c r="D2" s="2" t="s">
        <v>142</v>
      </c>
    </row>
    <row r="3" spans="1:4" ht="41.25" customHeight="1">
      <c r="A3" s="110" t="str">
        <f>"2025"&amp;"年部门财政拨款收支预算总表"</f>
        <v>2025年部门财政拨款收支预算总表</v>
      </c>
      <c r="B3" s="111"/>
      <c r="C3" s="111"/>
      <c r="D3" s="111"/>
    </row>
    <row r="4" spans="1:4" ht="17.25" customHeight="1">
      <c r="A4" s="112" t="str">
        <f>"单位名称："&amp;"中国共产党石林彝族自治县委员会宣传部"</f>
        <v>单位名称：中国共产党石林彝族自治县委员会宣传部</v>
      </c>
      <c r="B4" s="113"/>
      <c r="D4" s="2" t="s">
        <v>1</v>
      </c>
    </row>
    <row r="5" spans="1:4" ht="17.25" customHeight="1">
      <c r="A5" s="114" t="s">
        <v>2</v>
      </c>
      <c r="B5" s="115"/>
      <c r="C5" s="114" t="s">
        <v>3</v>
      </c>
      <c r="D5" s="115"/>
    </row>
    <row r="6" spans="1:4" ht="18.75" customHeight="1">
      <c r="A6" s="5" t="s">
        <v>4</v>
      </c>
      <c r="B6" s="5" t="s">
        <v>5</v>
      </c>
      <c r="C6" s="5" t="s">
        <v>6</v>
      </c>
      <c r="D6" s="5" t="s">
        <v>5</v>
      </c>
    </row>
    <row r="7" spans="1:4" ht="16.5" customHeight="1">
      <c r="A7" s="6" t="s">
        <v>143</v>
      </c>
      <c r="B7" s="7">
        <v>7881789</v>
      </c>
      <c r="C7" s="6" t="s">
        <v>144</v>
      </c>
      <c r="D7" s="7">
        <v>7881789</v>
      </c>
    </row>
    <row r="8" spans="1:4" ht="16.5" customHeight="1">
      <c r="A8" s="6" t="s">
        <v>145</v>
      </c>
      <c r="B8" s="7">
        <v>7881789</v>
      </c>
      <c r="C8" s="6" t="s">
        <v>146</v>
      </c>
      <c r="D8" s="7">
        <v>6488812</v>
      </c>
    </row>
    <row r="9" spans="1:4" ht="16.5" customHeight="1">
      <c r="A9" s="6" t="s">
        <v>147</v>
      </c>
      <c r="B9" s="7"/>
      <c r="C9" s="6" t="s">
        <v>148</v>
      </c>
      <c r="D9" s="7"/>
    </row>
    <row r="10" spans="1:4" ht="16.5" customHeight="1">
      <c r="A10" s="6" t="s">
        <v>149</v>
      </c>
      <c r="B10" s="7"/>
      <c r="C10" s="6" t="s">
        <v>150</v>
      </c>
      <c r="D10" s="7"/>
    </row>
    <row r="11" spans="1:4" ht="16.5" customHeight="1">
      <c r="A11" s="6" t="s">
        <v>151</v>
      </c>
      <c r="B11" s="7"/>
      <c r="C11" s="6" t="s">
        <v>152</v>
      </c>
      <c r="D11" s="7"/>
    </row>
    <row r="12" spans="1:4" ht="16.5" customHeight="1">
      <c r="A12" s="6" t="s">
        <v>145</v>
      </c>
      <c r="B12" s="7"/>
      <c r="C12" s="6" t="s">
        <v>153</v>
      </c>
      <c r="D12" s="7"/>
    </row>
    <row r="13" spans="1:4" ht="16.5" customHeight="1">
      <c r="A13" s="10" t="s">
        <v>147</v>
      </c>
      <c r="B13" s="7"/>
      <c r="C13" s="25" t="s">
        <v>154</v>
      </c>
      <c r="D13" s="7"/>
    </row>
    <row r="14" spans="1:4" ht="16.5" customHeight="1">
      <c r="A14" s="10" t="s">
        <v>149</v>
      </c>
      <c r="B14" s="7"/>
      <c r="C14" s="25" t="s">
        <v>155</v>
      </c>
      <c r="D14" s="7"/>
    </row>
    <row r="15" spans="1:4" ht="16.5" customHeight="1">
      <c r="A15" s="11"/>
      <c r="B15" s="7"/>
      <c r="C15" s="25" t="s">
        <v>156</v>
      </c>
      <c r="D15" s="7">
        <v>669217</v>
      </c>
    </row>
    <row r="16" spans="1:4" ht="16.5" customHeight="1">
      <c r="A16" s="11"/>
      <c r="B16" s="7"/>
      <c r="C16" s="25" t="s">
        <v>157</v>
      </c>
      <c r="D16" s="7">
        <v>357991</v>
      </c>
    </row>
    <row r="17" spans="1:4" ht="16.5" customHeight="1">
      <c r="A17" s="11"/>
      <c r="B17" s="7"/>
      <c r="C17" s="25" t="s">
        <v>158</v>
      </c>
      <c r="D17" s="7"/>
    </row>
    <row r="18" spans="1:4" ht="16.5" customHeight="1">
      <c r="A18" s="11"/>
      <c r="B18" s="7"/>
      <c r="C18" s="25" t="s">
        <v>159</v>
      </c>
      <c r="D18" s="7"/>
    </row>
    <row r="19" spans="1:4" ht="16.5" customHeight="1">
      <c r="A19" s="11"/>
      <c r="B19" s="7"/>
      <c r="C19" s="25" t="s">
        <v>160</v>
      </c>
      <c r="D19" s="7"/>
    </row>
    <row r="20" spans="1:4" ht="16.5" customHeight="1">
      <c r="A20" s="11"/>
      <c r="B20" s="7"/>
      <c r="C20" s="25" t="s">
        <v>161</v>
      </c>
      <c r="D20" s="7"/>
    </row>
    <row r="21" spans="1:4" ht="16.5" customHeight="1">
      <c r="A21" s="11"/>
      <c r="B21" s="7"/>
      <c r="C21" s="25" t="s">
        <v>162</v>
      </c>
      <c r="D21" s="7"/>
    </row>
    <row r="22" spans="1:4" ht="16.5" customHeight="1">
      <c r="A22" s="11"/>
      <c r="B22" s="7"/>
      <c r="C22" s="25" t="s">
        <v>163</v>
      </c>
      <c r="D22" s="7"/>
    </row>
    <row r="23" spans="1:4" ht="16.5" customHeight="1">
      <c r="A23" s="11"/>
      <c r="B23" s="7"/>
      <c r="C23" s="25" t="s">
        <v>164</v>
      </c>
      <c r="D23" s="7"/>
    </row>
    <row r="24" spans="1:4" ht="16.5" customHeight="1">
      <c r="A24" s="11"/>
      <c r="B24" s="7"/>
      <c r="C24" s="25" t="s">
        <v>165</v>
      </c>
      <c r="D24" s="7"/>
    </row>
    <row r="25" spans="1:4" ht="16.5" customHeight="1">
      <c r="A25" s="11"/>
      <c r="B25" s="7"/>
      <c r="C25" s="25" t="s">
        <v>166</v>
      </c>
      <c r="D25" s="7"/>
    </row>
    <row r="26" spans="1:4" ht="16.5" customHeight="1">
      <c r="A26" s="11"/>
      <c r="B26" s="7"/>
      <c r="C26" s="25" t="s">
        <v>167</v>
      </c>
      <c r="D26" s="7">
        <v>365769</v>
      </c>
    </row>
    <row r="27" spans="1:4" ht="16.5" customHeight="1">
      <c r="A27" s="11"/>
      <c r="B27" s="7"/>
      <c r="C27" s="25" t="s">
        <v>168</v>
      </c>
      <c r="D27" s="7"/>
    </row>
    <row r="28" spans="1:4" ht="16.5" customHeight="1">
      <c r="A28" s="11"/>
      <c r="B28" s="7"/>
      <c r="C28" s="25" t="s">
        <v>169</v>
      </c>
      <c r="D28" s="7"/>
    </row>
    <row r="29" spans="1:4" ht="16.5" customHeight="1">
      <c r="A29" s="11"/>
      <c r="B29" s="7"/>
      <c r="C29" s="25" t="s">
        <v>170</v>
      </c>
      <c r="D29" s="7"/>
    </row>
    <row r="30" spans="1:4" ht="16.5" customHeight="1">
      <c r="A30" s="11"/>
      <c r="B30" s="7"/>
      <c r="C30" s="25" t="s">
        <v>171</v>
      </c>
      <c r="D30" s="7"/>
    </row>
    <row r="31" spans="1:4" ht="16.5" customHeight="1">
      <c r="A31" s="11"/>
      <c r="B31" s="7"/>
      <c r="C31" s="25" t="s">
        <v>172</v>
      </c>
      <c r="D31" s="7"/>
    </row>
    <row r="32" spans="1:4" ht="16.5" customHeight="1">
      <c r="A32" s="11"/>
      <c r="B32" s="7"/>
      <c r="C32" s="10" t="s">
        <v>173</v>
      </c>
      <c r="D32" s="7"/>
    </row>
    <row r="33" spans="1:4" ht="16.5" customHeight="1">
      <c r="A33" s="11"/>
      <c r="B33" s="7"/>
      <c r="C33" s="10" t="s">
        <v>174</v>
      </c>
      <c r="D33" s="7"/>
    </row>
    <row r="34" spans="1:4" ht="16.5" customHeight="1">
      <c r="A34" s="11"/>
      <c r="B34" s="7"/>
      <c r="C34" s="26" t="s">
        <v>175</v>
      </c>
      <c r="D34" s="7"/>
    </row>
    <row r="35" spans="1:4" ht="15" customHeight="1">
      <c r="A35" s="12" t="s">
        <v>50</v>
      </c>
      <c r="B35" s="27">
        <v>7881789</v>
      </c>
      <c r="C35" s="12" t="s">
        <v>51</v>
      </c>
      <c r="D35" s="27">
        <v>7881789</v>
      </c>
    </row>
  </sheetData>
  <mergeCells count="4">
    <mergeCell ref="A3:D3"/>
    <mergeCell ref="A5:B5"/>
    <mergeCell ref="C5:D5"/>
    <mergeCell ref="A4:B4"/>
  </mergeCells>
  <phoneticPr fontId="16" type="noConversion"/>
  <printOptions horizontalCentered="1"/>
  <pageMargins left="0.96" right="0.96" top="0.72" bottom="0.72" header="0" footer="0"/>
  <pageSetup paperSize="9" scale="71" orientation="landscape" r:id="rId1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30"/>
  <sheetViews>
    <sheetView showZeros="0" workbookViewId="0">
      <pane ySplit="1" topLeftCell="A8" activePane="bottomLeft" state="frozen"/>
      <selection pane="bottomLeft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4.25" customHeight="1">
      <c r="D2" s="28"/>
      <c r="F2" s="29"/>
      <c r="G2" s="4" t="s">
        <v>176</v>
      </c>
    </row>
    <row r="3" spans="1:7" ht="41.25" customHeight="1">
      <c r="A3" s="147" t="str">
        <f>"2025"&amp;"年一般公共预算支出预算表（按功能科目分类）"</f>
        <v>2025年一般公共预算支出预算表（按功能科目分类）</v>
      </c>
      <c r="B3" s="147"/>
      <c r="C3" s="147"/>
      <c r="D3" s="147"/>
      <c r="E3" s="147"/>
      <c r="F3" s="147"/>
      <c r="G3" s="147"/>
    </row>
    <row r="4" spans="1:7" ht="18" customHeight="1">
      <c r="A4" s="30" t="str">
        <f>"单位名称："&amp;"中国共产党石林彝族自治县委员会宣传部"</f>
        <v>单位名称：中国共产党石林彝族自治县委员会宣传部</v>
      </c>
      <c r="F4" s="31"/>
      <c r="G4" s="4" t="s">
        <v>1</v>
      </c>
    </row>
    <row r="5" spans="1:7" ht="20.25" customHeight="1">
      <c r="A5" s="148" t="s">
        <v>177</v>
      </c>
      <c r="B5" s="149"/>
      <c r="C5" s="157" t="s">
        <v>55</v>
      </c>
      <c r="D5" s="154" t="s">
        <v>76</v>
      </c>
      <c r="E5" s="155"/>
      <c r="F5" s="156"/>
      <c r="G5" s="152" t="s">
        <v>77</v>
      </c>
    </row>
    <row r="6" spans="1:7" ht="20.25" customHeight="1">
      <c r="A6" s="32" t="s">
        <v>73</v>
      </c>
      <c r="B6" s="32" t="s">
        <v>74</v>
      </c>
      <c r="C6" s="158"/>
      <c r="D6" s="34" t="s">
        <v>57</v>
      </c>
      <c r="E6" s="34" t="s">
        <v>178</v>
      </c>
      <c r="F6" s="34" t="s">
        <v>179</v>
      </c>
      <c r="G6" s="153"/>
    </row>
    <row r="7" spans="1:7" ht="15" customHeight="1">
      <c r="A7" s="35" t="s">
        <v>83</v>
      </c>
      <c r="B7" s="35" t="s">
        <v>84</v>
      </c>
      <c r="C7" s="35" t="s">
        <v>85</v>
      </c>
      <c r="D7" s="35" t="s">
        <v>86</v>
      </c>
      <c r="E7" s="35" t="s">
        <v>87</v>
      </c>
      <c r="F7" s="35" t="s">
        <v>88</v>
      </c>
      <c r="G7" s="35" t="s">
        <v>89</v>
      </c>
    </row>
    <row r="8" spans="1:7" ht="18" customHeight="1">
      <c r="A8" s="26" t="s">
        <v>98</v>
      </c>
      <c r="B8" s="26" t="s">
        <v>99</v>
      </c>
      <c r="C8" s="7">
        <v>6488812</v>
      </c>
      <c r="D8" s="7">
        <v>3459712</v>
      </c>
      <c r="E8" s="7">
        <v>3106772</v>
      </c>
      <c r="F8" s="7">
        <v>352940</v>
      </c>
      <c r="G8" s="7">
        <v>3029100</v>
      </c>
    </row>
    <row r="9" spans="1:7" ht="18" customHeight="1">
      <c r="A9" s="36" t="s">
        <v>100</v>
      </c>
      <c r="B9" s="36" t="s">
        <v>101</v>
      </c>
      <c r="C9" s="7">
        <v>6488812</v>
      </c>
      <c r="D9" s="7">
        <v>3459712</v>
      </c>
      <c r="E9" s="7">
        <v>3106772</v>
      </c>
      <c r="F9" s="7">
        <v>352940</v>
      </c>
      <c r="G9" s="7">
        <v>3029100</v>
      </c>
    </row>
    <row r="10" spans="1:7" ht="18" customHeight="1">
      <c r="A10" s="37" t="s">
        <v>102</v>
      </c>
      <c r="B10" s="37" t="s">
        <v>103</v>
      </c>
      <c r="C10" s="7">
        <v>2459229</v>
      </c>
      <c r="D10" s="7">
        <v>2459229</v>
      </c>
      <c r="E10" s="7">
        <v>2161969</v>
      </c>
      <c r="F10" s="7">
        <v>297260</v>
      </c>
      <c r="G10" s="7"/>
    </row>
    <row r="11" spans="1:7" ht="18" customHeight="1">
      <c r="A11" s="37" t="s">
        <v>104</v>
      </c>
      <c r="B11" s="37" t="s">
        <v>105</v>
      </c>
      <c r="C11" s="7">
        <v>400000</v>
      </c>
      <c r="D11" s="7"/>
      <c r="E11" s="7"/>
      <c r="F11" s="7"/>
      <c r="G11" s="7">
        <v>400000</v>
      </c>
    </row>
    <row r="12" spans="1:7" ht="18" customHeight="1">
      <c r="A12" s="37" t="s">
        <v>106</v>
      </c>
      <c r="B12" s="37" t="s">
        <v>107</v>
      </c>
      <c r="C12" s="7">
        <v>1000483</v>
      </c>
      <c r="D12" s="7">
        <v>1000483</v>
      </c>
      <c r="E12" s="7">
        <v>944803</v>
      </c>
      <c r="F12" s="7">
        <v>55680</v>
      </c>
      <c r="G12" s="7"/>
    </row>
    <row r="13" spans="1:7" ht="18" customHeight="1">
      <c r="A13" s="37" t="s">
        <v>108</v>
      </c>
      <c r="B13" s="37" t="s">
        <v>109</v>
      </c>
      <c r="C13" s="7">
        <v>2629100</v>
      </c>
      <c r="D13" s="7"/>
      <c r="E13" s="7"/>
      <c r="F13" s="7"/>
      <c r="G13" s="7">
        <v>2629100</v>
      </c>
    </row>
    <row r="14" spans="1:7" ht="18" customHeight="1">
      <c r="A14" s="26" t="s">
        <v>110</v>
      </c>
      <c r="B14" s="26" t="s">
        <v>111</v>
      </c>
      <c r="C14" s="7">
        <v>669217</v>
      </c>
      <c r="D14" s="7">
        <v>669217</v>
      </c>
      <c r="E14" s="7">
        <v>669217</v>
      </c>
      <c r="F14" s="7"/>
      <c r="G14" s="7"/>
    </row>
    <row r="15" spans="1:7" ht="18" customHeight="1">
      <c r="A15" s="36" t="s">
        <v>112</v>
      </c>
      <c r="B15" s="36" t="s">
        <v>113</v>
      </c>
      <c r="C15" s="7">
        <v>657757</v>
      </c>
      <c r="D15" s="7">
        <v>657757</v>
      </c>
      <c r="E15" s="7">
        <v>657757</v>
      </c>
      <c r="F15" s="7"/>
      <c r="G15" s="7"/>
    </row>
    <row r="16" spans="1:7" ht="18" customHeight="1">
      <c r="A16" s="37" t="s">
        <v>114</v>
      </c>
      <c r="B16" s="37" t="s">
        <v>115</v>
      </c>
      <c r="C16" s="7">
        <v>72000</v>
      </c>
      <c r="D16" s="7">
        <v>72000</v>
      </c>
      <c r="E16" s="7">
        <v>72000</v>
      </c>
      <c r="F16" s="7"/>
      <c r="G16" s="7"/>
    </row>
    <row r="17" spans="1:7" ht="18" customHeight="1">
      <c r="A17" s="37" t="s">
        <v>116</v>
      </c>
      <c r="B17" s="37" t="s">
        <v>117</v>
      </c>
      <c r="C17" s="7">
        <v>462369</v>
      </c>
      <c r="D17" s="7">
        <v>462369</v>
      </c>
      <c r="E17" s="7">
        <v>462369</v>
      </c>
      <c r="F17" s="7"/>
      <c r="G17" s="7"/>
    </row>
    <row r="18" spans="1:7" ht="18" customHeight="1">
      <c r="A18" s="37" t="s">
        <v>118</v>
      </c>
      <c r="B18" s="37" t="s">
        <v>119</v>
      </c>
      <c r="C18" s="7">
        <v>123388</v>
      </c>
      <c r="D18" s="7">
        <v>123388</v>
      </c>
      <c r="E18" s="7">
        <v>123388</v>
      </c>
      <c r="F18" s="7"/>
      <c r="G18" s="7"/>
    </row>
    <row r="19" spans="1:7" ht="18" customHeight="1">
      <c r="A19" s="36" t="s">
        <v>120</v>
      </c>
      <c r="B19" s="36" t="s">
        <v>121</v>
      </c>
      <c r="C19" s="7">
        <v>11460</v>
      </c>
      <c r="D19" s="7">
        <v>11460</v>
      </c>
      <c r="E19" s="7">
        <v>11460</v>
      </c>
      <c r="F19" s="7"/>
      <c r="G19" s="7"/>
    </row>
    <row r="20" spans="1:7" ht="18" customHeight="1">
      <c r="A20" s="37" t="s">
        <v>122</v>
      </c>
      <c r="B20" s="37" t="s">
        <v>123</v>
      </c>
      <c r="C20" s="7">
        <v>11460</v>
      </c>
      <c r="D20" s="7">
        <v>11460</v>
      </c>
      <c r="E20" s="7">
        <v>11460</v>
      </c>
      <c r="F20" s="7"/>
      <c r="G20" s="7"/>
    </row>
    <row r="21" spans="1:7" ht="18" customHeight="1">
      <c r="A21" s="26" t="s">
        <v>124</v>
      </c>
      <c r="B21" s="26" t="s">
        <v>125</v>
      </c>
      <c r="C21" s="7">
        <v>357991</v>
      </c>
      <c r="D21" s="7">
        <v>357991</v>
      </c>
      <c r="E21" s="7">
        <v>357991</v>
      </c>
      <c r="F21" s="7"/>
      <c r="G21" s="7"/>
    </row>
    <row r="22" spans="1:7" ht="18" customHeight="1">
      <c r="A22" s="36" t="s">
        <v>126</v>
      </c>
      <c r="B22" s="36" t="s">
        <v>127</v>
      </c>
      <c r="C22" s="7">
        <v>357991</v>
      </c>
      <c r="D22" s="7">
        <v>357991</v>
      </c>
      <c r="E22" s="7">
        <v>357991</v>
      </c>
      <c r="F22" s="7"/>
      <c r="G22" s="7"/>
    </row>
    <row r="23" spans="1:7" ht="18" customHeight="1">
      <c r="A23" s="37" t="s">
        <v>128</v>
      </c>
      <c r="B23" s="37" t="s">
        <v>129</v>
      </c>
      <c r="C23" s="7">
        <v>126435</v>
      </c>
      <c r="D23" s="7">
        <v>126435</v>
      </c>
      <c r="E23" s="7">
        <v>126435</v>
      </c>
      <c r="F23" s="7"/>
      <c r="G23" s="7"/>
    </row>
    <row r="24" spans="1:7" ht="18" customHeight="1">
      <c r="A24" s="37" t="s">
        <v>130</v>
      </c>
      <c r="B24" s="37" t="s">
        <v>131</v>
      </c>
      <c r="C24" s="7">
        <v>67432</v>
      </c>
      <c r="D24" s="7">
        <v>67432</v>
      </c>
      <c r="E24" s="7">
        <v>67432</v>
      </c>
      <c r="F24" s="7"/>
      <c r="G24" s="7"/>
    </row>
    <row r="25" spans="1:7" ht="18" customHeight="1">
      <c r="A25" s="37" t="s">
        <v>132</v>
      </c>
      <c r="B25" s="37" t="s">
        <v>133</v>
      </c>
      <c r="C25" s="7">
        <v>143875</v>
      </c>
      <c r="D25" s="7">
        <v>143875</v>
      </c>
      <c r="E25" s="7">
        <v>143875</v>
      </c>
      <c r="F25" s="7"/>
      <c r="G25" s="7"/>
    </row>
    <row r="26" spans="1:7" ht="18" customHeight="1">
      <c r="A26" s="37" t="s">
        <v>134</v>
      </c>
      <c r="B26" s="37" t="s">
        <v>135</v>
      </c>
      <c r="C26" s="7">
        <v>20249</v>
      </c>
      <c r="D26" s="7">
        <v>20249</v>
      </c>
      <c r="E26" s="7">
        <v>20249</v>
      </c>
      <c r="F26" s="7"/>
      <c r="G26" s="7"/>
    </row>
    <row r="27" spans="1:7" ht="18" customHeight="1">
      <c r="A27" s="26" t="s">
        <v>136</v>
      </c>
      <c r="B27" s="26" t="s">
        <v>137</v>
      </c>
      <c r="C27" s="7">
        <v>365769</v>
      </c>
      <c r="D27" s="7">
        <v>365769</v>
      </c>
      <c r="E27" s="7">
        <v>365769</v>
      </c>
      <c r="F27" s="7"/>
      <c r="G27" s="7"/>
    </row>
    <row r="28" spans="1:7" ht="18" customHeight="1">
      <c r="A28" s="36" t="s">
        <v>138</v>
      </c>
      <c r="B28" s="36" t="s">
        <v>139</v>
      </c>
      <c r="C28" s="7">
        <v>365769</v>
      </c>
      <c r="D28" s="7">
        <v>365769</v>
      </c>
      <c r="E28" s="7">
        <v>365769</v>
      </c>
      <c r="F28" s="7"/>
      <c r="G28" s="7"/>
    </row>
    <row r="29" spans="1:7" ht="18" customHeight="1">
      <c r="A29" s="37" t="s">
        <v>140</v>
      </c>
      <c r="B29" s="37" t="s">
        <v>141</v>
      </c>
      <c r="C29" s="7">
        <v>365769</v>
      </c>
      <c r="D29" s="7">
        <v>365769</v>
      </c>
      <c r="E29" s="7">
        <v>365769</v>
      </c>
      <c r="F29" s="7"/>
      <c r="G29" s="7"/>
    </row>
    <row r="30" spans="1:7" ht="18" customHeight="1">
      <c r="A30" s="150" t="s">
        <v>180</v>
      </c>
      <c r="B30" s="151" t="s">
        <v>180</v>
      </c>
      <c r="C30" s="7">
        <v>7881789</v>
      </c>
      <c r="D30" s="7">
        <v>4852689</v>
      </c>
      <c r="E30" s="7">
        <v>4499749</v>
      </c>
      <c r="F30" s="7">
        <v>352940</v>
      </c>
      <c r="G30" s="7">
        <v>3029100</v>
      </c>
    </row>
  </sheetData>
  <mergeCells count="6">
    <mergeCell ref="A3:G3"/>
    <mergeCell ref="A5:B5"/>
    <mergeCell ref="A30:B30"/>
    <mergeCell ref="G5:G6"/>
    <mergeCell ref="D5:F5"/>
    <mergeCell ref="C5:C6"/>
  </mergeCells>
  <phoneticPr fontId="16" type="noConversion"/>
  <printOptions horizontalCentered="1"/>
  <pageMargins left="0.37" right="0.37" top="0.56000000000000005" bottom="0.56000000000000005" header="0.48" footer="0.48"/>
  <pageSetup paperSize="9" scale="69" fitToHeight="10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8"/>
  <sheetViews>
    <sheetView showZeros="0" workbookViewId="0">
      <pane ySplit="1" topLeftCell="A2" activePane="bottomLeft" state="frozen"/>
      <selection pane="bottomLeft" activeCell="I12" sqref="I12"/>
    </sheetView>
  </sheetViews>
  <sheetFormatPr defaultColWidth="10.375" defaultRowHeight="14.25" customHeight="1"/>
  <cols>
    <col min="1" max="1" width="23.625" customWidth="1"/>
    <col min="2" max="2" width="18.5" customWidth="1"/>
    <col min="3" max="3" width="19.75" customWidth="1"/>
    <col min="4" max="4" width="21.375" customWidth="1"/>
    <col min="5" max="5" width="19.375" customWidth="1"/>
    <col min="6" max="6" width="28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4.25" customHeight="1">
      <c r="A2" s="38"/>
      <c r="B2" s="38"/>
      <c r="C2" s="38"/>
      <c r="D2" s="38"/>
      <c r="E2" s="24"/>
      <c r="F2" s="39" t="s">
        <v>181</v>
      </c>
    </row>
    <row r="3" spans="1:6" ht="41.25" customHeight="1">
      <c r="A3" s="159" t="s">
        <v>494</v>
      </c>
      <c r="B3" s="160"/>
      <c r="C3" s="160"/>
      <c r="D3" s="160"/>
      <c r="E3" s="161"/>
      <c r="F3" s="160"/>
    </row>
    <row r="4" spans="1:6" ht="14.25" customHeight="1">
      <c r="A4" s="162" t="str">
        <f>"单位名称："&amp;"中国共产党石林彝族自治县委员会宣传部"</f>
        <v>单位名称：中国共产党石林彝族自治县委员会宣传部</v>
      </c>
      <c r="B4" s="163"/>
      <c r="D4" s="38"/>
      <c r="E4" s="24"/>
      <c r="F4" s="3" t="s">
        <v>1</v>
      </c>
    </row>
    <row r="5" spans="1:6" ht="27" customHeight="1">
      <c r="A5" s="164" t="s">
        <v>182</v>
      </c>
      <c r="B5" s="164" t="s">
        <v>183</v>
      </c>
      <c r="C5" s="120" t="s">
        <v>184</v>
      </c>
      <c r="D5" s="164"/>
      <c r="E5" s="167"/>
      <c r="F5" s="164" t="s">
        <v>185</v>
      </c>
    </row>
    <row r="6" spans="1:6" ht="28.5" customHeight="1">
      <c r="A6" s="165"/>
      <c r="B6" s="166"/>
      <c r="C6" s="40" t="s">
        <v>57</v>
      </c>
      <c r="D6" s="40" t="s">
        <v>186</v>
      </c>
      <c r="E6" s="40" t="s">
        <v>187</v>
      </c>
      <c r="F6" s="168"/>
    </row>
    <row r="7" spans="1:6" ht="17.25" customHeight="1">
      <c r="A7" s="20" t="s">
        <v>83</v>
      </c>
      <c r="B7" s="20" t="s">
        <v>84</v>
      </c>
      <c r="C7" s="20" t="s">
        <v>85</v>
      </c>
      <c r="D7" s="20" t="s">
        <v>86</v>
      </c>
      <c r="E7" s="20" t="s">
        <v>87</v>
      </c>
      <c r="F7" s="20" t="s">
        <v>88</v>
      </c>
    </row>
    <row r="8" spans="1:6" ht="17.25" customHeight="1">
      <c r="A8" s="7">
        <v>155000</v>
      </c>
      <c r="B8" s="7"/>
      <c r="C8" s="7">
        <v>35000</v>
      </c>
      <c r="D8" s="7"/>
      <c r="E8" s="7">
        <v>35000</v>
      </c>
      <c r="F8" s="7">
        <v>120000</v>
      </c>
    </row>
  </sheetData>
  <mergeCells count="6">
    <mergeCell ref="A3:F3"/>
    <mergeCell ref="A4:B4"/>
    <mergeCell ref="A5:A6"/>
    <mergeCell ref="B5:B6"/>
    <mergeCell ref="C5:E5"/>
    <mergeCell ref="F5:F6"/>
  </mergeCells>
  <phoneticPr fontId="16" type="noConversion"/>
  <pageMargins left="0.6692913385826772" right="0.6692913385826772" top="0.70866141732283472" bottom="0.70866141732283472" header="0.27559055118110237" footer="0.27559055118110237"/>
  <pageSetup paperSize="9" fitToWidth="0" fitToHeight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60"/>
  <sheetViews>
    <sheetView showZeros="0" topLeftCell="H1" workbookViewId="0">
      <pane ySplit="1" topLeftCell="A20" activePane="bottomLeft" state="frozen"/>
      <selection pane="bottomLeft" activeCell="B69" sqref="B69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A2" s="28"/>
      <c r="B2" s="41"/>
      <c r="D2" s="42"/>
      <c r="E2" s="42"/>
      <c r="F2" s="42"/>
      <c r="G2" s="42"/>
      <c r="H2" s="43"/>
      <c r="I2" s="43"/>
      <c r="J2" s="43"/>
      <c r="K2" s="43"/>
      <c r="L2" s="43"/>
      <c r="M2" s="43"/>
      <c r="Q2" s="43"/>
      <c r="U2" s="41"/>
      <c r="W2" s="44" t="s">
        <v>188</v>
      </c>
    </row>
    <row r="3" spans="1:23" ht="45.75" customHeight="1">
      <c r="A3" s="179" t="s">
        <v>495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79"/>
      <c r="O3" s="179"/>
      <c r="P3" s="179"/>
      <c r="Q3" s="180"/>
      <c r="R3" s="180"/>
      <c r="S3" s="180"/>
      <c r="T3" s="180"/>
      <c r="U3" s="180"/>
      <c r="V3" s="180"/>
      <c r="W3" s="180"/>
    </row>
    <row r="4" spans="1:23" ht="18.75" customHeight="1">
      <c r="A4" s="181" t="s">
        <v>493</v>
      </c>
      <c r="B4" s="182"/>
      <c r="C4" s="182"/>
      <c r="D4" s="182"/>
      <c r="E4" s="182"/>
      <c r="F4" s="182"/>
      <c r="G4" s="182"/>
      <c r="H4" s="45"/>
      <c r="I4" s="45"/>
      <c r="J4" s="45"/>
      <c r="K4" s="45"/>
      <c r="L4" s="45"/>
      <c r="M4" s="45"/>
      <c r="N4" s="46"/>
      <c r="O4" s="46"/>
      <c r="P4" s="46"/>
      <c r="Q4" s="45"/>
      <c r="U4" s="41"/>
      <c r="W4" s="44" t="s">
        <v>1</v>
      </c>
    </row>
    <row r="5" spans="1:23" ht="18" customHeight="1">
      <c r="A5" s="177" t="s">
        <v>190</v>
      </c>
      <c r="B5" s="177" t="s">
        <v>191</v>
      </c>
      <c r="C5" s="177" t="s">
        <v>192</v>
      </c>
      <c r="D5" s="177" t="s">
        <v>193</v>
      </c>
      <c r="E5" s="177" t="s">
        <v>194</v>
      </c>
      <c r="F5" s="177" t="s">
        <v>195</v>
      </c>
      <c r="G5" s="177" t="s">
        <v>196</v>
      </c>
      <c r="H5" s="154" t="s">
        <v>197</v>
      </c>
      <c r="I5" s="172" t="s">
        <v>197</v>
      </c>
      <c r="J5" s="172"/>
      <c r="K5" s="172"/>
      <c r="L5" s="172"/>
      <c r="M5" s="172"/>
      <c r="N5" s="155"/>
      <c r="O5" s="155"/>
      <c r="P5" s="155"/>
      <c r="Q5" s="173" t="s">
        <v>61</v>
      </c>
      <c r="R5" s="172" t="s">
        <v>62</v>
      </c>
      <c r="S5" s="172"/>
      <c r="T5" s="172"/>
      <c r="U5" s="172"/>
      <c r="V5" s="172"/>
      <c r="W5" s="174"/>
    </row>
    <row r="6" spans="1:23" ht="18" customHeight="1">
      <c r="A6" s="175"/>
      <c r="B6" s="183"/>
      <c r="C6" s="184"/>
      <c r="D6" s="184"/>
      <c r="E6" s="184"/>
      <c r="F6" s="184"/>
      <c r="G6" s="184"/>
      <c r="H6" s="157" t="s">
        <v>198</v>
      </c>
      <c r="I6" s="154" t="s">
        <v>58</v>
      </c>
      <c r="J6" s="172"/>
      <c r="K6" s="172"/>
      <c r="L6" s="172"/>
      <c r="M6" s="174"/>
      <c r="N6" s="186" t="s">
        <v>199</v>
      </c>
      <c r="O6" s="155"/>
      <c r="P6" s="156"/>
      <c r="Q6" s="177" t="s">
        <v>61</v>
      </c>
      <c r="R6" s="154" t="s">
        <v>62</v>
      </c>
      <c r="S6" s="173" t="s">
        <v>64</v>
      </c>
      <c r="T6" s="172" t="s">
        <v>62</v>
      </c>
      <c r="U6" s="173" t="s">
        <v>66</v>
      </c>
      <c r="V6" s="173" t="s">
        <v>67</v>
      </c>
      <c r="W6" s="185" t="s">
        <v>68</v>
      </c>
    </row>
    <row r="7" spans="1:23" ht="19.5" customHeight="1">
      <c r="A7" s="175"/>
      <c r="B7" s="175"/>
      <c r="C7" s="175"/>
      <c r="D7" s="175"/>
      <c r="E7" s="175"/>
      <c r="F7" s="175"/>
      <c r="G7" s="175"/>
      <c r="H7" s="175"/>
      <c r="I7" s="187" t="s">
        <v>200</v>
      </c>
      <c r="J7" s="177" t="s">
        <v>201</v>
      </c>
      <c r="K7" s="177" t="s">
        <v>202</v>
      </c>
      <c r="L7" s="177" t="s">
        <v>203</v>
      </c>
      <c r="M7" s="177" t="s">
        <v>204</v>
      </c>
      <c r="N7" s="177" t="s">
        <v>58</v>
      </c>
      <c r="O7" s="177" t="s">
        <v>59</v>
      </c>
      <c r="P7" s="177" t="s">
        <v>60</v>
      </c>
      <c r="Q7" s="175"/>
      <c r="R7" s="177" t="s">
        <v>57</v>
      </c>
      <c r="S7" s="177" t="s">
        <v>64</v>
      </c>
      <c r="T7" s="177" t="s">
        <v>205</v>
      </c>
      <c r="U7" s="177" t="s">
        <v>66</v>
      </c>
      <c r="V7" s="177" t="s">
        <v>67</v>
      </c>
      <c r="W7" s="177" t="s">
        <v>68</v>
      </c>
    </row>
    <row r="8" spans="1:23" ht="37.5" customHeight="1">
      <c r="A8" s="158"/>
      <c r="B8" s="176"/>
      <c r="C8" s="176"/>
      <c r="D8" s="176"/>
      <c r="E8" s="176"/>
      <c r="F8" s="176"/>
      <c r="G8" s="176"/>
      <c r="H8" s="176"/>
      <c r="I8" s="188" t="s">
        <v>57</v>
      </c>
      <c r="J8" s="178" t="s">
        <v>206</v>
      </c>
      <c r="K8" s="178" t="s">
        <v>202</v>
      </c>
      <c r="L8" s="178" t="s">
        <v>203</v>
      </c>
      <c r="M8" s="178" t="s">
        <v>204</v>
      </c>
      <c r="N8" s="178" t="s">
        <v>202</v>
      </c>
      <c r="O8" s="178" t="s">
        <v>203</v>
      </c>
      <c r="P8" s="178" t="s">
        <v>204</v>
      </c>
      <c r="Q8" s="178" t="s">
        <v>61</v>
      </c>
      <c r="R8" s="178" t="s">
        <v>57</v>
      </c>
      <c r="S8" s="178" t="s">
        <v>64</v>
      </c>
      <c r="T8" s="178" t="s">
        <v>205</v>
      </c>
      <c r="U8" s="178" t="s">
        <v>66</v>
      </c>
      <c r="V8" s="178" t="s">
        <v>67</v>
      </c>
      <c r="W8" s="178" t="s">
        <v>68</v>
      </c>
    </row>
    <row r="9" spans="1:23" ht="14.25" customHeight="1">
      <c r="A9" s="49">
        <v>1</v>
      </c>
      <c r="B9" s="49">
        <v>2</v>
      </c>
      <c r="C9" s="49">
        <v>3</v>
      </c>
      <c r="D9" s="85">
        <v>4</v>
      </c>
      <c r="E9" s="85">
        <v>5</v>
      </c>
      <c r="F9" s="85">
        <v>6</v>
      </c>
      <c r="G9" s="85">
        <v>7</v>
      </c>
      <c r="H9" s="85">
        <v>8</v>
      </c>
      <c r="I9" s="85">
        <v>9</v>
      </c>
      <c r="J9" s="85">
        <v>10</v>
      </c>
      <c r="K9" s="85">
        <v>11</v>
      </c>
      <c r="L9" s="85">
        <v>12</v>
      </c>
      <c r="M9" s="85">
        <v>13</v>
      </c>
      <c r="N9" s="85">
        <v>14</v>
      </c>
      <c r="O9" s="85">
        <v>15</v>
      </c>
      <c r="P9" s="85">
        <v>16</v>
      </c>
      <c r="Q9" s="85">
        <v>17</v>
      </c>
      <c r="R9" s="85">
        <v>18</v>
      </c>
      <c r="S9" s="85">
        <v>19</v>
      </c>
      <c r="T9" s="85">
        <v>20</v>
      </c>
      <c r="U9" s="85">
        <v>21</v>
      </c>
      <c r="V9" s="85">
        <v>22</v>
      </c>
      <c r="W9" s="85">
        <v>23</v>
      </c>
    </row>
    <row r="10" spans="1:23" ht="20.25" customHeight="1">
      <c r="A10" s="10" t="s">
        <v>70</v>
      </c>
      <c r="B10" s="10" t="s">
        <v>207</v>
      </c>
      <c r="C10" s="10" t="s">
        <v>208</v>
      </c>
      <c r="D10" s="10" t="s">
        <v>102</v>
      </c>
      <c r="E10" s="10" t="s">
        <v>103</v>
      </c>
      <c r="F10" s="10" t="s">
        <v>209</v>
      </c>
      <c r="G10" s="10" t="s">
        <v>210</v>
      </c>
      <c r="H10" s="7">
        <v>751524</v>
      </c>
      <c r="I10" s="7">
        <v>751524</v>
      </c>
      <c r="J10" s="7"/>
      <c r="K10" s="7"/>
      <c r="L10" s="7">
        <v>751524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0.25" customHeight="1">
      <c r="A11" s="10" t="s">
        <v>70</v>
      </c>
      <c r="B11" s="10" t="s">
        <v>207</v>
      </c>
      <c r="C11" s="10" t="s">
        <v>208</v>
      </c>
      <c r="D11" s="10" t="s">
        <v>102</v>
      </c>
      <c r="E11" s="10" t="s">
        <v>103</v>
      </c>
      <c r="F11" s="10" t="s">
        <v>211</v>
      </c>
      <c r="G11" s="10" t="s">
        <v>212</v>
      </c>
      <c r="H11" s="7">
        <v>1039992</v>
      </c>
      <c r="I11" s="7">
        <v>1039992</v>
      </c>
      <c r="J11" s="50"/>
      <c r="K11" s="50"/>
      <c r="L11" s="7">
        <v>1039992</v>
      </c>
      <c r="M11" s="50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20.25" customHeight="1">
      <c r="A12" s="10" t="s">
        <v>70</v>
      </c>
      <c r="B12" s="10" t="s">
        <v>207</v>
      </c>
      <c r="C12" s="10" t="s">
        <v>208</v>
      </c>
      <c r="D12" s="10" t="s">
        <v>102</v>
      </c>
      <c r="E12" s="10" t="s">
        <v>103</v>
      </c>
      <c r="F12" s="10" t="s">
        <v>213</v>
      </c>
      <c r="G12" s="10" t="s">
        <v>214</v>
      </c>
      <c r="H12" s="7">
        <v>62627</v>
      </c>
      <c r="I12" s="7">
        <v>62627</v>
      </c>
      <c r="J12" s="50"/>
      <c r="K12" s="50"/>
      <c r="L12" s="7">
        <v>62627</v>
      </c>
      <c r="M12" s="50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20.25" customHeight="1">
      <c r="A13" s="10" t="s">
        <v>70</v>
      </c>
      <c r="B13" s="10" t="s">
        <v>207</v>
      </c>
      <c r="C13" s="10" t="s">
        <v>208</v>
      </c>
      <c r="D13" s="10" t="s">
        <v>102</v>
      </c>
      <c r="E13" s="10" t="s">
        <v>103</v>
      </c>
      <c r="F13" s="10" t="s">
        <v>213</v>
      </c>
      <c r="G13" s="10" t="s">
        <v>214</v>
      </c>
      <c r="H13" s="7">
        <v>6000</v>
      </c>
      <c r="I13" s="7">
        <v>6000</v>
      </c>
      <c r="J13" s="50"/>
      <c r="K13" s="50"/>
      <c r="L13" s="7">
        <v>6000</v>
      </c>
      <c r="M13" s="50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0.25" customHeight="1">
      <c r="A14" s="10" t="s">
        <v>70</v>
      </c>
      <c r="B14" s="10" t="s">
        <v>215</v>
      </c>
      <c r="C14" s="10" t="s">
        <v>216</v>
      </c>
      <c r="D14" s="10" t="s">
        <v>106</v>
      </c>
      <c r="E14" s="10" t="s">
        <v>107</v>
      </c>
      <c r="F14" s="10" t="s">
        <v>209</v>
      </c>
      <c r="G14" s="10" t="s">
        <v>210</v>
      </c>
      <c r="H14" s="7">
        <v>410532</v>
      </c>
      <c r="I14" s="7">
        <v>410532</v>
      </c>
      <c r="J14" s="50"/>
      <c r="K14" s="50"/>
      <c r="L14" s="7">
        <v>410532</v>
      </c>
      <c r="M14" s="50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0.25" customHeight="1">
      <c r="A15" s="10" t="s">
        <v>70</v>
      </c>
      <c r="B15" s="10" t="s">
        <v>215</v>
      </c>
      <c r="C15" s="10" t="s">
        <v>216</v>
      </c>
      <c r="D15" s="10" t="s">
        <v>106</v>
      </c>
      <c r="E15" s="10" t="s">
        <v>107</v>
      </c>
      <c r="F15" s="10" t="s">
        <v>211</v>
      </c>
      <c r="G15" s="10" t="s">
        <v>212</v>
      </c>
      <c r="H15" s="7">
        <v>198072</v>
      </c>
      <c r="I15" s="7">
        <v>198072</v>
      </c>
      <c r="J15" s="50"/>
      <c r="K15" s="50"/>
      <c r="L15" s="7">
        <v>198072</v>
      </c>
      <c r="M15" s="50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20.25" customHeight="1">
      <c r="A16" s="10" t="s">
        <v>70</v>
      </c>
      <c r="B16" s="10" t="s">
        <v>215</v>
      </c>
      <c r="C16" s="10" t="s">
        <v>216</v>
      </c>
      <c r="D16" s="10" t="s">
        <v>106</v>
      </c>
      <c r="E16" s="10" t="s">
        <v>107</v>
      </c>
      <c r="F16" s="10" t="s">
        <v>213</v>
      </c>
      <c r="G16" s="10" t="s">
        <v>214</v>
      </c>
      <c r="H16" s="7">
        <v>34211</v>
      </c>
      <c r="I16" s="7">
        <v>34211</v>
      </c>
      <c r="J16" s="50"/>
      <c r="K16" s="50"/>
      <c r="L16" s="7">
        <v>34211</v>
      </c>
      <c r="M16" s="50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0.25" customHeight="1">
      <c r="A17" s="10" t="s">
        <v>70</v>
      </c>
      <c r="B17" s="10" t="s">
        <v>215</v>
      </c>
      <c r="C17" s="10" t="s">
        <v>216</v>
      </c>
      <c r="D17" s="10" t="s">
        <v>106</v>
      </c>
      <c r="E17" s="10" t="s">
        <v>107</v>
      </c>
      <c r="F17" s="10" t="s">
        <v>213</v>
      </c>
      <c r="G17" s="10" t="s">
        <v>214</v>
      </c>
      <c r="H17" s="7">
        <v>3000</v>
      </c>
      <c r="I17" s="7">
        <v>3000</v>
      </c>
      <c r="J17" s="50"/>
      <c r="K17" s="50"/>
      <c r="L17" s="7">
        <v>3000</v>
      </c>
      <c r="M17" s="50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0.25" customHeight="1">
      <c r="A18" s="10" t="s">
        <v>70</v>
      </c>
      <c r="B18" s="10" t="s">
        <v>215</v>
      </c>
      <c r="C18" s="10" t="s">
        <v>216</v>
      </c>
      <c r="D18" s="10" t="s">
        <v>106</v>
      </c>
      <c r="E18" s="10" t="s">
        <v>107</v>
      </c>
      <c r="F18" s="10" t="s">
        <v>217</v>
      </c>
      <c r="G18" s="10" t="s">
        <v>218</v>
      </c>
      <c r="H18" s="7">
        <v>147060</v>
      </c>
      <c r="I18" s="7">
        <v>147060</v>
      </c>
      <c r="J18" s="50"/>
      <c r="K18" s="50"/>
      <c r="L18" s="7">
        <v>147060</v>
      </c>
      <c r="M18" s="50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20.25" customHeight="1">
      <c r="A19" s="10" t="s">
        <v>70</v>
      </c>
      <c r="B19" s="10" t="s">
        <v>215</v>
      </c>
      <c r="C19" s="10" t="s">
        <v>216</v>
      </c>
      <c r="D19" s="10" t="s">
        <v>106</v>
      </c>
      <c r="E19" s="10" t="s">
        <v>107</v>
      </c>
      <c r="F19" s="10" t="s">
        <v>217</v>
      </c>
      <c r="G19" s="10" t="s">
        <v>218</v>
      </c>
      <c r="H19" s="7">
        <v>67200</v>
      </c>
      <c r="I19" s="7">
        <v>67200</v>
      </c>
      <c r="J19" s="50"/>
      <c r="K19" s="50"/>
      <c r="L19" s="7">
        <v>67200</v>
      </c>
      <c r="M19" s="50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0.25" customHeight="1">
      <c r="A20" s="10" t="s">
        <v>70</v>
      </c>
      <c r="B20" s="10" t="s">
        <v>215</v>
      </c>
      <c r="C20" s="10" t="s">
        <v>216</v>
      </c>
      <c r="D20" s="10" t="s">
        <v>106</v>
      </c>
      <c r="E20" s="10" t="s">
        <v>107</v>
      </c>
      <c r="F20" s="10" t="s">
        <v>217</v>
      </c>
      <c r="G20" s="10" t="s">
        <v>218</v>
      </c>
      <c r="H20" s="7">
        <v>78912</v>
      </c>
      <c r="I20" s="7">
        <v>78912</v>
      </c>
      <c r="J20" s="50"/>
      <c r="K20" s="50"/>
      <c r="L20" s="7">
        <v>78912</v>
      </c>
      <c r="M20" s="50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20.25" customHeight="1">
      <c r="A21" s="10" t="s">
        <v>70</v>
      </c>
      <c r="B21" s="10" t="s">
        <v>219</v>
      </c>
      <c r="C21" s="10" t="s">
        <v>220</v>
      </c>
      <c r="D21" s="10" t="s">
        <v>116</v>
      </c>
      <c r="E21" s="10" t="s">
        <v>117</v>
      </c>
      <c r="F21" s="10" t="s">
        <v>221</v>
      </c>
      <c r="G21" s="10" t="s">
        <v>222</v>
      </c>
      <c r="H21" s="7">
        <v>160824</v>
      </c>
      <c r="I21" s="7">
        <v>160824</v>
      </c>
      <c r="J21" s="50"/>
      <c r="K21" s="50"/>
      <c r="L21" s="7">
        <v>160824</v>
      </c>
      <c r="M21" s="50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20.25" customHeight="1">
      <c r="A22" s="10" t="s">
        <v>70</v>
      </c>
      <c r="B22" s="10" t="s">
        <v>219</v>
      </c>
      <c r="C22" s="10" t="s">
        <v>220</v>
      </c>
      <c r="D22" s="10" t="s">
        <v>116</v>
      </c>
      <c r="E22" s="10" t="s">
        <v>117</v>
      </c>
      <c r="F22" s="10" t="s">
        <v>221</v>
      </c>
      <c r="G22" s="10" t="s">
        <v>222</v>
      </c>
      <c r="H22" s="7">
        <v>301545</v>
      </c>
      <c r="I22" s="7">
        <v>301545</v>
      </c>
      <c r="J22" s="50"/>
      <c r="K22" s="50"/>
      <c r="L22" s="7">
        <v>301545</v>
      </c>
      <c r="M22" s="50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0.25" customHeight="1">
      <c r="A23" s="10" t="s">
        <v>70</v>
      </c>
      <c r="B23" s="10" t="s">
        <v>219</v>
      </c>
      <c r="C23" s="10" t="s">
        <v>220</v>
      </c>
      <c r="D23" s="10" t="s">
        <v>118</v>
      </c>
      <c r="E23" s="10" t="s">
        <v>119</v>
      </c>
      <c r="F23" s="10" t="s">
        <v>223</v>
      </c>
      <c r="G23" s="10" t="s">
        <v>224</v>
      </c>
      <c r="H23" s="7">
        <v>123388</v>
      </c>
      <c r="I23" s="7">
        <v>123388</v>
      </c>
      <c r="J23" s="50"/>
      <c r="K23" s="50"/>
      <c r="L23" s="7">
        <v>123388</v>
      </c>
      <c r="M23" s="50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20.25" customHeight="1">
      <c r="A24" s="10" t="s">
        <v>70</v>
      </c>
      <c r="B24" s="10" t="s">
        <v>219</v>
      </c>
      <c r="C24" s="10" t="s">
        <v>220</v>
      </c>
      <c r="D24" s="10" t="s">
        <v>128</v>
      </c>
      <c r="E24" s="10" t="s">
        <v>129</v>
      </c>
      <c r="F24" s="10" t="s">
        <v>225</v>
      </c>
      <c r="G24" s="10" t="s">
        <v>226</v>
      </c>
      <c r="H24" s="7">
        <v>126435</v>
      </c>
      <c r="I24" s="7">
        <v>126435</v>
      </c>
      <c r="J24" s="50"/>
      <c r="K24" s="50"/>
      <c r="L24" s="7">
        <v>126435</v>
      </c>
      <c r="M24" s="50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20.25" customHeight="1">
      <c r="A25" s="10" t="s">
        <v>70</v>
      </c>
      <c r="B25" s="10" t="s">
        <v>219</v>
      </c>
      <c r="C25" s="10" t="s">
        <v>220</v>
      </c>
      <c r="D25" s="10" t="s">
        <v>130</v>
      </c>
      <c r="E25" s="10" t="s">
        <v>131</v>
      </c>
      <c r="F25" s="10" t="s">
        <v>225</v>
      </c>
      <c r="G25" s="10" t="s">
        <v>226</v>
      </c>
      <c r="H25" s="7">
        <v>67432</v>
      </c>
      <c r="I25" s="7">
        <v>67432</v>
      </c>
      <c r="J25" s="50"/>
      <c r="K25" s="50"/>
      <c r="L25" s="7">
        <v>67432</v>
      </c>
      <c r="M25" s="50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0.25" customHeight="1">
      <c r="A26" s="10" t="s">
        <v>70</v>
      </c>
      <c r="B26" s="10" t="s">
        <v>219</v>
      </c>
      <c r="C26" s="10" t="s">
        <v>220</v>
      </c>
      <c r="D26" s="10" t="s">
        <v>132</v>
      </c>
      <c r="E26" s="10" t="s">
        <v>133</v>
      </c>
      <c r="F26" s="10" t="s">
        <v>227</v>
      </c>
      <c r="G26" s="10" t="s">
        <v>228</v>
      </c>
      <c r="H26" s="7">
        <v>42680</v>
      </c>
      <c r="I26" s="7">
        <v>42680</v>
      </c>
      <c r="J26" s="50"/>
      <c r="K26" s="50"/>
      <c r="L26" s="7">
        <v>42680</v>
      </c>
      <c r="M26" s="50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20.25" customHeight="1">
      <c r="A27" s="10" t="s">
        <v>70</v>
      </c>
      <c r="B27" s="10" t="s">
        <v>219</v>
      </c>
      <c r="C27" s="10" t="s">
        <v>220</v>
      </c>
      <c r="D27" s="10" t="s">
        <v>132</v>
      </c>
      <c r="E27" s="10" t="s">
        <v>133</v>
      </c>
      <c r="F27" s="10" t="s">
        <v>227</v>
      </c>
      <c r="G27" s="10" t="s">
        <v>228</v>
      </c>
      <c r="H27" s="7">
        <v>80025</v>
      </c>
      <c r="I27" s="7">
        <v>80025</v>
      </c>
      <c r="J27" s="50"/>
      <c r="K27" s="50"/>
      <c r="L27" s="7">
        <v>80025</v>
      </c>
      <c r="M27" s="50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0.25" customHeight="1">
      <c r="A28" s="10" t="s">
        <v>70</v>
      </c>
      <c r="B28" s="10" t="s">
        <v>219</v>
      </c>
      <c r="C28" s="10" t="s">
        <v>220</v>
      </c>
      <c r="D28" s="10" t="s">
        <v>132</v>
      </c>
      <c r="E28" s="10" t="s">
        <v>133</v>
      </c>
      <c r="F28" s="10" t="s">
        <v>227</v>
      </c>
      <c r="G28" s="10" t="s">
        <v>228</v>
      </c>
      <c r="H28" s="7">
        <v>21170</v>
      </c>
      <c r="I28" s="7">
        <v>21170</v>
      </c>
      <c r="J28" s="50"/>
      <c r="K28" s="50"/>
      <c r="L28" s="7">
        <v>21170</v>
      </c>
      <c r="M28" s="50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0.25" customHeight="1">
      <c r="A29" s="10" t="s">
        <v>70</v>
      </c>
      <c r="B29" s="10" t="s">
        <v>219</v>
      </c>
      <c r="C29" s="10" t="s">
        <v>220</v>
      </c>
      <c r="D29" s="10" t="s">
        <v>102</v>
      </c>
      <c r="E29" s="10" t="s">
        <v>103</v>
      </c>
      <c r="F29" s="10" t="s">
        <v>229</v>
      </c>
      <c r="G29" s="10" t="s">
        <v>230</v>
      </c>
      <c r="H29" s="7">
        <v>1454</v>
      </c>
      <c r="I29" s="7">
        <v>1454</v>
      </c>
      <c r="J29" s="50"/>
      <c r="K29" s="50"/>
      <c r="L29" s="7">
        <v>1454</v>
      </c>
      <c r="M29" s="50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0.25" customHeight="1">
      <c r="A30" s="10" t="s">
        <v>70</v>
      </c>
      <c r="B30" s="10" t="s">
        <v>219</v>
      </c>
      <c r="C30" s="10" t="s">
        <v>220</v>
      </c>
      <c r="D30" s="10" t="s">
        <v>106</v>
      </c>
      <c r="E30" s="10" t="s">
        <v>107</v>
      </c>
      <c r="F30" s="10" t="s">
        <v>229</v>
      </c>
      <c r="G30" s="10" t="s">
        <v>230</v>
      </c>
      <c r="H30" s="7">
        <v>5816</v>
      </c>
      <c r="I30" s="7">
        <v>5816</v>
      </c>
      <c r="J30" s="50"/>
      <c r="K30" s="50"/>
      <c r="L30" s="7">
        <v>5816</v>
      </c>
      <c r="M30" s="50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0.25" customHeight="1">
      <c r="A31" s="10" t="s">
        <v>70</v>
      </c>
      <c r="B31" s="10" t="s">
        <v>219</v>
      </c>
      <c r="C31" s="10" t="s">
        <v>220</v>
      </c>
      <c r="D31" s="10" t="s">
        <v>134</v>
      </c>
      <c r="E31" s="10" t="s">
        <v>135</v>
      </c>
      <c r="F31" s="10" t="s">
        <v>229</v>
      </c>
      <c r="G31" s="10" t="s">
        <v>230</v>
      </c>
      <c r="H31" s="7">
        <v>2585</v>
      </c>
      <c r="I31" s="7">
        <v>2585</v>
      </c>
      <c r="J31" s="50"/>
      <c r="K31" s="50"/>
      <c r="L31" s="7">
        <v>2585</v>
      </c>
      <c r="M31" s="50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0.25" customHeight="1">
      <c r="A32" s="10" t="s">
        <v>70</v>
      </c>
      <c r="B32" s="10" t="s">
        <v>219</v>
      </c>
      <c r="C32" s="10" t="s">
        <v>220</v>
      </c>
      <c r="D32" s="10" t="s">
        <v>134</v>
      </c>
      <c r="E32" s="10" t="s">
        <v>135</v>
      </c>
      <c r="F32" s="10" t="s">
        <v>229</v>
      </c>
      <c r="G32" s="10" t="s">
        <v>230</v>
      </c>
      <c r="H32" s="7">
        <v>4136</v>
      </c>
      <c r="I32" s="7">
        <v>4136</v>
      </c>
      <c r="J32" s="50"/>
      <c r="K32" s="50"/>
      <c r="L32" s="7">
        <v>4136</v>
      </c>
      <c r="M32" s="50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0.25" customHeight="1">
      <c r="A33" s="10" t="s">
        <v>70</v>
      </c>
      <c r="B33" s="10" t="s">
        <v>219</v>
      </c>
      <c r="C33" s="10" t="s">
        <v>220</v>
      </c>
      <c r="D33" s="10" t="s">
        <v>134</v>
      </c>
      <c r="E33" s="10" t="s">
        <v>135</v>
      </c>
      <c r="F33" s="10" t="s">
        <v>229</v>
      </c>
      <c r="G33" s="10" t="s">
        <v>230</v>
      </c>
      <c r="H33" s="7">
        <v>3765</v>
      </c>
      <c r="I33" s="7">
        <v>3765</v>
      </c>
      <c r="J33" s="50"/>
      <c r="K33" s="50"/>
      <c r="L33" s="7">
        <v>3765</v>
      </c>
      <c r="M33" s="50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20.25" customHeight="1">
      <c r="A34" s="10" t="s">
        <v>70</v>
      </c>
      <c r="B34" s="10" t="s">
        <v>219</v>
      </c>
      <c r="C34" s="10" t="s">
        <v>220</v>
      </c>
      <c r="D34" s="10" t="s">
        <v>134</v>
      </c>
      <c r="E34" s="10" t="s">
        <v>135</v>
      </c>
      <c r="F34" s="10" t="s">
        <v>229</v>
      </c>
      <c r="G34" s="10" t="s">
        <v>230</v>
      </c>
      <c r="H34" s="7">
        <v>2008</v>
      </c>
      <c r="I34" s="7">
        <v>2008</v>
      </c>
      <c r="J34" s="50"/>
      <c r="K34" s="50"/>
      <c r="L34" s="7">
        <v>2008</v>
      </c>
      <c r="M34" s="50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0.25" customHeight="1">
      <c r="A35" s="10" t="s">
        <v>70</v>
      </c>
      <c r="B35" s="10" t="s">
        <v>219</v>
      </c>
      <c r="C35" s="10" t="s">
        <v>220</v>
      </c>
      <c r="D35" s="10" t="s">
        <v>134</v>
      </c>
      <c r="E35" s="10" t="s">
        <v>135</v>
      </c>
      <c r="F35" s="10" t="s">
        <v>229</v>
      </c>
      <c r="G35" s="10" t="s">
        <v>230</v>
      </c>
      <c r="H35" s="7">
        <v>7755</v>
      </c>
      <c r="I35" s="7">
        <v>7755</v>
      </c>
      <c r="J35" s="50"/>
      <c r="K35" s="50"/>
      <c r="L35" s="7">
        <v>7755</v>
      </c>
      <c r="M35" s="50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20.25" customHeight="1">
      <c r="A36" s="10" t="s">
        <v>70</v>
      </c>
      <c r="B36" s="10" t="s">
        <v>231</v>
      </c>
      <c r="C36" s="10" t="s">
        <v>141</v>
      </c>
      <c r="D36" s="10" t="s">
        <v>140</v>
      </c>
      <c r="E36" s="10" t="s">
        <v>141</v>
      </c>
      <c r="F36" s="10" t="s">
        <v>232</v>
      </c>
      <c r="G36" s="10" t="s">
        <v>141</v>
      </c>
      <c r="H36" s="7">
        <v>238545</v>
      </c>
      <c r="I36" s="7">
        <v>238545</v>
      </c>
      <c r="J36" s="50"/>
      <c r="K36" s="50"/>
      <c r="L36" s="7">
        <v>238545</v>
      </c>
      <c r="M36" s="50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0.25" customHeight="1">
      <c r="A37" s="10" t="s">
        <v>70</v>
      </c>
      <c r="B37" s="10" t="s">
        <v>231</v>
      </c>
      <c r="C37" s="10" t="s">
        <v>141</v>
      </c>
      <c r="D37" s="10" t="s">
        <v>140</v>
      </c>
      <c r="E37" s="10" t="s">
        <v>141</v>
      </c>
      <c r="F37" s="10" t="s">
        <v>232</v>
      </c>
      <c r="G37" s="10" t="s">
        <v>141</v>
      </c>
      <c r="H37" s="7">
        <v>127224</v>
      </c>
      <c r="I37" s="7">
        <v>127224</v>
      </c>
      <c r="J37" s="50"/>
      <c r="K37" s="50"/>
      <c r="L37" s="7">
        <v>127224</v>
      </c>
      <c r="M37" s="50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20.25" customHeight="1">
      <c r="A38" s="10" t="s">
        <v>70</v>
      </c>
      <c r="B38" s="10" t="s">
        <v>233</v>
      </c>
      <c r="C38" s="10" t="s">
        <v>234</v>
      </c>
      <c r="D38" s="10" t="s">
        <v>102</v>
      </c>
      <c r="E38" s="10" t="s">
        <v>103</v>
      </c>
      <c r="F38" s="10" t="s">
        <v>235</v>
      </c>
      <c r="G38" s="10" t="s">
        <v>236</v>
      </c>
      <c r="H38" s="7">
        <v>20000</v>
      </c>
      <c r="I38" s="7">
        <v>20000</v>
      </c>
      <c r="J38" s="50"/>
      <c r="K38" s="50"/>
      <c r="L38" s="7">
        <v>20000</v>
      </c>
      <c r="M38" s="50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0.25" customHeight="1">
      <c r="A39" s="10" t="s">
        <v>70</v>
      </c>
      <c r="B39" s="10" t="s">
        <v>237</v>
      </c>
      <c r="C39" s="10" t="s">
        <v>185</v>
      </c>
      <c r="D39" s="10" t="s">
        <v>102</v>
      </c>
      <c r="E39" s="10" t="s">
        <v>103</v>
      </c>
      <c r="F39" s="10" t="s">
        <v>238</v>
      </c>
      <c r="G39" s="10" t="s">
        <v>185</v>
      </c>
      <c r="H39" s="7">
        <v>6000</v>
      </c>
      <c r="I39" s="7">
        <v>6000</v>
      </c>
      <c r="J39" s="50"/>
      <c r="K39" s="50"/>
      <c r="L39" s="7">
        <v>6000</v>
      </c>
      <c r="M39" s="50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20.25" customHeight="1">
      <c r="A40" s="10" t="s">
        <v>70</v>
      </c>
      <c r="B40" s="10" t="s">
        <v>237</v>
      </c>
      <c r="C40" s="10" t="s">
        <v>185</v>
      </c>
      <c r="D40" s="10" t="s">
        <v>106</v>
      </c>
      <c r="E40" s="10" t="s">
        <v>107</v>
      </c>
      <c r="F40" s="10" t="s">
        <v>238</v>
      </c>
      <c r="G40" s="10" t="s">
        <v>185</v>
      </c>
      <c r="H40" s="7">
        <v>3200</v>
      </c>
      <c r="I40" s="7">
        <v>3200</v>
      </c>
      <c r="J40" s="50"/>
      <c r="K40" s="50"/>
      <c r="L40" s="7">
        <v>3200</v>
      </c>
      <c r="M40" s="50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0.25" customHeight="1">
      <c r="A41" s="10" t="s">
        <v>70</v>
      </c>
      <c r="B41" s="10" t="s">
        <v>239</v>
      </c>
      <c r="C41" s="10" t="s">
        <v>240</v>
      </c>
      <c r="D41" s="10" t="s">
        <v>102</v>
      </c>
      <c r="E41" s="10" t="s">
        <v>103</v>
      </c>
      <c r="F41" s="10" t="s">
        <v>241</v>
      </c>
      <c r="G41" s="10" t="s">
        <v>242</v>
      </c>
      <c r="H41" s="7">
        <v>148800</v>
      </c>
      <c r="I41" s="7">
        <v>148800</v>
      </c>
      <c r="J41" s="50"/>
      <c r="K41" s="50"/>
      <c r="L41" s="7">
        <v>148800</v>
      </c>
      <c r="M41" s="50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20.25" customHeight="1">
      <c r="A42" s="10" t="s">
        <v>70</v>
      </c>
      <c r="B42" s="10" t="s">
        <v>243</v>
      </c>
      <c r="C42" s="10" t="s">
        <v>244</v>
      </c>
      <c r="D42" s="10" t="s">
        <v>102</v>
      </c>
      <c r="E42" s="10" t="s">
        <v>103</v>
      </c>
      <c r="F42" s="10" t="s">
        <v>245</v>
      </c>
      <c r="G42" s="10" t="s">
        <v>244</v>
      </c>
      <c r="H42" s="7">
        <v>17400</v>
      </c>
      <c r="I42" s="7">
        <v>17400</v>
      </c>
      <c r="J42" s="50"/>
      <c r="K42" s="50"/>
      <c r="L42" s="7">
        <v>17400</v>
      </c>
      <c r="M42" s="50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20.25" customHeight="1">
      <c r="A43" s="10" t="s">
        <v>70</v>
      </c>
      <c r="B43" s="10" t="s">
        <v>243</v>
      </c>
      <c r="C43" s="10" t="s">
        <v>244</v>
      </c>
      <c r="D43" s="10" t="s">
        <v>106</v>
      </c>
      <c r="E43" s="10" t="s">
        <v>107</v>
      </c>
      <c r="F43" s="10" t="s">
        <v>245</v>
      </c>
      <c r="G43" s="10" t="s">
        <v>244</v>
      </c>
      <c r="H43" s="7">
        <v>9280</v>
      </c>
      <c r="I43" s="7">
        <v>9280</v>
      </c>
      <c r="J43" s="50"/>
      <c r="K43" s="50"/>
      <c r="L43" s="7">
        <v>9280</v>
      </c>
      <c r="M43" s="50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0.25" customHeight="1">
      <c r="A44" s="10" t="s">
        <v>70</v>
      </c>
      <c r="B44" s="10" t="s">
        <v>246</v>
      </c>
      <c r="C44" s="10" t="s">
        <v>247</v>
      </c>
      <c r="D44" s="10" t="s">
        <v>102</v>
      </c>
      <c r="E44" s="10" t="s">
        <v>103</v>
      </c>
      <c r="F44" s="10" t="s">
        <v>248</v>
      </c>
      <c r="G44" s="10" t="s">
        <v>249</v>
      </c>
      <c r="H44" s="7">
        <v>22500</v>
      </c>
      <c r="I44" s="7">
        <v>22500</v>
      </c>
      <c r="J44" s="50"/>
      <c r="K44" s="50"/>
      <c r="L44" s="7">
        <v>22500</v>
      </c>
      <c r="M44" s="50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20.25" customHeight="1">
      <c r="A45" s="10" t="s">
        <v>70</v>
      </c>
      <c r="B45" s="10" t="s">
        <v>246</v>
      </c>
      <c r="C45" s="10" t="s">
        <v>247</v>
      </c>
      <c r="D45" s="10" t="s">
        <v>106</v>
      </c>
      <c r="E45" s="10" t="s">
        <v>107</v>
      </c>
      <c r="F45" s="10" t="s">
        <v>248</v>
      </c>
      <c r="G45" s="10" t="s">
        <v>249</v>
      </c>
      <c r="H45" s="7">
        <v>12000</v>
      </c>
      <c r="I45" s="7">
        <v>12000</v>
      </c>
      <c r="J45" s="50"/>
      <c r="K45" s="50"/>
      <c r="L45" s="7">
        <v>12000</v>
      </c>
      <c r="M45" s="50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20.25" customHeight="1">
      <c r="A46" s="10" t="s">
        <v>70</v>
      </c>
      <c r="B46" s="10" t="s">
        <v>246</v>
      </c>
      <c r="C46" s="10" t="s">
        <v>247</v>
      </c>
      <c r="D46" s="10" t="s">
        <v>102</v>
      </c>
      <c r="E46" s="10" t="s">
        <v>103</v>
      </c>
      <c r="F46" s="10" t="s">
        <v>250</v>
      </c>
      <c r="G46" s="10" t="s">
        <v>251</v>
      </c>
      <c r="H46" s="7">
        <v>3000</v>
      </c>
      <c r="I46" s="7">
        <v>3000</v>
      </c>
      <c r="J46" s="50"/>
      <c r="K46" s="50"/>
      <c r="L46" s="7">
        <v>3000</v>
      </c>
      <c r="M46" s="50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0.25" customHeight="1">
      <c r="A47" s="10" t="s">
        <v>70</v>
      </c>
      <c r="B47" s="10" t="s">
        <v>246</v>
      </c>
      <c r="C47" s="10" t="s">
        <v>247</v>
      </c>
      <c r="D47" s="10" t="s">
        <v>106</v>
      </c>
      <c r="E47" s="10" t="s">
        <v>107</v>
      </c>
      <c r="F47" s="10" t="s">
        <v>250</v>
      </c>
      <c r="G47" s="10" t="s">
        <v>251</v>
      </c>
      <c r="H47" s="7">
        <v>1600</v>
      </c>
      <c r="I47" s="7">
        <v>1600</v>
      </c>
      <c r="J47" s="50"/>
      <c r="K47" s="50"/>
      <c r="L47" s="7">
        <v>1600</v>
      </c>
      <c r="M47" s="50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0.25" customHeight="1">
      <c r="A48" s="10" t="s">
        <v>70</v>
      </c>
      <c r="B48" s="10" t="s">
        <v>246</v>
      </c>
      <c r="C48" s="10" t="s">
        <v>247</v>
      </c>
      <c r="D48" s="10" t="s">
        <v>102</v>
      </c>
      <c r="E48" s="10" t="s">
        <v>103</v>
      </c>
      <c r="F48" s="10" t="s">
        <v>252</v>
      </c>
      <c r="G48" s="10" t="s">
        <v>253</v>
      </c>
      <c r="H48" s="7">
        <v>10500</v>
      </c>
      <c r="I48" s="7">
        <v>10500</v>
      </c>
      <c r="J48" s="50"/>
      <c r="K48" s="50"/>
      <c r="L48" s="7">
        <v>10500</v>
      </c>
      <c r="M48" s="50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0.25" customHeight="1">
      <c r="A49" s="10" t="s">
        <v>70</v>
      </c>
      <c r="B49" s="10" t="s">
        <v>246</v>
      </c>
      <c r="C49" s="10" t="s">
        <v>247</v>
      </c>
      <c r="D49" s="10" t="s">
        <v>106</v>
      </c>
      <c r="E49" s="10" t="s">
        <v>107</v>
      </c>
      <c r="F49" s="10" t="s">
        <v>252</v>
      </c>
      <c r="G49" s="10" t="s">
        <v>253</v>
      </c>
      <c r="H49" s="7">
        <v>5600</v>
      </c>
      <c r="I49" s="7">
        <v>5600</v>
      </c>
      <c r="J49" s="50"/>
      <c r="K49" s="50"/>
      <c r="L49" s="7">
        <v>5600</v>
      </c>
      <c r="M49" s="50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0.25" customHeight="1">
      <c r="A50" s="10" t="s">
        <v>70</v>
      </c>
      <c r="B50" s="10" t="s">
        <v>246</v>
      </c>
      <c r="C50" s="10" t="s">
        <v>247</v>
      </c>
      <c r="D50" s="10" t="s">
        <v>102</v>
      </c>
      <c r="E50" s="10" t="s">
        <v>103</v>
      </c>
      <c r="F50" s="10" t="s">
        <v>254</v>
      </c>
      <c r="G50" s="10" t="s">
        <v>255</v>
      </c>
      <c r="H50" s="7">
        <v>45000</v>
      </c>
      <c r="I50" s="7">
        <v>45000</v>
      </c>
      <c r="J50" s="50"/>
      <c r="K50" s="50"/>
      <c r="L50" s="7">
        <v>45000</v>
      </c>
      <c r="M50" s="50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20.25" customHeight="1">
      <c r="A51" s="10" t="s">
        <v>70</v>
      </c>
      <c r="B51" s="10" t="s">
        <v>246</v>
      </c>
      <c r="C51" s="10" t="s">
        <v>247</v>
      </c>
      <c r="D51" s="10" t="s">
        <v>106</v>
      </c>
      <c r="E51" s="10" t="s">
        <v>107</v>
      </c>
      <c r="F51" s="10" t="s">
        <v>254</v>
      </c>
      <c r="G51" s="10" t="s">
        <v>255</v>
      </c>
      <c r="H51" s="7">
        <v>24000</v>
      </c>
      <c r="I51" s="7">
        <v>24000</v>
      </c>
      <c r="J51" s="50"/>
      <c r="K51" s="50"/>
      <c r="L51" s="7">
        <v>24000</v>
      </c>
      <c r="M51" s="50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0.25" customHeight="1">
      <c r="A52" s="10" t="s">
        <v>70</v>
      </c>
      <c r="B52" s="10" t="s">
        <v>246</v>
      </c>
      <c r="C52" s="10" t="s">
        <v>247</v>
      </c>
      <c r="D52" s="10" t="s">
        <v>102</v>
      </c>
      <c r="E52" s="10" t="s">
        <v>103</v>
      </c>
      <c r="F52" s="10" t="s">
        <v>241</v>
      </c>
      <c r="G52" s="10" t="s">
        <v>242</v>
      </c>
      <c r="H52" s="7">
        <v>14880</v>
      </c>
      <c r="I52" s="7">
        <v>14880</v>
      </c>
      <c r="J52" s="50"/>
      <c r="K52" s="50"/>
      <c r="L52" s="7">
        <v>14880</v>
      </c>
      <c r="M52" s="50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0.25" customHeight="1">
      <c r="A53" s="10" t="s">
        <v>70</v>
      </c>
      <c r="B53" s="10" t="s">
        <v>246</v>
      </c>
      <c r="C53" s="10" t="s">
        <v>247</v>
      </c>
      <c r="D53" s="10" t="s">
        <v>102</v>
      </c>
      <c r="E53" s="10" t="s">
        <v>103</v>
      </c>
      <c r="F53" s="10" t="s">
        <v>256</v>
      </c>
      <c r="G53" s="10" t="s">
        <v>257</v>
      </c>
      <c r="H53" s="7">
        <v>8700</v>
      </c>
      <c r="I53" s="7">
        <v>8700</v>
      </c>
      <c r="J53" s="50"/>
      <c r="K53" s="50"/>
      <c r="L53" s="7">
        <v>8700</v>
      </c>
      <c r="M53" s="50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20.25" customHeight="1">
      <c r="A54" s="10" t="s">
        <v>70</v>
      </c>
      <c r="B54" s="10" t="s">
        <v>258</v>
      </c>
      <c r="C54" s="10" t="s">
        <v>259</v>
      </c>
      <c r="D54" s="10" t="s">
        <v>102</v>
      </c>
      <c r="E54" s="10" t="s">
        <v>103</v>
      </c>
      <c r="F54" s="10" t="s">
        <v>213</v>
      </c>
      <c r="G54" s="10" t="s">
        <v>214</v>
      </c>
      <c r="H54" s="7">
        <v>262560</v>
      </c>
      <c r="I54" s="7">
        <v>262560</v>
      </c>
      <c r="J54" s="50"/>
      <c r="K54" s="50"/>
      <c r="L54" s="7">
        <v>262560</v>
      </c>
      <c r="M54" s="50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0.25" customHeight="1">
      <c r="A55" s="10" t="s">
        <v>70</v>
      </c>
      <c r="B55" s="10" t="s">
        <v>260</v>
      </c>
      <c r="C55" s="10" t="s">
        <v>261</v>
      </c>
      <c r="D55" s="10" t="s">
        <v>114</v>
      </c>
      <c r="E55" s="10" t="s">
        <v>115</v>
      </c>
      <c r="F55" s="10" t="s">
        <v>262</v>
      </c>
      <c r="G55" s="10" t="s">
        <v>263</v>
      </c>
      <c r="H55" s="7">
        <v>72000</v>
      </c>
      <c r="I55" s="7">
        <v>72000</v>
      </c>
      <c r="J55" s="50"/>
      <c r="K55" s="50"/>
      <c r="L55" s="7">
        <v>72000</v>
      </c>
      <c r="M55" s="50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20.25" customHeight="1">
      <c r="A56" s="10" t="s">
        <v>70</v>
      </c>
      <c r="B56" s="10" t="s">
        <v>264</v>
      </c>
      <c r="C56" s="10" t="s">
        <v>265</v>
      </c>
      <c r="D56" s="10" t="s">
        <v>122</v>
      </c>
      <c r="E56" s="10" t="s">
        <v>123</v>
      </c>
      <c r="F56" s="10" t="s">
        <v>262</v>
      </c>
      <c r="G56" s="10" t="s">
        <v>263</v>
      </c>
      <c r="H56" s="7">
        <v>11460</v>
      </c>
      <c r="I56" s="7">
        <v>11460</v>
      </c>
      <c r="J56" s="50"/>
      <c r="K56" s="50"/>
      <c r="L56" s="7">
        <v>11460</v>
      </c>
      <c r="M56" s="50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0.25" customHeight="1">
      <c r="A57" s="10" t="s">
        <v>70</v>
      </c>
      <c r="B57" s="10" t="s">
        <v>266</v>
      </c>
      <c r="C57" s="10" t="s">
        <v>267</v>
      </c>
      <c r="D57" s="10" t="s">
        <v>102</v>
      </c>
      <c r="E57" s="10" t="s">
        <v>103</v>
      </c>
      <c r="F57" s="10" t="s">
        <v>268</v>
      </c>
      <c r="G57" s="10" t="s">
        <v>269</v>
      </c>
      <c r="H57" s="7">
        <v>480</v>
      </c>
      <c r="I57" s="7">
        <v>480</v>
      </c>
      <c r="J57" s="50"/>
      <c r="K57" s="50"/>
      <c r="L57" s="7">
        <v>480</v>
      </c>
      <c r="M57" s="50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20.25" customHeight="1">
      <c r="A58" s="10" t="s">
        <v>70</v>
      </c>
      <c r="B58" s="10" t="s">
        <v>270</v>
      </c>
      <c r="C58" s="10" t="s">
        <v>271</v>
      </c>
      <c r="D58" s="10" t="s">
        <v>102</v>
      </c>
      <c r="E58" s="10" t="s">
        <v>103</v>
      </c>
      <c r="F58" s="10" t="s">
        <v>272</v>
      </c>
      <c r="G58" s="10" t="s">
        <v>273</v>
      </c>
      <c r="H58" s="7">
        <v>23040</v>
      </c>
      <c r="I58" s="7">
        <v>23040</v>
      </c>
      <c r="J58" s="50"/>
      <c r="K58" s="50"/>
      <c r="L58" s="7">
        <v>23040</v>
      </c>
      <c r="M58" s="50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20.25" customHeight="1">
      <c r="A59" s="10" t="s">
        <v>70</v>
      </c>
      <c r="B59" s="10" t="s">
        <v>270</v>
      </c>
      <c r="C59" s="10" t="s">
        <v>271</v>
      </c>
      <c r="D59" s="10" t="s">
        <v>102</v>
      </c>
      <c r="E59" s="10" t="s">
        <v>103</v>
      </c>
      <c r="F59" s="10" t="s">
        <v>272</v>
      </c>
      <c r="G59" s="10" t="s">
        <v>273</v>
      </c>
      <c r="H59" s="7">
        <v>14772</v>
      </c>
      <c r="I59" s="7">
        <v>14772</v>
      </c>
      <c r="J59" s="50"/>
      <c r="K59" s="50"/>
      <c r="L59" s="7">
        <v>14772</v>
      </c>
      <c r="M59" s="50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17.25" customHeight="1">
      <c r="A60" s="169" t="s">
        <v>504</v>
      </c>
      <c r="B60" s="170"/>
      <c r="C60" s="170"/>
      <c r="D60" s="170"/>
      <c r="E60" s="170"/>
      <c r="F60" s="170"/>
      <c r="G60" s="171"/>
      <c r="H60" s="7">
        <v>4852689</v>
      </c>
      <c r="I60" s="7">
        <v>4852689</v>
      </c>
      <c r="J60" s="7"/>
      <c r="K60" s="7"/>
      <c r="L60" s="7">
        <v>4852689</v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</sheetData>
  <mergeCells count="30">
    <mergeCell ref="A3:W3"/>
    <mergeCell ref="A4:G4"/>
    <mergeCell ref="B5:B8"/>
    <mergeCell ref="C5:C8"/>
    <mergeCell ref="D5:D8"/>
    <mergeCell ref="E5:E8"/>
    <mergeCell ref="F5:F8"/>
    <mergeCell ref="G5:G8"/>
    <mergeCell ref="I6:M6"/>
    <mergeCell ref="Q6:Q8"/>
    <mergeCell ref="R6:W6"/>
    <mergeCell ref="P7:P8"/>
    <mergeCell ref="N6:P6"/>
    <mergeCell ref="A5:A8"/>
    <mergeCell ref="I7:I8"/>
    <mergeCell ref="A60:G60"/>
    <mergeCell ref="H5:W5"/>
    <mergeCell ref="H6:H8"/>
    <mergeCell ref="J7:J8"/>
    <mergeCell ref="K7:K8"/>
    <mergeCell ref="L7:L8"/>
    <mergeCell ref="M7:M8"/>
    <mergeCell ref="R7:R8"/>
    <mergeCell ref="S7:S8"/>
    <mergeCell ref="T7:T8"/>
    <mergeCell ref="U7:U8"/>
    <mergeCell ref="V7:V8"/>
    <mergeCell ref="W7:W8"/>
    <mergeCell ref="N7:N8"/>
    <mergeCell ref="O7:O8"/>
  </mergeCells>
  <phoneticPr fontId="16" type="noConversion"/>
  <printOptions horizontalCentered="1"/>
  <pageMargins left="0.37" right="0.37" top="0.56000000000000005" bottom="0.56000000000000005" header="0.48" footer="0.48"/>
  <pageSetup paperSize="9" scale="31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21"/>
  <sheetViews>
    <sheetView showZeros="0" topLeftCell="C1" workbookViewId="0">
      <pane ySplit="1" topLeftCell="A5" activePane="bottomLeft" state="frozen"/>
      <selection pane="bottomLeft" activeCell="Q27" sqref="Q27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B2" s="28"/>
      <c r="E2" s="51"/>
      <c r="F2" s="51"/>
      <c r="G2" s="51"/>
      <c r="H2" s="51"/>
      <c r="U2" s="28"/>
      <c r="W2" s="4" t="s">
        <v>274</v>
      </c>
    </row>
    <row r="3" spans="1:23" ht="46.5" customHeight="1">
      <c r="A3" s="179" t="str">
        <f>"2025"&amp;"年部门项目支出预算表"</f>
        <v>2025年部门项目支出预算表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4" spans="1:23" ht="13.5" customHeight="1">
      <c r="A4" s="196" t="str">
        <f>"单位名称："&amp;"中国共产党石林彝族自治县委员会宣传部"</f>
        <v>单位名称：中国共产党石林彝族自治县委员会宣传部</v>
      </c>
      <c r="B4" s="181"/>
      <c r="C4" s="181"/>
      <c r="D4" s="181"/>
      <c r="E4" s="181"/>
      <c r="F4" s="181"/>
      <c r="G4" s="181"/>
      <c r="H4" s="181"/>
      <c r="I4" s="46"/>
      <c r="J4" s="46"/>
      <c r="K4" s="46"/>
      <c r="L4" s="46"/>
      <c r="M4" s="46"/>
      <c r="N4" s="46"/>
      <c r="O4" s="46"/>
      <c r="P4" s="46"/>
      <c r="Q4" s="46"/>
      <c r="U4" s="28"/>
      <c r="W4" s="52" t="s">
        <v>1</v>
      </c>
    </row>
    <row r="5" spans="1:23" ht="21.75" customHeight="1">
      <c r="A5" s="177" t="s">
        <v>275</v>
      </c>
      <c r="B5" s="191" t="s">
        <v>191</v>
      </c>
      <c r="C5" s="177" t="s">
        <v>192</v>
      </c>
      <c r="D5" s="177" t="s">
        <v>276</v>
      </c>
      <c r="E5" s="191" t="s">
        <v>193</v>
      </c>
      <c r="F5" s="191" t="s">
        <v>194</v>
      </c>
      <c r="G5" s="191" t="s">
        <v>277</v>
      </c>
      <c r="H5" s="191" t="s">
        <v>278</v>
      </c>
      <c r="I5" s="197" t="s">
        <v>55</v>
      </c>
      <c r="J5" s="186" t="s">
        <v>279</v>
      </c>
      <c r="K5" s="155"/>
      <c r="L5" s="155"/>
      <c r="M5" s="156"/>
      <c r="N5" s="186" t="s">
        <v>199</v>
      </c>
      <c r="O5" s="155"/>
      <c r="P5" s="156"/>
      <c r="Q5" s="191" t="s">
        <v>61</v>
      </c>
      <c r="R5" s="186" t="s">
        <v>62</v>
      </c>
      <c r="S5" s="155"/>
      <c r="T5" s="155"/>
      <c r="U5" s="155"/>
      <c r="V5" s="155"/>
      <c r="W5" s="156"/>
    </row>
    <row r="6" spans="1:23" ht="21.75" customHeight="1">
      <c r="A6" s="184"/>
      <c r="B6" s="175"/>
      <c r="C6" s="184"/>
      <c r="D6" s="184"/>
      <c r="E6" s="194"/>
      <c r="F6" s="194"/>
      <c r="G6" s="194"/>
      <c r="H6" s="194"/>
      <c r="I6" s="175"/>
      <c r="J6" s="192" t="s">
        <v>58</v>
      </c>
      <c r="K6" s="152"/>
      <c r="L6" s="191" t="s">
        <v>59</v>
      </c>
      <c r="M6" s="191" t="s">
        <v>60</v>
      </c>
      <c r="N6" s="191" t="s">
        <v>58</v>
      </c>
      <c r="O6" s="191" t="s">
        <v>59</v>
      </c>
      <c r="P6" s="191" t="s">
        <v>60</v>
      </c>
      <c r="Q6" s="194"/>
      <c r="R6" s="191" t="s">
        <v>57</v>
      </c>
      <c r="S6" s="191" t="s">
        <v>64</v>
      </c>
      <c r="T6" s="191" t="s">
        <v>205</v>
      </c>
      <c r="U6" s="191" t="s">
        <v>66</v>
      </c>
      <c r="V6" s="191" t="s">
        <v>67</v>
      </c>
      <c r="W6" s="191" t="s">
        <v>68</v>
      </c>
    </row>
    <row r="7" spans="1:23" ht="21" customHeight="1">
      <c r="A7" s="175"/>
      <c r="B7" s="175"/>
      <c r="C7" s="175"/>
      <c r="D7" s="175"/>
      <c r="E7" s="175"/>
      <c r="F7" s="175"/>
      <c r="G7" s="175"/>
      <c r="H7" s="175"/>
      <c r="I7" s="175"/>
      <c r="J7" s="193" t="s">
        <v>57</v>
      </c>
      <c r="K7" s="153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</row>
    <row r="8" spans="1:23" ht="39.75" customHeight="1">
      <c r="A8" s="178"/>
      <c r="B8" s="158"/>
      <c r="C8" s="178"/>
      <c r="D8" s="178"/>
      <c r="E8" s="195"/>
      <c r="F8" s="195"/>
      <c r="G8" s="195"/>
      <c r="H8" s="195"/>
      <c r="I8" s="158"/>
      <c r="J8" s="54" t="s">
        <v>57</v>
      </c>
      <c r="K8" s="54" t="s">
        <v>280</v>
      </c>
      <c r="L8" s="195"/>
      <c r="M8" s="195"/>
      <c r="N8" s="195"/>
      <c r="O8" s="195"/>
      <c r="P8" s="195"/>
      <c r="Q8" s="195"/>
      <c r="R8" s="195"/>
      <c r="S8" s="195"/>
      <c r="T8" s="195"/>
      <c r="U8" s="158"/>
      <c r="V8" s="195"/>
      <c r="W8" s="195"/>
    </row>
    <row r="9" spans="1:23" ht="15" customHeight="1">
      <c r="A9" s="55">
        <v>1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49">
        <v>12</v>
      </c>
      <c r="M9" s="49">
        <v>13</v>
      </c>
      <c r="N9" s="49">
        <v>14</v>
      </c>
      <c r="O9" s="49">
        <v>15</v>
      </c>
      <c r="P9" s="49">
        <v>16</v>
      </c>
      <c r="Q9" s="49">
        <v>17</v>
      </c>
      <c r="R9" s="49">
        <v>18</v>
      </c>
      <c r="S9" s="49">
        <v>19</v>
      </c>
      <c r="T9" s="49">
        <v>20</v>
      </c>
      <c r="U9" s="55">
        <v>21</v>
      </c>
      <c r="V9" s="49">
        <v>22</v>
      </c>
      <c r="W9" s="55">
        <v>23</v>
      </c>
    </row>
    <row r="10" spans="1:23" ht="21.75" customHeight="1">
      <c r="A10" s="25" t="s">
        <v>281</v>
      </c>
      <c r="B10" s="25" t="s">
        <v>282</v>
      </c>
      <c r="C10" s="25" t="s">
        <v>283</v>
      </c>
      <c r="D10" s="25" t="s">
        <v>70</v>
      </c>
      <c r="E10" s="25" t="s">
        <v>104</v>
      </c>
      <c r="F10" s="25" t="s">
        <v>105</v>
      </c>
      <c r="G10" s="25" t="s">
        <v>248</v>
      </c>
      <c r="H10" s="25" t="s">
        <v>249</v>
      </c>
      <c r="I10" s="7">
        <v>400000</v>
      </c>
      <c r="J10" s="7">
        <v>400000</v>
      </c>
      <c r="K10" s="7">
        <v>400000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25" t="s">
        <v>281</v>
      </c>
      <c r="B11" s="25" t="s">
        <v>284</v>
      </c>
      <c r="C11" s="25" t="s">
        <v>285</v>
      </c>
      <c r="D11" s="25" t="s">
        <v>70</v>
      </c>
      <c r="E11" s="25" t="s">
        <v>108</v>
      </c>
      <c r="F11" s="25" t="s">
        <v>109</v>
      </c>
      <c r="G11" s="25" t="s">
        <v>248</v>
      </c>
      <c r="H11" s="25" t="s">
        <v>249</v>
      </c>
      <c r="I11" s="7">
        <v>300000</v>
      </c>
      <c r="J11" s="7">
        <v>300000</v>
      </c>
      <c r="K11" s="7">
        <v>300000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21.75" customHeight="1">
      <c r="A12" s="25" t="s">
        <v>281</v>
      </c>
      <c r="B12" s="25" t="s">
        <v>286</v>
      </c>
      <c r="C12" s="25" t="s">
        <v>287</v>
      </c>
      <c r="D12" s="25" t="s">
        <v>70</v>
      </c>
      <c r="E12" s="25" t="s">
        <v>108</v>
      </c>
      <c r="F12" s="25" t="s">
        <v>109</v>
      </c>
      <c r="G12" s="25" t="s">
        <v>262</v>
      </c>
      <c r="H12" s="25" t="s">
        <v>263</v>
      </c>
      <c r="I12" s="7">
        <v>80000</v>
      </c>
      <c r="J12" s="7">
        <v>80000</v>
      </c>
      <c r="K12" s="7">
        <v>80000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21.75" customHeight="1">
      <c r="A13" s="25" t="s">
        <v>281</v>
      </c>
      <c r="B13" s="25" t="s">
        <v>288</v>
      </c>
      <c r="C13" s="25" t="s">
        <v>289</v>
      </c>
      <c r="D13" s="25" t="s">
        <v>70</v>
      </c>
      <c r="E13" s="25" t="s">
        <v>108</v>
      </c>
      <c r="F13" s="25" t="s">
        <v>109</v>
      </c>
      <c r="G13" s="25" t="s">
        <v>248</v>
      </c>
      <c r="H13" s="25" t="s">
        <v>249</v>
      </c>
      <c r="I13" s="7">
        <v>200000</v>
      </c>
      <c r="J13" s="7">
        <v>200000</v>
      </c>
      <c r="K13" s="7">
        <v>200000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25" t="s">
        <v>281</v>
      </c>
      <c r="B14" s="25" t="s">
        <v>290</v>
      </c>
      <c r="C14" s="25" t="s">
        <v>291</v>
      </c>
      <c r="D14" s="25" t="s">
        <v>70</v>
      </c>
      <c r="E14" s="25" t="s">
        <v>108</v>
      </c>
      <c r="F14" s="25" t="s">
        <v>109</v>
      </c>
      <c r="G14" s="25" t="s">
        <v>248</v>
      </c>
      <c r="H14" s="25" t="s">
        <v>249</v>
      </c>
      <c r="I14" s="7">
        <v>250000</v>
      </c>
      <c r="J14" s="7">
        <v>250000</v>
      </c>
      <c r="K14" s="7">
        <v>250000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25" t="s">
        <v>281</v>
      </c>
      <c r="B15" s="25" t="s">
        <v>292</v>
      </c>
      <c r="C15" s="25" t="s">
        <v>293</v>
      </c>
      <c r="D15" s="25" t="s">
        <v>70</v>
      </c>
      <c r="E15" s="25" t="s">
        <v>108</v>
      </c>
      <c r="F15" s="25" t="s">
        <v>109</v>
      </c>
      <c r="G15" s="25" t="s">
        <v>248</v>
      </c>
      <c r="H15" s="25" t="s">
        <v>249</v>
      </c>
      <c r="I15" s="7">
        <v>50000</v>
      </c>
      <c r="J15" s="7">
        <v>50000</v>
      </c>
      <c r="K15" s="7">
        <v>50000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21.75" customHeight="1">
      <c r="A16" s="25" t="s">
        <v>281</v>
      </c>
      <c r="B16" s="25" t="s">
        <v>294</v>
      </c>
      <c r="C16" s="25" t="s">
        <v>295</v>
      </c>
      <c r="D16" s="25" t="s">
        <v>70</v>
      </c>
      <c r="E16" s="25" t="s">
        <v>108</v>
      </c>
      <c r="F16" s="25" t="s">
        <v>109</v>
      </c>
      <c r="G16" s="25" t="s">
        <v>248</v>
      </c>
      <c r="H16" s="25" t="s">
        <v>249</v>
      </c>
      <c r="I16" s="7">
        <v>200000</v>
      </c>
      <c r="J16" s="7">
        <v>200000</v>
      </c>
      <c r="K16" s="7">
        <v>200000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25" t="s">
        <v>281</v>
      </c>
      <c r="B17" s="25" t="s">
        <v>296</v>
      </c>
      <c r="C17" s="25" t="s">
        <v>297</v>
      </c>
      <c r="D17" s="25" t="s">
        <v>70</v>
      </c>
      <c r="E17" s="25" t="s">
        <v>108</v>
      </c>
      <c r="F17" s="25" t="s">
        <v>109</v>
      </c>
      <c r="G17" s="25" t="s">
        <v>248</v>
      </c>
      <c r="H17" s="25" t="s">
        <v>249</v>
      </c>
      <c r="I17" s="7">
        <v>800000</v>
      </c>
      <c r="J17" s="7">
        <v>800000</v>
      </c>
      <c r="K17" s="7">
        <v>800000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25" t="s">
        <v>281</v>
      </c>
      <c r="B18" s="25" t="s">
        <v>298</v>
      </c>
      <c r="C18" s="25" t="s">
        <v>299</v>
      </c>
      <c r="D18" s="25" t="s">
        <v>70</v>
      </c>
      <c r="E18" s="25" t="s">
        <v>108</v>
      </c>
      <c r="F18" s="25" t="s">
        <v>109</v>
      </c>
      <c r="G18" s="25" t="s">
        <v>248</v>
      </c>
      <c r="H18" s="25" t="s">
        <v>249</v>
      </c>
      <c r="I18" s="7">
        <v>238000</v>
      </c>
      <c r="J18" s="7">
        <v>238000</v>
      </c>
      <c r="K18" s="7">
        <v>238000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21.75" customHeight="1">
      <c r="A19" s="25" t="s">
        <v>281</v>
      </c>
      <c r="B19" s="25" t="s">
        <v>300</v>
      </c>
      <c r="C19" s="25" t="s">
        <v>301</v>
      </c>
      <c r="D19" s="25" t="s">
        <v>70</v>
      </c>
      <c r="E19" s="25" t="s">
        <v>108</v>
      </c>
      <c r="F19" s="25" t="s">
        <v>109</v>
      </c>
      <c r="G19" s="25" t="s">
        <v>248</v>
      </c>
      <c r="H19" s="25" t="s">
        <v>249</v>
      </c>
      <c r="I19" s="7">
        <v>250000</v>
      </c>
      <c r="J19" s="7">
        <v>250000</v>
      </c>
      <c r="K19" s="7">
        <v>250000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25" t="s">
        <v>281</v>
      </c>
      <c r="B20" s="25" t="s">
        <v>302</v>
      </c>
      <c r="C20" s="25" t="s">
        <v>303</v>
      </c>
      <c r="D20" s="25" t="s">
        <v>70</v>
      </c>
      <c r="E20" s="25" t="s">
        <v>108</v>
      </c>
      <c r="F20" s="25" t="s">
        <v>109</v>
      </c>
      <c r="G20" s="25" t="s">
        <v>248</v>
      </c>
      <c r="H20" s="25" t="s">
        <v>249</v>
      </c>
      <c r="I20" s="7">
        <v>261100</v>
      </c>
      <c r="J20" s="7">
        <v>261100</v>
      </c>
      <c r="K20" s="7">
        <v>261100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8.75" customHeight="1">
      <c r="A21" s="189" t="s">
        <v>180</v>
      </c>
      <c r="B21" s="190"/>
      <c r="C21" s="190"/>
      <c r="D21" s="190"/>
      <c r="E21" s="190"/>
      <c r="F21" s="190"/>
      <c r="G21" s="190"/>
      <c r="H21" s="136"/>
      <c r="I21" s="7">
        <v>3029100</v>
      </c>
      <c r="J21" s="7">
        <v>3029100</v>
      </c>
      <c r="K21" s="7">
        <v>3029100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</sheetData>
  <mergeCells count="28">
    <mergeCell ref="Q5:Q8"/>
    <mergeCell ref="R5:W5"/>
    <mergeCell ref="R6:R8"/>
    <mergeCell ref="S6:S8"/>
    <mergeCell ref="T6:T8"/>
    <mergeCell ref="V6:V8"/>
    <mergeCell ref="W6:W8"/>
    <mergeCell ref="J5:M5"/>
    <mergeCell ref="N5:P5"/>
    <mergeCell ref="N6:N8"/>
    <mergeCell ref="O6:O8"/>
    <mergeCell ref="P6:P8"/>
    <mergeCell ref="A21:H21"/>
    <mergeCell ref="U6:U8"/>
    <mergeCell ref="B5:B8"/>
    <mergeCell ref="J6:K7"/>
    <mergeCell ref="A3:W3"/>
    <mergeCell ref="F5:F8"/>
    <mergeCell ref="A5:A8"/>
    <mergeCell ref="C5:C8"/>
    <mergeCell ref="A4:H4"/>
    <mergeCell ref="D5:D8"/>
    <mergeCell ref="G5:G8"/>
    <mergeCell ref="H5:H8"/>
    <mergeCell ref="I5:I8"/>
    <mergeCell ref="L6:L8"/>
    <mergeCell ref="E5:E8"/>
    <mergeCell ref="M6:M8"/>
  </mergeCells>
  <phoneticPr fontId="16" type="noConversion"/>
  <printOptions horizontalCentered="1"/>
  <pageMargins left="0.37" right="0.37" top="0.56000000000000005" bottom="0.56000000000000005" header="0.48" footer="0.48"/>
  <pageSetup paperSize="9" scale="33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65"/>
  <sheetViews>
    <sheetView showZeros="0" workbookViewId="0">
      <pane ySplit="1" topLeftCell="A53" activePane="bottomLeft" state="frozen"/>
      <selection pane="bottomLeft" activeCell="A5" sqref="A5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J2" s="44" t="s">
        <v>304</v>
      </c>
    </row>
    <row r="3" spans="1:10" ht="39.75" customHeight="1">
      <c r="A3" s="198" t="str">
        <f>"2025"&amp;"年部门项目支出绩效目标表"</f>
        <v>2025年部门项目支出绩效目标表</v>
      </c>
      <c r="B3" s="179"/>
      <c r="C3" s="179"/>
      <c r="D3" s="179"/>
      <c r="E3" s="179"/>
      <c r="F3" s="180"/>
      <c r="G3" s="179"/>
      <c r="H3" s="180"/>
      <c r="I3" s="180"/>
      <c r="J3" s="179"/>
    </row>
    <row r="4" spans="1:10" ht="17.25" customHeight="1">
      <c r="A4" s="196" t="str">
        <f>"单位名称："&amp;"中国共产党石林彝族自治县委员会宣传部"</f>
        <v>单位名称：中国共产党石林彝族自治县委员会宣传部</v>
      </c>
      <c r="B4" s="111"/>
      <c r="C4" s="111"/>
      <c r="D4" s="111"/>
      <c r="E4" s="111"/>
      <c r="F4" s="111"/>
      <c r="G4" s="111"/>
      <c r="H4" s="111"/>
    </row>
    <row r="5" spans="1:10" ht="44.25" customHeight="1">
      <c r="A5" s="54" t="s">
        <v>496</v>
      </c>
      <c r="B5" s="54" t="s">
        <v>305</v>
      </c>
      <c r="C5" s="54" t="s">
        <v>306</v>
      </c>
      <c r="D5" s="54" t="s">
        <v>307</v>
      </c>
      <c r="E5" s="54" t="s">
        <v>308</v>
      </c>
      <c r="F5" s="56" t="s">
        <v>309</v>
      </c>
      <c r="G5" s="54" t="s">
        <v>310</v>
      </c>
      <c r="H5" s="56" t="s">
        <v>311</v>
      </c>
      <c r="I5" s="56" t="s">
        <v>312</v>
      </c>
      <c r="J5" s="54" t="s">
        <v>313</v>
      </c>
    </row>
    <row r="6" spans="1:10" ht="18.75" customHeight="1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49">
        <v>6</v>
      </c>
      <c r="G6" s="57">
        <v>7</v>
      </c>
      <c r="H6" s="49">
        <v>8</v>
      </c>
      <c r="I6" s="49">
        <v>9</v>
      </c>
      <c r="J6" s="57">
        <v>10</v>
      </c>
    </row>
    <row r="7" spans="1:10" ht="42" customHeight="1">
      <c r="A7" s="26" t="s">
        <v>70</v>
      </c>
      <c r="B7" s="25"/>
      <c r="C7" s="25"/>
      <c r="D7" s="25"/>
      <c r="E7" s="58"/>
      <c r="F7" s="14"/>
      <c r="G7" s="58"/>
      <c r="H7" s="14"/>
      <c r="I7" s="14"/>
      <c r="J7" s="58"/>
    </row>
    <row r="8" spans="1:10" ht="42" customHeight="1">
      <c r="A8" s="36" t="s">
        <v>70</v>
      </c>
      <c r="B8" s="16"/>
      <c r="C8" s="16"/>
      <c r="D8" s="16"/>
      <c r="E8" s="26"/>
      <c r="F8" s="16"/>
      <c r="G8" s="26"/>
      <c r="H8" s="16"/>
      <c r="I8" s="16"/>
      <c r="J8" s="26"/>
    </row>
    <row r="9" spans="1:10" ht="42" customHeight="1">
      <c r="A9" s="199" t="s">
        <v>301</v>
      </c>
      <c r="B9" s="200" t="s">
        <v>301</v>
      </c>
      <c r="C9" s="16" t="s">
        <v>314</v>
      </c>
      <c r="D9" s="16" t="s">
        <v>315</v>
      </c>
      <c r="E9" s="26" t="s">
        <v>316</v>
      </c>
      <c r="F9" s="16" t="s">
        <v>317</v>
      </c>
      <c r="G9" s="26" t="s">
        <v>318</v>
      </c>
      <c r="H9" s="16" t="s">
        <v>319</v>
      </c>
      <c r="I9" s="16" t="s">
        <v>320</v>
      </c>
      <c r="J9" s="26" t="s">
        <v>321</v>
      </c>
    </row>
    <row r="10" spans="1:10" ht="42" customHeight="1">
      <c r="A10" s="199" t="s">
        <v>301</v>
      </c>
      <c r="B10" s="200" t="s">
        <v>301</v>
      </c>
      <c r="C10" s="16" t="s">
        <v>314</v>
      </c>
      <c r="D10" s="16" t="s">
        <v>322</v>
      </c>
      <c r="E10" s="26" t="s">
        <v>323</v>
      </c>
      <c r="F10" s="16" t="s">
        <v>324</v>
      </c>
      <c r="G10" s="26" t="s">
        <v>325</v>
      </c>
      <c r="H10" s="16" t="s">
        <v>326</v>
      </c>
      <c r="I10" s="16" t="s">
        <v>327</v>
      </c>
      <c r="J10" s="26" t="s">
        <v>328</v>
      </c>
    </row>
    <row r="11" spans="1:10" ht="42" customHeight="1">
      <c r="A11" s="199" t="s">
        <v>301</v>
      </c>
      <c r="B11" s="200" t="s">
        <v>301</v>
      </c>
      <c r="C11" s="16" t="s">
        <v>329</v>
      </c>
      <c r="D11" s="16" t="s">
        <v>330</v>
      </c>
      <c r="E11" s="26" t="s">
        <v>331</v>
      </c>
      <c r="F11" s="16" t="s">
        <v>324</v>
      </c>
      <c r="G11" s="26" t="s">
        <v>332</v>
      </c>
      <c r="H11" s="16" t="s">
        <v>333</v>
      </c>
      <c r="I11" s="16" t="s">
        <v>327</v>
      </c>
      <c r="J11" s="26" t="s">
        <v>334</v>
      </c>
    </row>
    <row r="12" spans="1:10" ht="42" customHeight="1">
      <c r="A12" s="199" t="s">
        <v>301</v>
      </c>
      <c r="B12" s="200" t="s">
        <v>301</v>
      </c>
      <c r="C12" s="16" t="s">
        <v>335</v>
      </c>
      <c r="D12" s="16" t="s">
        <v>336</v>
      </c>
      <c r="E12" s="26" t="s">
        <v>336</v>
      </c>
      <c r="F12" s="16" t="s">
        <v>317</v>
      </c>
      <c r="G12" s="26" t="s">
        <v>337</v>
      </c>
      <c r="H12" s="16" t="s">
        <v>338</v>
      </c>
      <c r="I12" s="16" t="s">
        <v>320</v>
      </c>
      <c r="J12" s="26" t="s">
        <v>339</v>
      </c>
    </row>
    <row r="13" spans="1:10" ht="42" customHeight="1">
      <c r="A13" s="199" t="s">
        <v>289</v>
      </c>
      <c r="B13" s="200" t="s">
        <v>340</v>
      </c>
      <c r="C13" s="16" t="s">
        <v>314</v>
      </c>
      <c r="D13" s="16" t="s">
        <v>315</v>
      </c>
      <c r="E13" s="26" t="s">
        <v>341</v>
      </c>
      <c r="F13" s="16" t="s">
        <v>317</v>
      </c>
      <c r="G13" s="26" t="s">
        <v>94</v>
      </c>
      <c r="H13" s="16" t="s">
        <v>342</v>
      </c>
      <c r="I13" s="16" t="s">
        <v>320</v>
      </c>
      <c r="J13" s="26" t="s">
        <v>343</v>
      </c>
    </row>
    <row r="14" spans="1:10" ht="42" customHeight="1">
      <c r="A14" s="199" t="s">
        <v>289</v>
      </c>
      <c r="B14" s="200" t="s">
        <v>340</v>
      </c>
      <c r="C14" s="16" t="s">
        <v>314</v>
      </c>
      <c r="D14" s="16" t="s">
        <v>315</v>
      </c>
      <c r="E14" s="26" t="s">
        <v>344</v>
      </c>
      <c r="F14" s="16" t="s">
        <v>317</v>
      </c>
      <c r="G14" s="26" t="s">
        <v>345</v>
      </c>
      <c r="H14" s="16" t="s">
        <v>342</v>
      </c>
      <c r="I14" s="16" t="s">
        <v>320</v>
      </c>
      <c r="J14" s="26" t="s">
        <v>346</v>
      </c>
    </row>
    <row r="15" spans="1:10" ht="42" customHeight="1">
      <c r="A15" s="199" t="s">
        <v>289</v>
      </c>
      <c r="B15" s="200" t="s">
        <v>340</v>
      </c>
      <c r="C15" s="16" t="s">
        <v>314</v>
      </c>
      <c r="D15" s="16" t="s">
        <v>315</v>
      </c>
      <c r="E15" s="26" t="s">
        <v>347</v>
      </c>
      <c r="F15" s="16" t="s">
        <v>324</v>
      </c>
      <c r="G15" s="26" t="s">
        <v>86</v>
      </c>
      <c r="H15" s="16" t="s">
        <v>348</v>
      </c>
      <c r="I15" s="16" t="s">
        <v>320</v>
      </c>
      <c r="J15" s="26" t="s">
        <v>347</v>
      </c>
    </row>
    <row r="16" spans="1:10" ht="42" customHeight="1">
      <c r="A16" s="199" t="s">
        <v>289</v>
      </c>
      <c r="B16" s="200" t="s">
        <v>340</v>
      </c>
      <c r="C16" s="16" t="s">
        <v>314</v>
      </c>
      <c r="D16" s="16" t="s">
        <v>322</v>
      </c>
      <c r="E16" s="26" t="s">
        <v>349</v>
      </c>
      <c r="F16" s="16" t="s">
        <v>324</v>
      </c>
      <c r="G16" s="26" t="s">
        <v>83</v>
      </c>
      <c r="H16" s="16" t="s">
        <v>326</v>
      </c>
      <c r="I16" s="16" t="s">
        <v>327</v>
      </c>
      <c r="J16" s="26" t="s">
        <v>350</v>
      </c>
    </row>
    <row r="17" spans="1:10" ht="42" customHeight="1">
      <c r="A17" s="199" t="s">
        <v>289</v>
      </c>
      <c r="B17" s="200" t="s">
        <v>340</v>
      </c>
      <c r="C17" s="16" t="s">
        <v>329</v>
      </c>
      <c r="D17" s="16" t="s">
        <v>330</v>
      </c>
      <c r="E17" s="26" t="s">
        <v>351</v>
      </c>
      <c r="F17" s="16" t="s">
        <v>324</v>
      </c>
      <c r="G17" s="26" t="s">
        <v>352</v>
      </c>
      <c r="H17" s="16"/>
      <c r="I17" s="16" t="s">
        <v>327</v>
      </c>
      <c r="J17" s="26" t="s">
        <v>351</v>
      </c>
    </row>
    <row r="18" spans="1:10" ht="42" customHeight="1">
      <c r="A18" s="199" t="s">
        <v>289</v>
      </c>
      <c r="B18" s="200" t="s">
        <v>340</v>
      </c>
      <c r="C18" s="16" t="s">
        <v>335</v>
      </c>
      <c r="D18" s="16" t="s">
        <v>336</v>
      </c>
      <c r="E18" s="26" t="s">
        <v>336</v>
      </c>
      <c r="F18" s="16" t="s">
        <v>317</v>
      </c>
      <c r="G18" s="26" t="s">
        <v>337</v>
      </c>
      <c r="H18" s="16" t="s">
        <v>338</v>
      </c>
      <c r="I18" s="16" t="s">
        <v>320</v>
      </c>
      <c r="J18" s="26" t="s">
        <v>336</v>
      </c>
    </row>
    <row r="19" spans="1:10" ht="42" customHeight="1">
      <c r="A19" s="199" t="s">
        <v>299</v>
      </c>
      <c r="B19" s="200" t="s">
        <v>353</v>
      </c>
      <c r="C19" s="16" t="s">
        <v>314</v>
      </c>
      <c r="D19" s="16" t="s">
        <v>315</v>
      </c>
      <c r="E19" s="26" t="s">
        <v>354</v>
      </c>
      <c r="F19" s="16" t="s">
        <v>317</v>
      </c>
      <c r="G19" s="26" t="s">
        <v>355</v>
      </c>
      <c r="H19" s="16" t="s">
        <v>356</v>
      </c>
      <c r="I19" s="16" t="s">
        <v>327</v>
      </c>
      <c r="J19" s="26" t="s">
        <v>357</v>
      </c>
    </row>
    <row r="20" spans="1:10" ht="42" customHeight="1">
      <c r="A20" s="199" t="s">
        <v>299</v>
      </c>
      <c r="B20" s="200" t="s">
        <v>353</v>
      </c>
      <c r="C20" s="16" t="s">
        <v>314</v>
      </c>
      <c r="D20" s="16" t="s">
        <v>322</v>
      </c>
      <c r="E20" s="26" t="s">
        <v>358</v>
      </c>
      <c r="F20" s="16" t="s">
        <v>317</v>
      </c>
      <c r="G20" s="26" t="s">
        <v>350</v>
      </c>
      <c r="H20" s="16" t="s">
        <v>326</v>
      </c>
      <c r="I20" s="16" t="s">
        <v>327</v>
      </c>
      <c r="J20" s="26" t="s">
        <v>359</v>
      </c>
    </row>
    <row r="21" spans="1:10" ht="42" customHeight="1">
      <c r="A21" s="199" t="s">
        <v>299</v>
      </c>
      <c r="B21" s="200" t="s">
        <v>353</v>
      </c>
      <c r="C21" s="16" t="s">
        <v>329</v>
      </c>
      <c r="D21" s="16" t="s">
        <v>360</v>
      </c>
      <c r="E21" s="26" t="s">
        <v>361</v>
      </c>
      <c r="F21" s="16" t="s">
        <v>324</v>
      </c>
      <c r="G21" s="26" t="s">
        <v>332</v>
      </c>
      <c r="H21" s="16" t="s">
        <v>333</v>
      </c>
      <c r="I21" s="16" t="s">
        <v>327</v>
      </c>
      <c r="J21" s="26" t="s">
        <v>362</v>
      </c>
    </row>
    <row r="22" spans="1:10" ht="42" customHeight="1">
      <c r="A22" s="199" t="s">
        <v>299</v>
      </c>
      <c r="B22" s="200" t="s">
        <v>353</v>
      </c>
      <c r="C22" s="16" t="s">
        <v>335</v>
      </c>
      <c r="D22" s="16" t="s">
        <v>336</v>
      </c>
      <c r="E22" s="26" t="s">
        <v>339</v>
      </c>
      <c r="F22" s="16" t="s">
        <v>317</v>
      </c>
      <c r="G22" s="26" t="s">
        <v>337</v>
      </c>
      <c r="H22" s="16" t="s">
        <v>338</v>
      </c>
      <c r="I22" s="16" t="s">
        <v>320</v>
      </c>
      <c r="J22" s="26" t="s">
        <v>339</v>
      </c>
    </row>
    <row r="23" spans="1:10" ht="42" customHeight="1">
      <c r="A23" s="199" t="s">
        <v>303</v>
      </c>
      <c r="B23" s="200" t="s">
        <v>303</v>
      </c>
      <c r="C23" s="16" t="s">
        <v>314</v>
      </c>
      <c r="D23" s="16" t="s">
        <v>315</v>
      </c>
      <c r="E23" s="26" t="s">
        <v>363</v>
      </c>
      <c r="F23" s="16" t="s">
        <v>317</v>
      </c>
      <c r="G23" s="26" t="s">
        <v>364</v>
      </c>
      <c r="H23" s="16" t="s">
        <v>365</v>
      </c>
      <c r="I23" s="16" t="s">
        <v>320</v>
      </c>
      <c r="J23" s="26" t="s">
        <v>366</v>
      </c>
    </row>
    <row r="24" spans="1:10" ht="42" customHeight="1">
      <c r="A24" s="199" t="s">
        <v>303</v>
      </c>
      <c r="B24" s="200" t="s">
        <v>303</v>
      </c>
      <c r="C24" s="16" t="s">
        <v>329</v>
      </c>
      <c r="D24" s="16" t="s">
        <v>330</v>
      </c>
      <c r="E24" s="26" t="s">
        <v>367</v>
      </c>
      <c r="F24" s="16" t="s">
        <v>324</v>
      </c>
      <c r="G24" s="26" t="s">
        <v>332</v>
      </c>
      <c r="H24" s="16" t="s">
        <v>333</v>
      </c>
      <c r="I24" s="16" t="s">
        <v>327</v>
      </c>
      <c r="J24" s="26" t="s">
        <v>367</v>
      </c>
    </row>
    <row r="25" spans="1:10" ht="42" customHeight="1">
      <c r="A25" s="199" t="s">
        <v>303</v>
      </c>
      <c r="B25" s="200" t="s">
        <v>303</v>
      </c>
      <c r="C25" s="16" t="s">
        <v>335</v>
      </c>
      <c r="D25" s="16" t="s">
        <v>336</v>
      </c>
      <c r="E25" s="26" t="s">
        <v>339</v>
      </c>
      <c r="F25" s="16" t="s">
        <v>317</v>
      </c>
      <c r="G25" s="26" t="s">
        <v>337</v>
      </c>
      <c r="H25" s="16" t="s">
        <v>338</v>
      </c>
      <c r="I25" s="16" t="s">
        <v>320</v>
      </c>
      <c r="J25" s="26" t="s">
        <v>339</v>
      </c>
    </row>
    <row r="26" spans="1:10" ht="42" customHeight="1">
      <c r="A26" s="199" t="s">
        <v>285</v>
      </c>
      <c r="B26" s="200" t="s">
        <v>368</v>
      </c>
      <c r="C26" s="16" t="s">
        <v>314</v>
      </c>
      <c r="D26" s="16" t="s">
        <v>315</v>
      </c>
      <c r="E26" s="26" t="s">
        <v>369</v>
      </c>
      <c r="F26" s="16" t="s">
        <v>317</v>
      </c>
      <c r="G26" s="26" t="s">
        <v>89</v>
      </c>
      <c r="H26" s="16" t="s">
        <v>370</v>
      </c>
      <c r="I26" s="16" t="s">
        <v>320</v>
      </c>
      <c r="J26" s="26" t="s">
        <v>369</v>
      </c>
    </row>
    <row r="27" spans="1:10" ht="42" customHeight="1">
      <c r="A27" s="199" t="s">
        <v>285</v>
      </c>
      <c r="B27" s="200" t="s">
        <v>368</v>
      </c>
      <c r="C27" s="16" t="s">
        <v>314</v>
      </c>
      <c r="D27" s="16" t="s">
        <v>371</v>
      </c>
      <c r="E27" s="26" t="s">
        <v>372</v>
      </c>
      <c r="F27" s="16" t="s">
        <v>324</v>
      </c>
      <c r="G27" s="26" t="s">
        <v>373</v>
      </c>
      <c r="H27" s="16" t="s">
        <v>333</v>
      </c>
      <c r="I27" s="16" t="s">
        <v>327</v>
      </c>
      <c r="J27" s="26" t="s">
        <v>372</v>
      </c>
    </row>
    <row r="28" spans="1:10" ht="42" customHeight="1">
      <c r="A28" s="199" t="s">
        <v>285</v>
      </c>
      <c r="B28" s="200" t="s">
        <v>368</v>
      </c>
      <c r="C28" s="16" t="s">
        <v>314</v>
      </c>
      <c r="D28" s="16" t="s">
        <v>322</v>
      </c>
      <c r="E28" s="26" t="s">
        <v>374</v>
      </c>
      <c r="F28" s="16" t="s">
        <v>324</v>
      </c>
      <c r="G28" s="26" t="s">
        <v>350</v>
      </c>
      <c r="H28" s="16" t="s">
        <v>326</v>
      </c>
      <c r="I28" s="16" t="s">
        <v>327</v>
      </c>
      <c r="J28" s="26" t="s">
        <v>374</v>
      </c>
    </row>
    <row r="29" spans="1:10" ht="42" customHeight="1">
      <c r="A29" s="199" t="s">
        <v>285</v>
      </c>
      <c r="B29" s="200" t="s">
        <v>368</v>
      </c>
      <c r="C29" s="16" t="s">
        <v>329</v>
      </c>
      <c r="D29" s="16" t="s">
        <v>375</v>
      </c>
      <c r="E29" s="26" t="s">
        <v>372</v>
      </c>
      <c r="F29" s="16" t="s">
        <v>324</v>
      </c>
      <c r="G29" s="26" t="s">
        <v>373</v>
      </c>
      <c r="H29" s="16" t="s">
        <v>333</v>
      </c>
      <c r="I29" s="16" t="s">
        <v>327</v>
      </c>
      <c r="J29" s="26" t="s">
        <v>372</v>
      </c>
    </row>
    <row r="30" spans="1:10" ht="42" customHeight="1">
      <c r="A30" s="199" t="s">
        <v>285</v>
      </c>
      <c r="B30" s="200" t="s">
        <v>368</v>
      </c>
      <c r="C30" s="16" t="s">
        <v>329</v>
      </c>
      <c r="D30" s="16" t="s">
        <v>330</v>
      </c>
      <c r="E30" s="26" t="s">
        <v>376</v>
      </c>
      <c r="F30" s="16" t="s">
        <v>324</v>
      </c>
      <c r="G30" s="26" t="s">
        <v>373</v>
      </c>
      <c r="H30" s="16" t="s">
        <v>333</v>
      </c>
      <c r="I30" s="16" t="s">
        <v>327</v>
      </c>
      <c r="J30" s="26" t="s">
        <v>376</v>
      </c>
    </row>
    <row r="31" spans="1:10" ht="42" customHeight="1">
      <c r="A31" s="199" t="s">
        <v>285</v>
      </c>
      <c r="B31" s="200" t="s">
        <v>368</v>
      </c>
      <c r="C31" s="16" t="s">
        <v>329</v>
      </c>
      <c r="D31" s="16" t="s">
        <v>377</v>
      </c>
      <c r="E31" s="26" t="s">
        <v>378</v>
      </c>
      <c r="F31" s="16" t="s">
        <v>324</v>
      </c>
      <c r="G31" s="26" t="s">
        <v>379</v>
      </c>
      <c r="H31" s="16" t="s">
        <v>333</v>
      </c>
      <c r="I31" s="16" t="s">
        <v>327</v>
      </c>
      <c r="J31" s="26" t="s">
        <v>378</v>
      </c>
    </row>
    <row r="32" spans="1:10" ht="42" customHeight="1">
      <c r="A32" s="199" t="s">
        <v>285</v>
      </c>
      <c r="B32" s="200" t="s">
        <v>368</v>
      </c>
      <c r="C32" s="16" t="s">
        <v>329</v>
      </c>
      <c r="D32" s="16" t="s">
        <v>360</v>
      </c>
      <c r="E32" s="26" t="s">
        <v>380</v>
      </c>
      <c r="F32" s="16" t="s">
        <v>324</v>
      </c>
      <c r="G32" s="26" t="s">
        <v>381</v>
      </c>
      <c r="H32" s="16" t="s">
        <v>333</v>
      </c>
      <c r="I32" s="16" t="s">
        <v>327</v>
      </c>
      <c r="J32" s="26" t="s">
        <v>380</v>
      </c>
    </row>
    <row r="33" spans="1:10" ht="42" customHeight="1">
      <c r="A33" s="199" t="s">
        <v>285</v>
      </c>
      <c r="B33" s="200" t="s">
        <v>368</v>
      </c>
      <c r="C33" s="16" t="s">
        <v>335</v>
      </c>
      <c r="D33" s="16" t="s">
        <v>336</v>
      </c>
      <c r="E33" s="26" t="s">
        <v>382</v>
      </c>
      <c r="F33" s="16" t="s">
        <v>317</v>
      </c>
      <c r="G33" s="26" t="s">
        <v>383</v>
      </c>
      <c r="H33" s="16" t="s">
        <v>338</v>
      </c>
      <c r="I33" s="16" t="s">
        <v>320</v>
      </c>
      <c r="J33" s="26" t="s">
        <v>382</v>
      </c>
    </row>
    <row r="34" spans="1:10" ht="42" customHeight="1">
      <c r="A34" s="199" t="s">
        <v>295</v>
      </c>
      <c r="B34" s="200" t="s">
        <v>384</v>
      </c>
      <c r="C34" s="16" t="s">
        <v>314</v>
      </c>
      <c r="D34" s="16" t="s">
        <v>315</v>
      </c>
      <c r="E34" s="26" t="s">
        <v>385</v>
      </c>
      <c r="F34" s="16" t="s">
        <v>317</v>
      </c>
      <c r="G34" s="26" t="s">
        <v>83</v>
      </c>
      <c r="H34" s="16" t="s">
        <v>365</v>
      </c>
      <c r="I34" s="16" t="s">
        <v>320</v>
      </c>
      <c r="J34" s="26" t="s">
        <v>386</v>
      </c>
    </row>
    <row r="35" spans="1:10" ht="42" customHeight="1">
      <c r="A35" s="199" t="s">
        <v>295</v>
      </c>
      <c r="B35" s="200" t="s">
        <v>384</v>
      </c>
      <c r="C35" s="16" t="s">
        <v>329</v>
      </c>
      <c r="D35" s="16" t="s">
        <v>375</v>
      </c>
      <c r="E35" s="26" t="s">
        <v>387</v>
      </c>
      <c r="F35" s="16" t="s">
        <v>324</v>
      </c>
      <c r="G35" s="26" t="s">
        <v>332</v>
      </c>
      <c r="H35" s="16" t="s">
        <v>333</v>
      </c>
      <c r="I35" s="16" t="s">
        <v>327</v>
      </c>
      <c r="J35" s="26" t="s">
        <v>388</v>
      </c>
    </row>
    <row r="36" spans="1:10" ht="42" customHeight="1">
      <c r="A36" s="199" t="s">
        <v>295</v>
      </c>
      <c r="B36" s="200" t="s">
        <v>384</v>
      </c>
      <c r="C36" s="16" t="s">
        <v>335</v>
      </c>
      <c r="D36" s="16" t="s">
        <v>336</v>
      </c>
      <c r="E36" s="26" t="s">
        <v>389</v>
      </c>
      <c r="F36" s="16" t="s">
        <v>317</v>
      </c>
      <c r="G36" s="26" t="s">
        <v>390</v>
      </c>
      <c r="H36" s="16" t="s">
        <v>391</v>
      </c>
      <c r="I36" s="16" t="s">
        <v>320</v>
      </c>
      <c r="J36" s="26" t="s">
        <v>392</v>
      </c>
    </row>
    <row r="37" spans="1:10" ht="42" customHeight="1">
      <c r="A37" s="199" t="s">
        <v>287</v>
      </c>
      <c r="B37" s="200" t="s">
        <v>393</v>
      </c>
      <c r="C37" s="16" t="s">
        <v>314</v>
      </c>
      <c r="D37" s="16" t="s">
        <v>315</v>
      </c>
      <c r="E37" s="26" t="s">
        <v>394</v>
      </c>
      <c r="F37" s="16" t="s">
        <v>317</v>
      </c>
      <c r="G37" s="26" t="s">
        <v>395</v>
      </c>
      <c r="H37" s="16" t="s">
        <v>396</v>
      </c>
      <c r="I37" s="16" t="s">
        <v>320</v>
      </c>
      <c r="J37" s="26" t="s">
        <v>397</v>
      </c>
    </row>
    <row r="38" spans="1:10" ht="42" customHeight="1">
      <c r="A38" s="199" t="s">
        <v>287</v>
      </c>
      <c r="B38" s="200" t="s">
        <v>393</v>
      </c>
      <c r="C38" s="16" t="s">
        <v>314</v>
      </c>
      <c r="D38" s="16" t="s">
        <v>371</v>
      </c>
      <c r="E38" s="26" t="s">
        <v>398</v>
      </c>
      <c r="F38" s="16" t="s">
        <v>324</v>
      </c>
      <c r="G38" s="26" t="s">
        <v>399</v>
      </c>
      <c r="H38" s="16" t="s">
        <v>333</v>
      </c>
      <c r="I38" s="16" t="s">
        <v>327</v>
      </c>
      <c r="J38" s="26" t="s">
        <v>398</v>
      </c>
    </row>
    <row r="39" spans="1:10" ht="42" customHeight="1">
      <c r="A39" s="199" t="s">
        <v>287</v>
      </c>
      <c r="B39" s="200" t="s">
        <v>393</v>
      </c>
      <c r="C39" s="16" t="s">
        <v>314</v>
      </c>
      <c r="D39" s="16" t="s">
        <v>322</v>
      </c>
      <c r="E39" s="26" t="s">
        <v>350</v>
      </c>
      <c r="F39" s="16" t="s">
        <v>324</v>
      </c>
      <c r="G39" s="26" t="s">
        <v>350</v>
      </c>
      <c r="H39" s="16" t="s">
        <v>326</v>
      </c>
      <c r="I39" s="16" t="s">
        <v>327</v>
      </c>
      <c r="J39" s="26" t="s">
        <v>400</v>
      </c>
    </row>
    <row r="40" spans="1:10" ht="42" customHeight="1">
      <c r="A40" s="199" t="s">
        <v>287</v>
      </c>
      <c r="B40" s="200" t="s">
        <v>393</v>
      </c>
      <c r="C40" s="16" t="s">
        <v>329</v>
      </c>
      <c r="D40" s="16" t="s">
        <v>375</v>
      </c>
      <c r="E40" s="26" t="s">
        <v>401</v>
      </c>
      <c r="F40" s="16" t="s">
        <v>324</v>
      </c>
      <c r="G40" s="26" t="s">
        <v>402</v>
      </c>
      <c r="H40" s="16" t="s">
        <v>333</v>
      </c>
      <c r="I40" s="16" t="s">
        <v>327</v>
      </c>
      <c r="J40" s="26" t="s">
        <v>401</v>
      </c>
    </row>
    <row r="41" spans="1:10" ht="42" customHeight="1">
      <c r="A41" s="199" t="s">
        <v>287</v>
      </c>
      <c r="B41" s="200" t="s">
        <v>393</v>
      </c>
      <c r="C41" s="16" t="s">
        <v>329</v>
      </c>
      <c r="D41" s="16" t="s">
        <v>330</v>
      </c>
      <c r="E41" s="26" t="s">
        <v>403</v>
      </c>
      <c r="F41" s="16" t="s">
        <v>324</v>
      </c>
      <c r="G41" s="26" t="s">
        <v>404</v>
      </c>
      <c r="H41" s="16" t="s">
        <v>333</v>
      </c>
      <c r="I41" s="16" t="s">
        <v>327</v>
      </c>
      <c r="J41" s="26" t="s">
        <v>403</v>
      </c>
    </row>
    <row r="42" spans="1:10" ht="42" customHeight="1">
      <c r="A42" s="199" t="s">
        <v>287</v>
      </c>
      <c r="B42" s="200" t="s">
        <v>393</v>
      </c>
      <c r="C42" s="16" t="s">
        <v>329</v>
      </c>
      <c r="D42" s="16" t="s">
        <v>360</v>
      </c>
      <c r="E42" s="26" t="s">
        <v>360</v>
      </c>
      <c r="F42" s="16" t="s">
        <v>324</v>
      </c>
      <c r="G42" s="26" t="s">
        <v>405</v>
      </c>
      <c r="H42" s="16" t="s">
        <v>338</v>
      </c>
      <c r="I42" s="16" t="s">
        <v>327</v>
      </c>
      <c r="J42" s="26" t="s">
        <v>360</v>
      </c>
    </row>
    <row r="43" spans="1:10" ht="42" customHeight="1">
      <c r="A43" s="199" t="s">
        <v>287</v>
      </c>
      <c r="B43" s="200" t="s">
        <v>393</v>
      </c>
      <c r="C43" s="16" t="s">
        <v>335</v>
      </c>
      <c r="D43" s="16" t="s">
        <v>336</v>
      </c>
      <c r="E43" s="26" t="s">
        <v>406</v>
      </c>
      <c r="F43" s="16" t="s">
        <v>324</v>
      </c>
      <c r="G43" s="26" t="s">
        <v>407</v>
      </c>
      <c r="H43" s="16" t="s">
        <v>338</v>
      </c>
      <c r="I43" s="16" t="s">
        <v>320</v>
      </c>
      <c r="J43" s="26" t="s">
        <v>406</v>
      </c>
    </row>
    <row r="44" spans="1:10" ht="42" customHeight="1">
      <c r="A44" s="199" t="s">
        <v>297</v>
      </c>
      <c r="B44" s="200" t="s">
        <v>297</v>
      </c>
      <c r="C44" s="16" t="s">
        <v>314</v>
      </c>
      <c r="D44" s="16" t="s">
        <v>315</v>
      </c>
      <c r="E44" s="26" t="s">
        <v>408</v>
      </c>
      <c r="F44" s="16" t="s">
        <v>317</v>
      </c>
      <c r="G44" s="26" t="s">
        <v>409</v>
      </c>
      <c r="H44" s="16" t="s">
        <v>410</v>
      </c>
      <c r="I44" s="16" t="s">
        <v>320</v>
      </c>
      <c r="J44" s="26" t="s">
        <v>411</v>
      </c>
    </row>
    <row r="45" spans="1:10" ht="42" customHeight="1">
      <c r="A45" s="199" t="s">
        <v>297</v>
      </c>
      <c r="B45" s="200" t="s">
        <v>297</v>
      </c>
      <c r="C45" s="16" t="s">
        <v>314</v>
      </c>
      <c r="D45" s="16" t="s">
        <v>322</v>
      </c>
      <c r="E45" s="26" t="s">
        <v>349</v>
      </c>
      <c r="F45" s="16" t="s">
        <v>324</v>
      </c>
      <c r="G45" s="26" t="s">
        <v>350</v>
      </c>
      <c r="H45" s="16" t="s">
        <v>326</v>
      </c>
      <c r="I45" s="16" t="s">
        <v>320</v>
      </c>
      <c r="J45" s="26" t="s">
        <v>350</v>
      </c>
    </row>
    <row r="46" spans="1:10" ht="42" customHeight="1">
      <c r="A46" s="199" t="s">
        <v>297</v>
      </c>
      <c r="B46" s="200" t="s">
        <v>297</v>
      </c>
      <c r="C46" s="16" t="s">
        <v>314</v>
      </c>
      <c r="D46" s="16" t="s">
        <v>412</v>
      </c>
      <c r="E46" s="26" t="s">
        <v>413</v>
      </c>
      <c r="F46" s="16" t="s">
        <v>317</v>
      </c>
      <c r="G46" s="26" t="s">
        <v>414</v>
      </c>
      <c r="H46" s="16" t="s">
        <v>391</v>
      </c>
      <c r="I46" s="16" t="s">
        <v>320</v>
      </c>
      <c r="J46" s="26" t="s">
        <v>415</v>
      </c>
    </row>
    <row r="47" spans="1:10" ht="42" customHeight="1">
      <c r="A47" s="199" t="s">
        <v>297</v>
      </c>
      <c r="B47" s="200" t="s">
        <v>297</v>
      </c>
      <c r="C47" s="16" t="s">
        <v>329</v>
      </c>
      <c r="D47" s="16" t="s">
        <v>330</v>
      </c>
      <c r="E47" s="26" t="s">
        <v>416</v>
      </c>
      <c r="F47" s="16" t="s">
        <v>324</v>
      </c>
      <c r="G47" s="26" t="s">
        <v>417</v>
      </c>
      <c r="H47" s="16" t="s">
        <v>333</v>
      </c>
      <c r="I47" s="16" t="s">
        <v>327</v>
      </c>
      <c r="J47" s="26" t="s">
        <v>416</v>
      </c>
    </row>
    <row r="48" spans="1:10" ht="42" customHeight="1">
      <c r="A48" s="199" t="s">
        <v>297</v>
      </c>
      <c r="B48" s="200" t="s">
        <v>297</v>
      </c>
      <c r="C48" s="16" t="s">
        <v>335</v>
      </c>
      <c r="D48" s="16" t="s">
        <v>336</v>
      </c>
      <c r="E48" s="26" t="s">
        <v>336</v>
      </c>
      <c r="F48" s="16" t="s">
        <v>317</v>
      </c>
      <c r="G48" s="26" t="s">
        <v>337</v>
      </c>
      <c r="H48" s="16" t="s">
        <v>338</v>
      </c>
      <c r="I48" s="16" t="s">
        <v>320</v>
      </c>
      <c r="J48" s="26" t="s">
        <v>339</v>
      </c>
    </row>
    <row r="49" spans="1:10" ht="42" customHeight="1">
      <c r="A49" s="199" t="s">
        <v>297</v>
      </c>
      <c r="B49" s="200" t="s">
        <v>297</v>
      </c>
      <c r="C49" s="16" t="s">
        <v>335</v>
      </c>
      <c r="D49" s="16" t="s">
        <v>336</v>
      </c>
      <c r="E49" s="26" t="s">
        <v>418</v>
      </c>
      <c r="F49" s="16" t="s">
        <v>317</v>
      </c>
      <c r="G49" s="26" t="s">
        <v>85</v>
      </c>
      <c r="H49" s="16" t="s">
        <v>365</v>
      </c>
      <c r="I49" s="16" t="s">
        <v>320</v>
      </c>
      <c r="J49" s="26" t="s">
        <v>419</v>
      </c>
    </row>
    <row r="50" spans="1:10" ht="42" customHeight="1">
      <c r="A50" s="199" t="s">
        <v>293</v>
      </c>
      <c r="B50" s="200" t="s">
        <v>420</v>
      </c>
      <c r="C50" s="16" t="s">
        <v>314</v>
      </c>
      <c r="D50" s="16" t="s">
        <v>315</v>
      </c>
      <c r="E50" s="26" t="s">
        <v>421</v>
      </c>
      <c r="F50" s="16" t="s">
        <v>317</v>
      </c>
      <c r="G50" s="26" t="s">
        <v>86</v>
      </c>
      <c r="H50" s="16" t="s">
        <v>338</v>
      </c>
      <c r="I50" s="16" t="s">
        <v>320</v>
      </c>
      <c r="J50" s="26" t="s">
        <v>421</v>
      </c>
    </row>
    <row r="51" spans="1:10" ht="42" customHeight="1">
      <c r="A51" s="199" t="s">
        <v>293</v>
      </c>
      <c r="B51" s="200" t="s">
        <v>420</v>
      </c>
      <c r="C51" s="16" t="s">
        <v>314</v>
      </c>
      <c r="D51" s="16" t="s">
        <v>371</v>
      </c>
      <c r="E51" s="26" t="s">
        <v>422</v>
      </c>
      <c r="F51" s="16" t="s">
        <v>324</v>
      </c>
      <c r="G51" s="26" t="s">
        <v>423</v>
      </c>
      <c r="H51" s="16" t="s">
        <v>333</v>
      </c>
      <c r="I51" s="16" t="s">
        <v>327</v>
      </c>
      <c r="J51" s="26" t="s">
        <v>424</v>
      </c>
    </row>
    <row r="52" spans="1:10" ht="42" customHeight="1">
      <c r="A52" s="199" t="s">
        <v>293</v>
      </c>
      <c r="B52" s="200" t="s">
        <v>420</v>
      </c>
      <c r="C52" s="16" t="s">
        <v>329</v>
      </c>
      <c r="D52" s="16" t="s">
        <v>330</v>
      </c>
      <c r="E52" s="26" t="s">
        <v>425</v>
      </c>
      <c r="F52" s="16" t="s">
        <v>324</v>
      </c>
      <c r="G52" s="26" t="s">
        <v>423</v>
      </c>
      <c r="H52" s="16" t="s">
        <v>333</v>
      </c>
      <c r="I52" s="16" t="s">
        <v>327</v>
      </c>
      <c r="J52" s="26" t="s">
        <v>425</v>
      </c>
    </row>
    <row r="53" spans="1:10" ht="42" customHeight="1">
      <c r="A53" s="199" t="s">
        <v>293</v>
      </c>
      <c r="B53" s="200" t="s">
        <v>420</v>
      </c>
      <c r="C53" s="16" t="s">
        <v>335</v>
      </c>
      <c r="D53" s="16" t="s">
        <v>336</v>
      </c>
      <c r="E53" s="26" t="s">
        <v>426</v>
      </c>
      <c r="F53" s="16" t="s">
        <v>317</v>
      </c>
      <c r="G53" s="26" t="s">
        <v>390</v>
      </c>
      <c r="H53" s="16" t="s">
        <v>338</v>
      </c>
      <c r="I53" s="16" t="s">
        <v>320</v>
      </c>
      <c r="J53" s="26" t="s">
        <v>427</v>
      </c>
    </row>
    <row r="54" spans="1:10" ht="42" customHeight="1">
      <c r="A54" s="199" t="s">
        <v>283</v>
      </c>
      <c r="B54" s="200" t="s">
        <v>428</v>
      </c>
      <c r="C54" s="16" t="s">
        <v>314</v>
      </c>
      <c r="D54" s="16" t="s">
        <v>371</v>
      </c>
      <c r="E54" s="26" t="s">
        <v>429</v>
      </c>
      <c r="F54" s="16" t="s">
        <v>324</v>
      </c>
      <c r="G54" s="26" t="s">
        <v>407</v>
      </c>
      <c r="H54" s="16" t="s">
        <v>338</v>
      </c>
      <c r="I54" s="16" t="s">
        <v>320</v>
      </c>
      <c r="J54" s="26" t="s">
        <v>429</v>
      </c>
    </row>
    <row r="55" spans="1:10" ht="42" customHeight="1">
      <c r="A55" s="199" t="s">
        <v>283</v>
      </c>
      <c r="B55" s="200" t="s">
        <v>428</v>
      </c>
      <c r="C55" s="16" t="s">
        <v>314</v>
      </c>
      <c r="D55" s="16" t="s">
        <v>322</v>
      </c>
      <c r="E55" s="26" t="s">
        <v>430</v>
      </c>
      <c r="F55" s="16" t="s">
        <v>324</v>
      </c>
      <c r="G55" s="26" t="s">
        <v>350</v>
      </c>
      <c r="H55" s="16" t="s">
        <v>326</v>
      </c>
      <c r="I55" s="16" t="s">
        <v>327</v>
      </c>
      <c r="J55" s="26" t="s">
        <v>430</v>
      </c>
    </row>
    <row r="56" spans="1:10" ht="42" customHeight="1">
      <c r="A56" s="199" t="s">
        <v>283</v>
      </c>
      <c r="B56" s="200" t="s">
        <v>428</v>
      </c>
      <c r="C56" s="16" t="s">
        <v>329</v>
      </c>
      <c r="D56" s="16" t="s">
        <v>375</v>
      </c>
      <c r="E56" s="26" t="s">
        <v>431</v>
      </c>
      <c r="F56" s="16" t="s">
        <v>324</v>
      </c>
      <c r="G56" s="26" t="s">
        <v>432</v>
      </c>
      <c r="H56" s="16" t="s">
        <v>333</v>
      </c>
      <c r="I56" s="16" t="s">
        <v>327</v>
      </c>
      <c r="J56" s="26" t="s">
        <v>431</v>
      </c>
    </row>
    <row r="57" spans="1:10" ht="42" customHeight="1">
      <c r="A57" s="199" t="s">
        <v>283</v>
      </c>
      <c r="B57" s="200" t="s">
        <v>428</v>
      </c>
      <c r="C57" s="16" t="s">
        <v>329</v>
      </c>
      <c r="D57" s="16" t="s">
        <v>330</v>
      </c>
      <c r="E57" s="26" t="s">
        <v>433</v>
      </c>
      <c r="F57" s="16" t="s">
        <v>324</v>
      </c>
      <c r="G57" s="26" t="s">
        <v>379</v>
      </c>
      <c r="H57" s="16" t="s">
        <v>333</v>
      </c>
      <c r="I57" s="16" t="s">
        <v>327</v>
      </c>
      <c r="J57" s="26" t="s">
        <v>433</v>
      </c>
    </row>
    <row r="58" spans="1:10" ht="42" customHeight="1">
      <c r="A58" s="199" t="s">
        <v>283</v>
      </c>
      <c r="B58" s="200" t="s">
        <v>428</v>
      </c>
      <c r="C58" s="16" t="s">
        <v>329</v>
      </c>
      <c r="D58" s="16" t="s">
        <v>377</v>
      </c>
      <c r="E58" s="26" t="s">
        <v>434</v>
      </c>
      <c r="F58" s="16" t="s">
        <v>324</v>
      </c>
      <c r="G58" s="26" t="s">
        <v>407</v>
      </c>
      <c r="H58" s="16" t="s">
        <v>338</v>
      </c>
      <c r="I58" s="16" t="s">
        <v>327</v>
      </c>
      <c r="J58" s="26" t="s">
        <v>434</v>
      </c>
    </row>
    <row r="59" spans="1:10" ht="42" customHeight="1">
      <c r="A59" s="199" t="s">
        <v>283</v>
      </c>
      <c r="B59" s="200" t="s">
        <v>428</v>
      </c>
      <c r="C59" s="16" t="s">
        <v>329</v>
      </c>
      <c r="D59" s="16" t="s">
        <v>360</v>
      </c>
      <c r="E59" s="26" t="s">
        <v>435</v>
      </c>
      <c r="F59" s="16" t="s">
        <v>317</v>
      </c>
      <c r="G59" s="26" t="s">
        <v>436</v>
      </c>
      <c r="H59" s="16" t="s">
        <v>333</v>
      </c>
      <c r="I59" s="16" t="s">
        <v>327</v>
      </c>
      <c r="J59" s="26" t="s">
        <v>435</v>
      </c>
    </row>
    <row r="60" spans="1:10" ht="42" customHeight="1">
      <c r="A60" s="199" t="s">
        <v>283</v>
      </c>
      <c r="B60" s="200" t="s">
        <v>428</v>
      </c>
      <c r="C60" s="16" t="s">
        <v>335</v>
      </c>
      <c r="D60" s="16" t="s">
        <v>336</v>
      </c>
      <c r="E60" s="26" t="s">
        <v>437</v>
      </c>
      <c r="F60" s="16" t="s">
        <v>324</v>
      </c>
      <c r="G60" s="26" t="s">
        <v>436</v>
      </c>
      <c r="H60" s="16" t="s">
        <v>333</v>
      </c>
      <c r="I60" s="16" t="s">
        <v>327</v>
      </c>
      <c r="J60" s="26" t="s">
        <v>437</v>
      </c>
    </row>
    <row r="61" spans="1:10" ht="42" customHeight="1">
      <c r="A61" s="199" t="s">
        <v>291</v>
      </c>
      <c r="B61" s="200" t="s">
        <v>438</v>
      </c>
      <c r="C61" s="16" t="s">
        <v>314</v>
      </c>
      <c r="D61" s="16" t="s">
        <v>315</v>
      </c>
      <c r="E61" s="26" t="s">
        <v>439</v>
      </c>
      <c r="F61" s="16" t="s">
        <v>324</v>
      </c>
      <c r="G61" s="26" t="s">
        <v>84</v>
      </c>
      <c r="H61" s="16" t="s">
        <v>365</v>
      </c>
      <c r="I61" s="16" t="s">
        <v>320</v>
      </c>
      <c r="J61" s="26" t="s">
        <v>440</v>
      </c>
    </row>
    <row r="62" spans="1:10" ht="42" customHeight="1">
      <c r="A62" s="199" t="s">
        <v>291</v>
      </c>
      <c r="B62" s="200" t="s">
        <v>438</v>
      </c>
      <c r="C62" s="16" t="s">
        <v>314</v>
      </c>
      <c r="D62" s="16" t="s">
        <v>371</v>
      </c>
      <c r="E62" s="26" t="s">
        <v>441</v>
      </c>
      <c r="F62" s="16" t="s">
        <v>324</v>
      </c>
      <c r="G62" s="26" t="s">
        <v>442</v>
      </c>
      <c r="H62" s="16" t="s">
        <v>333</v>
      </c>
      <c r="I62" s="16" t="s">
        <v>327</v>
      </c>
      <c r="J62" s="26" t="s">
        <v>443</v>
      </c>
    </row>
    <row r="63" spans="1:10" ht="42" customHeight="1">
      <c r="A63" s="199" t="s">
        <v>291</v>
      </c>
      <c r="B63" s="200" t="s">
        <v>438</v>
      </c>
      <c r="C63" s="16" t="s">
        <v>329</v>
      </c>
      <c r="D63" s="16" t="s">
        <v>330</v>
      </c>
      <c r="E63" s="26" t="s">
        <v>444</v>
      </c>
      <c r="F63" s="16" t="s">
        <v>324</v>
      </c>
      <c r="G63" s="26" t="s">
        <v>445</v>
      </c>
      <c r="H63" s="16" t="s">
        <v>333</v>
      </c>
      <c r="I63" s="16" t="s">
        <v>327</v>
      </c>
      <c r="J63" s="26" t="s">
        <v>445</v>
      </c>
    </row>
    <row r="64" spans="1:10" ht="42" customHeight="1">
      <c r="A64" s="199" t="s">
        <v>291</v>
      </c>
      <c r="B64" s="200" t="s">
        <v>438</v>
      </c>
      <c r="C64" s="16" t="s">
        <v>329</v>
      </c>
      <c r="D64" s="16" t="s">
        <v>360</v>
      </c>
      <c r="E64" s="26" t="s">
        <v>446</v>
      </c>
      <c r="F64" s="16" t="s">
        <v>324</v>
      </c>
      <c r="G64" s="26" t="s">
        <v>332</v>
      </c>
      <c r="H64" s="16" t="s">
        <v>333</v>
      </c>
      <c r="I64" s="16" t="s">
        <v>327</v>
      </c>
      <c r="J64" s="26" t="s">
        <v>447</v>
      </c>
    </row>
    <row r="65" spans="1:10" ht="42" customHeight="1">
      <c r="A65" s="199" t="s">
        <v>291</v>
      </c>
      <c r="B65" s="200" t="s">
        <v>438</v>
      </c>
      <c r="C65" s="16" t="s">
        <v>335</v>
      </c>
      <c r="D65" s="16" t="s">
        <v>336</v>
      </c>
      <c r="E65" s="26" t="s">
        <v>448</v>
      </c>
      <c r="F65" s="16" t="s">
        <v>317</v>
      </c>
      <c r="G65" s="26" t="s">
        <v>390</v>
      </c>
      <c r="H65" s="16" t="s">
        <v>338</v>
      </c>
      <c r="I65" s="16" t="s">
        <v>320</v>
      </c>
      <c r="J65" s="26" t="s">
        <v>448</v>
      </c>
    </row>
  </sheetData>
  <mergeCells count="24">
    <mergeCell ref="A50:A53"/>
    <mergeCell ref="B50:B53"/>
    <mergeCell ref="A54:A60"/>
    <mergeCell ref="B54:B60"/>
    <mergeCell ref="A61:A65"/>
    <mergeCell ref="B61:B65"/>
    <mergeCell ref="A34:A36"/>
    <mergeCell ref="B34:B36"/>
    <mergeCell ref="A37:A43"/>
    <mergeCell ref="B37:B43"/>
    <mergeCell ref="A44:A49"/>
    <mergeCell ref="B44:B49"/>
    <mergeCell ref="A19:A22"/>
    <mergeCell ref="B19:B22"/>
    <mergeCell ref="A23:A25"/>
    <mergeCell ref="B23:B25"/>
    <mergeCell ref="A26:A33"/>
    <mergeCell ref="B26:B33"/>
    <mergeCell ref="A3:J3"/>
    <mergeCell ref="A4:H4"/>
    <mergeCell ref="A9:A12"/>
    <mergeCell ref="B9:B12"/>
    <mergeCell ref="A13:A18"/>
    <mergeCell ref="B13:B18"/>
  </mergeCells>
  <phoneticPr fontId="16" type="noConversion"/>
  <printOptions horizontalCentered="1"/>
  <pageMargins left="0.94488188976377963" right="0.94488188976377963" top="0.70866141732283472" bottom="0.70866141732283472" header="0" footer="0"/>
  <pageSetup paperSize="9" scale="27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14</vt:i4>
      </vt:variant>
    </vt:vector>
  </HeadingPairs>
  <TitlesOfParts>
    <vt:vector size="32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 </vt:lpstr>
      <vt:lpstr>部门整体支出绩效目标表13</vt:lpstr>
      <vt:lpstr>'部门财务收支预算总表01-1'!Print_Titles</vt:lpstr>
      <vt:lpstr>'部门财政拨款收支预算总表02-1'!Print_Titles</vt:lpstr>
      <vt:lpstr>'部门收入预算表01-2'!Print_Titles</vt:lpstr>
      <vt:lpstr>'部门项目支出绩效目标表05-2'!Print_Titles</vt:lpstr>
      <vt:lpstr>'部门项目支出预算表05-1'!Print_Titles</vt:lpstr>
      <vt:lpstr>'部门项目中期规划预算表12 '!Print_Titles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2025-03-14T06:39:06Z</cp:lastPrinted>
  <dcterms:created xsi:type="dcterms:W3CDTF">2025-03-07T09:43:05Z</dcterms:created>
  <dcterms:modified xsi:type="dcterms:W3CDTF">2025-03-14T06:39:19Z</dcterms:modified>
</cp:coreProperties>
</file>