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<sst xmlns="http://schemas.openxmlformats.org/spreadsheetml/2006/main" count="856" uniqueCount="404">
  <si>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</si>
  <si>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</si>
  <si>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</si>
  <si>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</si>
  <si>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</si>
  <si>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</si>
  <si>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</si>
  <si>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</si>
  <si>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</si>
  <si>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</si>
  <si>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</si>
  <si>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</si>
  <si>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</si>
  <si>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</si>
  <si>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</si>
  <si>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</si>
  <si>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</si>
  <si>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</si>
  <si>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</si>
  <si>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</si>
  <si>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</si>
  <si>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</si>
  <si>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</si>
  <si>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</si>
  <si>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</si>
  <si>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</si>
  <si>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</si>
  <si>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</si>
  <si>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</si>
  <si>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</si>
  <si>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</si>
  <si>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</si>
  <si>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</si>
  <si>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</si>
  <si>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</si>
  <si>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</si>
  <si>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</si>
  <si>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</si>
  <si>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</si>
  <si>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</si>
  <si>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</si>
  <si>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</si>
  <si>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</si>
  <si>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</si>
  <si>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</si>
  <si>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</si>
  <si>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</si>
  <si>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</si>
  <si>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</si>
  <si>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</si>
  <si>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</si>
  <si>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</si>
  <si>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</si>
  <si>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</si>
  <si>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</si>
  <si>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</si>
  <si>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</si>
  <si>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</si>
  <si>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</si>
  <si>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</si>
  <si>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</si>
  <si>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</si>
  <si>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</si>
  <si>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</si>
  <si>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</si>
  <si>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</si>
  <si>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</si>
  <si>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</si>
  <si>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</si>
  <si>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126005</t>
  </si>
  <si>
    <t>石林彝族自治县东北部供水管理处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</si>
  <si>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</si>
  <si>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</si>
  <si>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</si>
  <si>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</si>
  <si>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</si>
  <si>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</si>
  <si>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</si>
  <si>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</si>
  <si>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</si>
  <si>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</si>
  <si>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</si>
  <si>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</si>
  <si>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</si>
  <si>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</si>
  <si>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</si>
  <si>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</si>
  <si>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</si>
  <si>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</si>
  <si>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</si>
  <si>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</si>
  <si>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</si>
  <si>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</si>
  <si>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</si>
  <si>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</si>
  <si>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</si>
  <si>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</si>
  <si>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</si>
  <si>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</si>
  <si>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</si>
  <si>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</si>
  <si>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</si>
  <si>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</si>
  <si>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</si>
  <si>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</si>
  <si>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</si>
  <si>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</si>
  <si>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</si>
  <si>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</si>
  <si>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</si>
  <si>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</si>
  <si>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</si>
  <si>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</si>
  <si>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</si>
  <si>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</si>
  <si>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</si>
  <si>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</si>
  <si>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</si>
  <si>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</si>
  <si>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</si>
  <si>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</si>
  <si>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</si>
  <si>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</si>
  <si>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2130306</t>
  </si>
  <si>
    <t>水利工程运行与维护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</si>
  <si>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</si>
  <si>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</si>
  <si>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</si>
  <si>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</si>
  <si>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</si>
  <si>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</si>
  <si>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</si>
  <si>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</si>
  <si>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</si>
  <si>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</si>
  <si>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</si>
  <si>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</si>
  <si>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</si>
  <si>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</si>
  <si>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</si>
  <si>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</si>
  <si>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</si>
  <si>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</si>
  <si>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</si>
  <si>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</si>
  <si>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</si>
  <si>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</si>
  <si>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</si>
  <si>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</si>
  <si>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</si>
  <si>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</si>
  <si>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</si>
  <si>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</si>
  <si>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</si>
  <si>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</si>
  <si>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</si>
  <si>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</si>
  <si>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</si>
  <si>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</si>
  <si>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</si>
  <si>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</si>
  <si>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</si>
  <si>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</si>
  <si>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</si>
  <si>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</si>
  <si>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</si>
  <si>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</si>
  <si>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</si>
  <si>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</si>
  <si>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</si>
  <si>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</si>
  <si>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</si>
  <si>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</si>
  <si>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</si>
  <si>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</si>
  <si>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</si>
  <si>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</si>
  <si>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备注：本单位本年度无一般公共预算“三公”经费支出预算，此表为空。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</si>
  <si>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</si>
  <si>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</si>
  <si>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</si>
  <si>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</si>
  <si>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</si>
  <si>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</si>
  <si>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</si>
  <si>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</si>
  <si>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</si>
  <si>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</si>
  <si>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</si>
  <si>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</si>
  <si>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</si>
  <si>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</si>
  <si>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</si>
  <si>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</si>
  <si>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</si>
  <si>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</si>
  <si>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</si>
  <si>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石林彝族自治县水务局</t>
  </si>
  <si>
    <t>530126210000000001777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</si>
  <si>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</si>
  <si>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</si>
  <si>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</si>
  <si>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</si>
  <si>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</si>
  <si>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</si>
  <si>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</si>
  <si>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</si>
  <si>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</si>
  <si>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530126210000000001778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</si>
  <si>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</si>
  <si>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</si>
  <si>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</si>
  <si>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</si>
  <si>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</si>
  <si>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</si>
  <si>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</si>
  <si>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</si>
  <si>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</si>
  <si>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530126210000000001779</t>
  </si>
  <si>
    <t>30113</t>
  </si>
  <si>
    <t>530126210000000001782</t>
  </si>
  <si>
    <t>30217</t>
  </si>
  <si>
    <t>530126210000000001783</t>
  </si>
  <si>
    <t>工会经费</t>
  </si>
  <si>
    <t>30228</t>
  </si>
  <si>
    <t>530126210000000001784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</si>
  <si>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</si>
  <si>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</si>
  <si>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</si>
  <si>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</si>
  <si>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</si>
  <si>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</si>
  <si>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</si>
  <si>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</si>
  <si>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</si>
  <si>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</si>
  <si>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</si>
  <si>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</si>
  <si>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</si>
  <si>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</si>
  <si>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</si>
  <si>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530126231100001585250</t>
  </si>
  <si>
    <t>遗属生活补助</t>
  </si>
  <si>
    <t>30305</t>
  </si>
  <si>
    <t>生活补助</t>
  </si>
  <si>
    <t>530126241100002499017</t>
  </si>
  <si>
    <t>离退休人员支出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</si>
  <si>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</si>
  <si>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</si>
  <si>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</si>
  <si>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</si>
  <si>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</si>
  <si>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</si>
  <si>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</si>
  <si>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</si>
  <si>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530126251100003875777</t>
  </si>
  <si>
    <t>东北部供水管理处水利工程运行维护管理经费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</si>
  <si>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</si>
  <si>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</si>
  <si>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</si>
  <si>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</si>
  <si>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</si>
  <si>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</si>
  <si>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</si>
  <si>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</si>
  <si>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</si>
  <si>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</si>
  <si>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水利工程运行管理正常</t>
  </si>
  <si>
    <t>产出指标</t>
  </si>
  <si>
    <t>数量指标</t>
  </si>
  <si>
    <t>保证三座水库正常运行</t>
  </si>
  <si>
    <t>=</t>
  </si>
  <si>
    <t>3座</t>
  </si>
  <si>
    <t>座</t>
  </si>
  <si>
    <t>定量指标</t>
  </si>
  <si>
    <t>运行</t>
  </si>
  <si>
    <t>效益指标</t>
  </si>
  <si>
    <t>社会效益</t>
  </si>
  <si>
    <t>确保水库受益区供水</t>
  </si>
  <si>
    <t>100%</t>
  </si>
  <si>
    <t>%</t>
  </si>
  <si>
    <t>定性指标</t>
  </si>
  <si>
    <t>完成供水</t>
  </si>
  <si>
    <t>满意度指标</t>
  </si>
  <si>
    <t>服务对象满意度</t>
  </si>
  <si>
    <t>满意度</t>
  </si>
  <si>
    <t>测评</t>
  </si>
  <si>
    <t>预算06表</t>
  </si>
  <si>
    <t>政府性基金预算支出预算表</t>
  </si>
  <si>
    <t>单位名称：昆明市发展和改革委员会</t>
  </si>
  <si>
    <t>政府性基金预算支出</t>
  </si>
  <si>
    <t>备注：本单位本年度无政府性基金预算支出，此表为空。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</si>
  <si>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</si>
  <si>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</si>
  <si>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</si>
  <si>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</si>
  <si>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</si>
  <si>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</si>
  <si>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</si>
  <si>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</si>
  <si>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</si>
  <si>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</si>
  <si>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</si>
  <si>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</si>
  <si>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 xml:space="preserve">      本单位本年度无政府采购预算，此表为空。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</si>
  <si>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</si>
  <si>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</si>
  <si>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</si>
  <si>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</si>
  <si>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</si>
  <si>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</si>
  <si>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</si>
  <si>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备注：本单位本年度无政府购买服务预算，此表为空。</t>
  </si>
  <si>
    <t>预算09-1表</t>
  </si>
  <si>
    <t>2025年对下转移支付预算表</t>
  </si>
  <si>
    <t>单位名称：石林彝族自治县东北部供水管理处</t>
  </si>
  <si>
    <t>单位名称（项目）</t>
  </si>
  <si>
    <t>地区</t>
  </si>
  <si>
    <t>备注：本单位本年度无对下转移支付预算，此表为空。</t>
  </si>
  <si>
    <t>预算09-2表</t>
  </si>
  <si>
    <t>备注：本单位本年度无对下转移支付预算，也无转移支付绩效目标，此表为空。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</si>
  <si>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</si>
  <si>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</si>
  <si>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</si>
  <si>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</si>
  <si>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</si>
  <si>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</si>
  <si>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</si>
  <si>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</si>
  <si>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备注：本单位本年度无新增资产配置预算，此表为空。</t>
  </si>
  <si>
    <t>预算11表</t>
  </si>
  <si>
    <t>上级补助</t>
  </si>
  <si>
    <t>备注：本单位本年度无上级补助项目支出预算，此表为空。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</si>
  <si>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</si>
  <si>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</si>
  <si>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</si>
  <si>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</si>
  <si>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</si>
  <si>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</si>
  <si>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</si>
  <si>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</si>
  <si>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</si>
  <si>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</si>
  <si>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</si>
  <si>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</si>
  <si>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对水库的各项工程设施进行管理和维护；对工程运行进行安全监测；引水入库，供给受益区各项生产用水和人畜饮水，进行水费征收。</t>
  </si>
  <si>
    <t>根据三定方案归纳</t>
  </si>
  <si>
    <t>1、根据降雨情况，完成上级下达的蓄水、安全等任务，保障收益区人民的生产生活用水
2、完成单位水利工程维修养护、水费征收、水法等各项工作，提高人民水法法律意识，做到自觉保护水利设施
3、协调好各村用水时间和用水量，增强人民用水意识，做到节约用水不浪费</t>
  </si>
  <si>
    <t>根据部门职责，中长期规划，各级党委，各级政府要求归纳</t>
  </si>
  <si>
    <t>部门年度目标</t>
  </si>
  <si>
    <t>1、按时完成上级下达的防汛蓄水任务
2、按计划完成水费收取任务
3、根据用水计划完成年内供水任务
4、及时完成管道维修及巡查任务
5、完成水库垃圾的清理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</si>
  <si>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</si>
  <si>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</si>
  <si>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</si>
  <si>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</si>
  <si>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</si>
  <si>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</si>
  <si>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</si>
  <si>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</si>
  <si>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</si>
  <si>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合   计</t>
  </si>
  <si>
    <t>按时完成上级下达的防汛蓄水任务;对供水管网出现的渗漏、损坏进行及时处
理，保障安全供水；定期对管辖的水库进行安全隐患排查、除
险，做到有备无患；在春耕生产期间，协调好各村的用水时间及用水
量，保障栽插顺利完成。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</si>
  <si>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</si>
  <si>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</si>
  <si>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</si>
  <si>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</si>
  <si>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</si>
  <si>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年内按工作目标完成水库巡查次数</t>
  </si>
  <si>
    <t xml:space="preserve">＝
＞
＜
≥
≤
</t>
  </si>
  <si>
    <t>次</t>
  </si>
  <si>
    <t>水库巡查</t>
  </si>
  <si>
    <t>质量指标</t>
  </si>
  <si>
    <t>年内完成年供水量</t>
  </si>
  <si>
    <r>
      <rPr>
        <sz val="11"/>
        <color rgb="FF000000"/>
        <rFont val="宋体"/>
        <charset val="134"/>
      </rPr>
      <t>万m</t>
    </r>
    <r>
      <rPr>
        <vertAlign val="superscript"/>
        <sz val="11"/>
        <color rgb="FF000000"/>
        <rFont val="宋体"/>
        <charset val="134"/>
      </rPr>
      <t>3</t>
    </r>
  </si>
  <si>
    <t>供水量</t>
  </si>
  <si>
    <t>时效指标</t>
  </si>
  <si>
    <t>完成水库安全巡查任务</t>
  </si>
  <si>
    <t>2025年1月至12月</t>
  </si>
  <si>
    <t>年</t>
  </si>
  <si>
    <t>安全巡查</t>
  </si>
  <si>
    <t>成本指标</t>
  </si>
  <si>
    <t>年内支出数</t>
  </si>
  <si>
    <t>万元</t>
  </si>
  <si>
    <t>支出数</t>
  </si>
  <si>
    <t>经济效益指标</t>
  </si>
  <si>
    <t>年内按计划收取水费</t>
  </si>
  <si>
    <t>收取水费</t>
  </si>
  <si>
    <t>社会效益指标</t>
  </si>
  <si>
    <t>解决收益区人饮数量</t>
  </si>
  <si>
    <t>万人</t>
  </si>
  <si>
    <t>解决人饮</t>
  </si>
  <si>
    <t>生态效益指标</t>
  </si>
  <si>
    <t>解决收益区农田灌溉面积</t>
  </si>
  <si>
    <t>1.8</t>
  </si>
  <si>
    <t>万亩</t>
  </si>
  <si>
    <t>农田灌</t>
  </si>
  <si>
    <t>可持续影响指标</t>
  </si>
  <si>
    <t>水库库区绿化</t>
  </si>
  <si>
    <t>0.5</t>
  </si>
  <si>
    <r>
      <rPr>
        <sz val="11"/>
        <rFont val="宋体"/>
        <charset val="134"/>
      </rPr>
      <t>万m</t>
    </r>
    <r>
      <rPr>
        <vertAlign val="superscript"/>
        <sz val="11"/>
        <rFont val="宋体"/>
        <charset val="134"/>
      </rPr>
      <t>2</t>
    </r>
  </si>
  <si>
    <t>水库绿化</t>
  </si>
  <si>
    <t>服务对象满意度指标等</t>
  </si>
  <si>
    <t>受益群众满意度</t>
  </si>
  <si>
    <t>≥95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</si>
</sst>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yyyy\-mm\-dd"/>
    <numFmt numFmtId="179" formatCode="hh:mm:ss"/>
    <numFmt numFmtId="180" formatCode="#,##0;\-#,##0;;@"/>
  </numFmts>
  <fonts count="44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1"/>
      <color rgb="FF000000"/>
      <name val="宋体"/>
      <charset val="134"/>
    </font>
    <font>
      <vertAlign val="superscript"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4" fillId="0" borderId="1">
      <alignment horizontal="right"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4" fillId="0" borderId="1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5" borderId="24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7" fillId="16" borderId="2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10" fontId="24" fillId="0" borderId="1">
      <alignment horizontal="right" vertical="center"/>
    </xf>
    <xf numFmtId="0" fontId="2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176" fontId="24" fillId="0" borderId="1">
      <alignment horizontal="right" vertical="center"/>
    </xf>
    <xf numFmtId="0" fontId="6" fillId="0" borderId="0"/>
    <xf numFmtId="49" fontId="24" fillId="0" borderId="1">
      <alignment horizontal="left" vertical="center" wrapText="1"/>
    </xf>
    <xf numFmtId="176" fontId="24" fillId="0" borderId="1">
      <alignment horizontal="right" vertical="center"/>
    </xf>
    <xf numFmtId="179" fontId="24" fillId="0" borderId="1">
      <alignment horizontal="right" vertical="center"/>
    </xf>
    <xf numFmtId="180" fontId="24" fillId="0" borderId="1">
      <alignment horizontal="right" vertical="center"/>
    </xf>
    <xf numFmtId="0" fontId="24" fillId="0" borderId="0">
      <alignment vertical="top"/>
      <protection locked="0"/>
    </xf>
    <xf numFmtId="0" fontId="11" fillId="0" borderId="0"/>
  </cellStyleXfs>
  <cellXfs count="256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7" fillId="0" borderId="8" xfId="53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 readingOrder="1"/>
      <protection locked="0"/>
    </xf>
    <xf numFmtId="0" fontId="8" fillId="0" borderId="6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0" fillId="0" borderId="8" xfId="0" applyFont="1" applyBorder="1"/>
    <xf numFmtId="0" fontId="6" fillId="5" borderId="11" xfId="0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/>
    <xf numFmtId="0" fontId="9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9" fillId="0" borderId="0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1" fillId="0" borderId="0" xfId="58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/>
      <protection locked="0"/>
    </xf>
    <xf numFmtId="4" fontId="12" fillId="0" borderId="1" xfId="55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11" fillId="0" borderId="0" xfId="58" applyFont="1" applyFill="1" applyBorder="1" applyAlignment="1" applyProtection="1"/>
    <xf numFmtId="0" fontId="11" fillId="0" borderId="0" xfId="58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1" fillId="0" borderId="0" xfId="58" applyFont="1" applyFill="1" applyBorder="1" applyAlignment="1" applyProtection="1">
      <alignment horizontal="left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9" fillId="0" borderId="0" xfId="0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6" fontId="12" fillId="0" borderId="1" xfId="55" applyNumberFormat="1" applyFont="1" applyBorder="1">
      <alignment horizontal="right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Protection="1">
      <protection locked="0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left" vertical="center"/>
    </xf>
    <xf numFmtId="0" fontId="11" fillId="0" borderId="0" xfId="58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Border="1" applyAlignment="1">
      <alignment horizontal="right" vertical="center"/>
    </xf>
    <xf numFmtId="0" fontId="9" fillId="2" borderId="18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12" fillId="0" borderId="1" xfId="57" applyNumberFormat="1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6" fontId="1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vertical="top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vertical="top"/>
      <protection locked="0"/>
    </xf>
    <xf numFmtId="49" fontId="2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12" fillId="0" borderId="1" xfId="54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1" fillId="0" borderId="0" xfId="58" applyFont="1" applyFill="1" applyBorder="1" applyAlignment="1" applyProtection="1">
      <alignment horizontal="left" wrapText="1"/>
    </xf>
    <xf numFmtId="0" fontId="2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6" fontId="21" fillId="0" borderId="1" xfId="0" applyNumberFormat="1" applyFont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  <xf numFmtId="0" fontId="7" fillId="0" borderId="8" xfId="53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常规 2" xfId="53"/>
    <cellStyle name="TextStyle" xfId="54"/>
    <cellStyle name="MoneyStyle" xfId="55"/>
    <cellStyle name="TimeStyle" xfId="56"/>
    <cellStyle name="IntegralNumberStyle" xfId="57"/>
    <cellStyle name="Normal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3" activePane="bottomLeft" state="frozen"/>
      <selection/>
      <selection pane="bottomLeft" activeCell="B13" sqref="B13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91"/>
      <c r="B2" s="91"/>
      <c r="C2" s="91"/>
      <c r="D2" s="110" t="s">
        <v>0</v>
      </c>
    </row>
    <row r="3" ht="41.25" customHeight="1" spans="1:1">
      <c r="A3" s="86" t="str">
        <f>"2025"&amp;"年部门财务收支预算总表"</f>
        <v>2025年部门财务收支预算总表</v>
      </c>
    </row>
    <row r="4" ht="17.25" customHeight="1" spans="1:4">
      <c r="A4" s="89" t="str">
        <f>"单位名称："&amp;"石林彝族自治县东北部供水管理处"</f>
        <v>单位名称：石林彝族自治县东北部供水管理处</v>
      </c>
      <c r="B4" s="221"/>
      <c r="D4" s="197" t="s">
        <v>1</v>
      </c>
    </row>
    <row r="5" ht="23.25" customHeight="1" spans="1:4">
      <c r="A5" s="222" t="s">
        <v>2</v>
      </c>
      <c r="B5" s="223"/>
      <c r="C5" s="222" t="s">
        <v>3</v>
      </c>
      <c r="D5" s="223"/>
    </row>
    <row r="6" ht="24" customHeight="1" spans="1:4">
      <c r="A6" s="222" t="s">
        <v>4</v>
      </c>
      <c r="B6" s="222" t="s">
        <v>5</v>
      </c>
      <c r="C6" s="222" t="s">
        <v>6</v>
      </c>
      <c r="D6" s="222" t="s">
        <v>5</v>
      </c>
    </row>
    <row r="7" ht="17.25" customHeight="1" spans="1:4">
      <c r="A7" s="224" t="s">
        <v>7</v>
      </c>
      <c r="B7" s="162">
        <v>1891694</v>
      </c>
      <c r="C7" s="224" t="s">
        <v>8</v>
      </c>
      <c r="D7" s="162"/>
    </row>
    <row r="8" ht="17.25" customHeight="1" spans="1:4">
      <c r="A8" s="224" t="s">
        <v>9</v>
      </c>
      <c r="B8" s="162"/>
      <c r="C8" s="224" t="s">
        <v>10</v>
      </c>
      <c r="D8" s="162"/>
    </row>
    <row r="9" ht="17.25" customHeight="1" spans="1:4">
      <c r="A9" s="224" t="s">
        <v>11</v>
      </c>
      <c r="B9" s="162"/>
      <c r="C9" s="255" t="s">
        <v>12</v>
      </c>
      <c r="D9" s="162"/>
    </row>
    <row r="10" ht="17.25" customHeight="1" spans="1:4">
      <c r="A10" s="224" t="s">
        <v>13</v>
      </c>
      <c r="B10" s="162"/>
      <c r="C10" s="255" t="s">
        <v>14</v>
      </c>
      <c r="D10" s="162"/>
    </row>
    <row r="11" ht="17.25" customHeight="1" spans="1:4">
      <c r="A11" s="224" t="s">
        <v>15</v>
      </c>
      <c r="B11" s="162"/>
      <c r="C11" s="255" t="s">
        <v>16</v>
      </c>
      <c r="D11" s="162"/>
    </row>
    <row r="12" ht="17.25" customHeight="1" spans="1:4">
      <c r="A12" s="224" t="s">
        <v>17</v>
      </c>
      <c r="B12" s="162"/>
      <c r="C12" s="255" t="s">
        <v>18</v>
      </c>
      <c r="D12" s="162"/>
    </row>
    <row r="13" ht="17.25" customHeight="1" spans="1:4">
      <c r="A13" s="224" t="s">
        <v>19</v>
      </c>
      <c r="B13" s="162"/>
      <c r="C13" s="76" t="s">
        <v>20</v>
      </c>
      <c r="D13" s="162"/>
    </row>
    <row r="14" ht="17.25" customHeight="1" spans="1:4">
      <c r="A14" s="224" t="s">
        <v>21</v>
      </c>
      <c r="B14" s="162"/>
      <c r="C14" s="76" t="s">
        <v>22</v>
      </c>
      <c r="D14" s="162">
        <v>249024</v>
      </c>
    </row>
    <row r="15" ht="17.25" customHeight="1" spans="1:4">
      <c r="A15" s="224" t="s">
        <v>23</v>
      </c>
      <c r="B15" s="162"/>
      <c r="C15" s="76" t="s">
        <v>24</v>
      </c>
      <c r="D15" s="162">
        <v>159573</v>
      </c>
    </row>
    <row r="16" ht="17.25" customHeight="1" spans="1:4">
      <c r="A16" s="224" t="s">
        <v>25</v>
      </c>
      <c r="B16" s="162"/>
      <c r="C16" s="76" t="s">
        <v>26</v>
      </c>
      <c r="D16" s="162"/>
    </row>
    <row r="17" ht="17.25" customHeight="1" spans="1:4">
      <c r="A17" s="202"/>
      <c r="B17" s="162"/>
      <c r="C17" s="76" t="s">
        <v>27</v>
      </c>
      <c r="D17" s="162"/>
    </row>
    <row r="18" ht="17.25" customHeight="1" spans="1:4">
      <c r="A18" s="225"/>
      <c r="B18" s="162"/>
      <c r="C18" s="76" t="s">
        <v>28</v>
      </c>
      <c r="D18" s="162">
        <v>1324067</v>
      </c>
    </row>
    <row r="19" ht="17.25" customHeight="1" spans="1:4">
      <c r="A19" s="225"/>
      <c r="B19" s="162"/>
      <c r="C19" s="76" t="s">
        <v>29</v>
      </c>
      <c r="D19" s="162"/>
    </row>
    <row r="20" ht="17.25" customHeight="1" spans="1:4">
      <c r="A20" s="225"/>
      <c r="B20" s="162"/>
      <c r="C20" s="76" t="s">
        <v>30</v>
      </c>
      <c r="D20" s="162"/>
    </row>
    <row r="21" ht="17.25" customHeight="1" spans="1:4">
      <c r="A21" s="225"/>
      <c r="B21" s="162"/>
      <c r="C21" s="76" t="s">
        <v>31</v>
      </c>
      <c r="D21" s="162"/>
    </row>
    <row r="22" ht="17.25" customHeight="1" spans="1:4">
      <c r="A22" s="225"/>
      <c r="B22" s="162"/>
      <c r="C22" s="76" t="s">
        <v>32</v>
      </c>
      <c r="D22" s="162"/>
    </row>
    <row r="23" ht="17.25" customHeight="1" spans="1:4">
      <c r="A23" s="225"/>
      <c r="B23" s="162"/>
      <c r="C23" s="76" t="s">
        <v>33</v>
      </c>
      <c r="D23" s="162"/>
    </row>
    <row r="24" ht="17.25" customHeight="1" spans="1:4">
      <c r="A24" s="225"/>
      <c r="B24" s="162"/>
      <c r="C24" s="76" t="s">
        <v>34</v>
      </c>
      <c r="D24" s="162"/>
    </row>
    <row r="25" ht="17.25" customHeight="1" spans="1:4">
      <c r="A25" s="225"/>
      <c r="B25" s="162"/>
      <c r="C25" s="76" t="s">
        <v>35</v>
      </c>
      <c r="D25" s="162">
        <v>159030</v>
      </c>
    </row>
    <row r="26" ht="17.25" customHeight="1" spans="1:4">
      <c r="A26" s="225"/>
      <c r="B26" s="162"/>
      <c r="C26" s="76" t="s">
        <v>36</v>
      </c>
      <c r="D26" s="162"/>
    </row>
    <row r="27" ht="17.25" customHeight="1" spans="1:4">
      <c r="A27" s="225"/>
      <c r="B27" s="162"/>
      <c r="C27" s="202" t="s">
        <v>37</v>
      </c>
      <c r="D27" s="162"/>
    </row>
    <row r="28" ht="17.25" customHeight="1" spans="1:4">
      <c r="A28" s="225"/>
      <c r="B28" s="162"/>
      <c r="C28" s="76" t="s">
        <v>38</v>
      </c>
      <c r="D28" s="162"/>
    </row>
    <row r="29" ht="16.5" customHeight="1" spans="1:4">
      <c r="A29" s="225"/>
      <c r="B29" s="162"/>
      <c r="C29" s="76" t="s">
        <v>39</v>
      </c>
      <c r="D29" s="162"/>
    </row>
    <row r="30" ht="16.5" customHeight="1" spans="1:4">
      <c r="A30" s="225"/>
      <c r="B30" s="162"/>
      <c r="C30" s="202" t="s">
        <v>40</v>
      </c>
      <c r="D30" s="162"/>
    </row>
    <row r="31" ht="17.25" customHeight="1" spans="1:4">
      <c r="A31" s="225"/>
      <c r="B31" s="162"/>
      <c r="C31" s="202" t="s">
        <v>41</v>
      </c>
      <c r="D31" s="162"/>
    </row>
    <row r="32" ht="17.25" customHeight="1" spans="1:4">
      <c r="A32" s="225"/>
      <c r="B32" s="162"/>
      <c r="C32" s="76" t="s">
        <v>42</v>
      </c>
      <c r="D32" s="162"/>
    </row>
    <row r="33" ht="16.5" customHeight="1" spans="1:4">
      <c r="A33" s="225" t="s">
        <v>43</v>
      </c>
      <c r="B33" s="162">
        <v>1891694</v>
      </c>
      <c r="C33" s="225" t="s">
        <v>44</v>
      </c>
      <c r="D33" s="162">
        <v>1891694</v>
      </c>
    </row>
    <row r="34" ht="16.5" customHeight="1" spans="1:4">
      <c r="A34" s="202" t="s">
        <v>45</v>
      </c>
      <c r="B34" s="162"/>
      <c r="C34" s="202" t="s">
        <v>46</v>
      </c>
      <c r="D34" s="162"/>
    </row>
    <row r="35" ht="16.5" customHeight="1" spans="1:4">
      <c r="A35" s="76" t="s">
        <v>47</v>
      </c>
      <c r="B35" s="162"/>
      <c r="C35" s="76" t="s">
        <v>47</v>
      </c>
      <c r="D35" s="162"/>
    </row>
    <row r="36" ht="16.5" customHeight="1" spans="1:4">
      <c r="A36" s="76" t="s">
        <v>48</v>
      </c>
      <c r="B36" s="162"/>
      <c r="C36" s="76" t="s">
        <v>49</v>
      </c>
      <c r="D36" s="162"/>
    </row>
    <row r="37" ht="16.5" customHeight="1" spans="1:4">
      <c r="A37" s="226" t="s">
        <v>50</v>
      </c>
      <c r="B37" s="162">
        <v>1891694</v>
      </c>
      <c r="C37" s="226" t="s">
        <v>51</v>
      </c>
      <c r="D37" s="162">
        <v>1891694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78">
        <v>1</v>
      </c>
      <c r="B2" s="179">
        <v>0</v>
      </c>
      <c r="C2" s="178">
        <v>1</v>
      </c>
      <c r="D2" s="180"/>
      <c r="E2" s="180"/>
      <c r="F2" s="177" t="s">
        <v>287</v>
      </c>
    </row>
    <row r="3" ht="42" customHeight="1" spans="1:6">
      <c r="A3" s="181" t="str">
        <f>"2025"&amp;"年部门政府性基金预算支出预算表"</f>
        <v>2025年部门政府性基金预算支出预算表</v>
      </c>
      <c r="B3" s="181" t="s">
        <v>288</v>
      </c>
      <c r="C3" s="182"/>
      <c r="D3" s="183"/>
      <c r="E3" s="183"/>
      <c r="F3" s="183"/>
    </row>
    <row r="4" ht="13.5" customHeight="1" spans="1:6">
      <c r="A4" s="55" t="str">
        <f>"单位名称："&amp;"石林彝族自治县东北部供水管理处"</f>
        <v>单位名称：石林彝族自治县东北部供水管理处</v>
      </c>
      <c r="B4" s="55" t="s">
        <v>289</v>
      </c>
      <c r="C4" s="178"/>
      <c r="D4" s="180"/>
      <c r="E4" s="180"/>
      <c r="F4" s="177" t="s">
        <v>1</v>
      </c>
    </row>
    <row r="5" ht="19.5" customHeight="1" spans="1:6">
      <c r="A5" s="184" t="s">
        <v>180</v>
      </c>
      <c r="B5" s="185" t="s">
        <v>72</v>
      </c>
      <c r="C5" s="184" t="s">
        <v>73</v>
      </c>
      <c r="D5" s="13" t="s">
        <v>290</v>
      </c>
      <c r="E5" s="14"/>
      <c r="F5" s="45"/>
    </row>
    <row r="6" ht="18.75" customHeight="1" spans="1:6">
      <c r="A6" s="186"/>
      <c r="B6" s="187"/>
      <c r="C6" s="186"/>
      <c r="D6" s="61" t="s">
        <v>55</v>
      </c>
      <c r="E6" s="13" t="s">
        <v>75</v>
      </c>
      <c r="F6" s="61" t="s">
        <v>76</v>
      </c>
    </row>
    <row r="7" ht="18.75" customHeight="1" spans="1:6">
      <c r="A7" s="113">
        <v>1</v>
      </c>
      <c r="B7" s="26" t="s">
        <v>83</v>
      </c>
      <c r="C7" s="113">
        <v>3</v>
      </c>
      <c r="D7" s="15">
        <v>4</v>
      </c>
      <c r="E7" s="15">
        <v>5</v>
      </c>
      <c r="F7" s="15">
        <v>6</v>
      </c>
    </row>
    <row r="8" ht="21" customHeight="1" spans="1:6">
      <c r="A8" s="66"/>
      <c r="B8" s="66"/>
      <c r="C8" s="66"/>
      <c r="D8" s="162"/>
      <c r="E8" s="162"/>
      <c r="F8" s="162"/>
    </row>
    <row r="9" ht="21" customHeight="1" spans="1:6">
      <c r="A9" s="66"/>
      <c r="B9" s="66"/>
      <c r="C9" s="66"/>
      <c r="D9" s="162"/>
      <c r="E9" s="162"/>
      <c r="F9" s="162"/>
    </row>
    <row r="10" ht="18.75" customHeight="1" spans="1:6">
      <c r="A10" s="188" t="s">
        <v>169</v>
      </c>
      <c r="B10" s="188" t="s">
        <v>169</v>
      </c>
      <c r="C10" s="189" t="s">
        <v>169</v>
      </c>
      <c r="D10" s="162"/>
      <c r="E10" s="162"/>
      <c r="F10" s="162"/>
    </row>
    <row r="12" customHeight="1" spans="1:3">
      <c r="A12" s="80" t="s">
        <v>291</v>
      </c>
      <c r="B12" s="80"/>
      <c r="C12" s="80"/>
    </row>
  </sheetData>
  <mergeCells count="8">
    <mergeCell ref="A3:F3"/>
    <mergeCell ref="A4:C4"/>
    <mergeCell ref="D5:F5"/>
    <mergeCell ref="A10:C10"/>
    <mergeCell ref="A12:C12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18" sqref="A1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135"/>
      <c r="C2" s="135"/>
      <c r="R2" s="53"/>
      <c r="S2" s="53" t="s">
        <v>292</v>
      </c>
    </row>
    <row r="3" ht="41.25" customHeight="1" spans="1:19">
      <c r="A3" s="136" t="str">
        <f>"2025"&amp;"年部门政府采购预算表"</f>
        <v>2025年部门政府采购预算表</v>
      </c>
      <c r="B3" s="112"/>
      <c r="C3" s="112"/>
      <c r="D3" s="54"/>
      <c r="E3" s="54"/>
      <c r="F3" s="54"/>
      <c r="G3" s="54"/>
      <c r="H3" s="54"/>
      <c r="I3" s="54"/>
      <c r="J3" s="54"/>
      <c r="K3" s="54"/>
      <c r="L3" s="54"/>
      <c r="M3" s="112"/>
      <c r="N3" s="54"/>
      <c r="O3" s="54"/>
      <c r="P3" s="112"/>
      <c r="Q3" s="54"/>
      <c r="R3" s="112"/>
      <c r="S3" s="112"/>
    </row>
    <row r="4" ht="18.75" customHeight="1" spans="1:19">
      <c r="A4" s="170" t="str">
        <f>"单位名称："&amp;"石林彝族自治县东北部供水管理处"</f>
        <v>单位名称：石林彝族自治县东北部供水管理处</v>
      </c>
      <c r="B4" s="139"/>
      <c r="C4" s="139"/>
      <c r="D4" s="57"/>
      <c r="E4" s="57"/>
      <c r="F4" s="57"/>
      <c r="G4" s="57"/>
      <c r="H4" s="57"/>
      <c r="I4" s="57"/>
      <c r="J4" s="57"/>
      <c r="K4" s="57"/>
      <c r="L4" s="57"/>
      <c r="R4" s="58"/>
      <c r="S4" s="177" t="s">
        <v>1</v>
      </c>
    </row>
    <row r="5" ht="15.75" customHeight="1" spans="1:19">
      <c r="A5" s="35" t="s">
        <v>179</v>
      </c>
      <c r="B5" s="141" t="s">
        <v>180</v>
      </c>
      <c r="C5" s="141" t="s">
        <v>293</v>
      </c>
      <c r="D5" s="142" t="s">
        <v>294</v>
      </c>
      <c r="E5" s="142" t="s">
        <v>295</v>
      </c>
      <c r="F5" s="142" t="s">
        <v>296</v>
      </c>
      <c r="G5" s="142" t="s">
        <v>297</v>
      </c>
      <c r="H5" s="142" t="s">
        <v>298</v>
      </c>
      <c r="I5" s="157" t="s">
        <v>187</v>
      </c>
      <c r="J5" s="157"/>
      <c r="K5" s="157"/>
      <c r="L5" s="157"/>
      <c r="M5" s="158"/>
      <c r="N5" s="157"/>
      <c r="O5" s="157"/>
      <c r="P5" s="166"/>
      <c r="Q5" s="157"/>
      <c r="R5" s="158"/>
      <c r="S5" s="167"/>
    </row>
    <row r="6" ht="17.25" customHeight="1" spans="1:19">
      <c r="A6" s="60"/>
      <c r="B6" s="143"/>
      <c r="C6" s="143"/>
      <c r="D6" s="144"/>
      <c r="E6" s="144"/>
      <c r="F6" s="144"/>
      <c r="G6" s="144"/>
      <c r="H6" s="144"/>
      <c r="I6" s="144" t="s">
        <v>55</v>
      </c>
      <c r="J6" s="144" t="s">
        <v>58</v>
      </c>
      <c r="K6" s="144" t="s">
        <v>299</v>
      </c>
      <c r="L6" s="144" t="s">
        <v>300</v>
      </c>
      <c r="M6" s="159" t="s">
        <v>301</v>
      </c>
      <c r="N6" s="160" t="s">
        <v>302</v>
      </c>
      <c r="O6" s="160"/>
      <c r="P6" s="168"/>
      <c r="Q6" s="160"/>
      <c r="R6" s="169"/>
      <c r="S6" s="145"/>
    </row>
    <row r="7" ht="54" customHeight="1" spans="1:19">
      <c r="A7" s="63"/>
      <c r="B7" s="145"/>
      <c r="C7" s="145"/>
      <c r="D7" s="146"/>
      <c r="E7" s="146"/>
      <c r="F7" s="146"/>
      <c r="G7" s="146"/>
      <c r="H7" s="146"/>
      <c r="I7" s="146"/>
      <c r="J7" s="146" t="s">
        <v>57</v>
      </c>
      <c r="K7" s="146"/>
      <c r="L7" s="146"/>
      <c r="M7" s="161"/>
      <c r="N7" s="146" t="s">
        <v>57</v>
      </c>
      <c r="O7" s="146" t="s">
        <v>64</v>
      </c>
      <c r="P7" s="145" t="s">
        <v>65</v>
      </c>
      <c r="Q7" s="146" t="s">
        <v>66</v>
      </c>
      <c r="R7" s="161" t="s">
        <v>67</v>
      </c>
      <c r="S7" s="145" t="s">
        <v>68</v>
      </c>
    </row>
    <row r="8" ht="18" customHeight="1" spans="1:19">
      <c r="A8" s="171">
        <v>1</v>
      </c>
      <c r="B8" s="171" t="s">
        <v>83</v>
      </c>
      <c r="C8" s="172">
        <v>3</v>
      </c>
      <c r="D8" s="172">
        <v>4</v>
      </c>
      <c r="E8" s="171">
        <v>5</v>
      </c>
      <c r="F8" s="171">
        <v>6</v>
      </c>
      <c r="G8" s="171">
        <v>7</v>
      </c>
      <c r="H8" s="171">
        <v>8</v>
      </c>
      <c r="I8" s="171">
        <v>9</v>
      </c>
      <c r="J8" s="171">
        <v>10</v>
      </c>
      <c r="K8" s="171">
        <v>11</v>
      </c>
      <c r="L8" s="171">
        <v>12</v>
      </c>
      <c r="M8" s="171">
        <v>13</v>
      </c>
      <c r="N8" s="171">
        <v>14</v>
      </c>
      <c r="O8" s="171">
        <v>15</v>
      </c>
      <c r="P8" s="171">
        <v>16</v>
      </c>
      <c r="Q8" s="171">
        <v>17</v>
      </c>
      <c r="R8" s="171">
        <v>18</v>
      </c>
      <c r="S8" s="171">
        <v>19</v>
      </c>
    </row>
    <row r="9" ht="21" customHeight="1" spans="1:19">
      <c r="A9" s="147"/>
      <c r="B9" s="148"/>
      <c r="C9" s="148"/>
      <c r="D9" s="149"/>
      <c r="E9" s="149"/>
      <c r="F9" s="149"/>
      <c r="G9" s="173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  <row r="10" ht="21" customHeight="1" spans="1:19">
      <c r="A10" s="150" t="s">
        <v>169</v>
      </c>
      <c r="B10" s="151"/>
      <c r="C10" s="151"/>
      <c r="D10" s="152"/>
      <c r="E10" s="152"/>
      <c r="F10" s="152"/>
      <c r="G10" s="174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</row>
    <row r="11" ht="21" customHeight="1" spans="1:19">
      <c r="A11" s="170" t="s">
        <v>303</v>
      </c>
      <c r="B11" s="55"/>
      <c r="C11" s="55"/>
      <c r="D11" s="170"/>
      <c r="E11" s="170"/>
      <c r="F11" s="170"/>
      <c r="G11" s="175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</row>
    <row r="12" customHeight="1" spans="1:3">
      <c r="A12" s="80" t="s">
        <v>304</v>
      </c>
      <c r="B12" s="80"/>
      <c r="C12" s="80"/>
    </row>
  </sheetData>
  <mergeCells count="20">
    <mergeCell ref="A3:S3"/>
    <mergeCell ref="A4:H4"/>
    <mergeCell ref="I5:S5"/>
    <mergeCell ref="N6:S6"/>
    <mergeCell ref="A10:G10"/>
    <mergeCell ref="A11:S11"/>
    <mergeCell ref="A12:C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A12" sqref="A12:E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134"/>
      <c r="B2" s="135"/>
      <c r="C2" s="135"/>
      <c r="D2" s="135"/>
      <c r="E2" s="135"/>
      <c r="F2" s="135"/>
      <c r="G2" s="135"/>
      <c r="H2" s="134"/>
      <c r="I2" s="134"/>
      <c r="J2" s="134"/>
      <c r="K2" s="134"/>
      <c r="L2" s="134"/>
      <c r="M2" s="134"/>
      <c r="N2" s="155"/>
      <c r="O2" s="134"/>
      <c r="P2" s="134"/>
      <c r="Q2" s="135"/>
      <c r="R2" s="134"/>
      <c r="S2" s="164"/>
      <c r="T2" s="164" t="s">
        <v>305</v>
      </c>
    </row>
    <row r="3" ht="41.25" customHeight="1" spans="1:20">
      <c r="A3" s="136" t="str">
        <f>"2025"&amp;"年部门政府购买服务预算表"</f>
        <v>2025年部门政府购买服务预算表</v>
      </c>
      <c r="B3" s="112"/>
      <c r="C3" s="112"/>
      <c r="D3" s="112"/>
      <c r="E3" s="112"/>
      <c r="F3" s="112"/>
      <c r="G3" s="112"/>
      <c r="H3" s="137"/>
      <c r="I3" s="137"/>
      <c r="J3" s="137"/>
      <c r="K3" s="137"/>
      <c r="L3" s="137"/>
      <c r="M3" s="137"/>
      <c r="N3" s="156"/>
      <c r="O3" s="137"/>
      <c r="P3" s="137"/>
      <c r="Q3" s="112"/>
      <c r="R3" s="137"/>
      <c r="S3" s="156"/>
      <c r="T3" s="112"/>
    </row>
    <row r="4" ht="22.5" customHeight="1" spans="1:20">
      <c r="A4" s="138" t="str">
        <f>"单位名称："&amp;"石林彝族自治县东北部供水管理处"</f>
        <v>单位名称：石林彝族自治县东北部供水管理处</v>
      </c>
      <c r="B4" s="139"/>
      <c r="C4" s="139"/>
      <c r="D4" s="139"/>
      <c r="E4" s="139"/>
      <c r="F4" s="139"/>
      <c r="G4" s="139"/>
      <c r="H4" s="140"/>
      <c r="I4" s="140"/>
      <c r="J4" s="140"/>
      <c r="K4" s="140"/>
      <c r="L4" s="140"/>
      <c r="M4" s="140"/>
      <c r="N4" s="155"/>
      <c r="O4" s="134"/>
      <c r="P4" s="134"/>
      <c r="Q4" s="135"/>
      <c r="R4" s="134"/>
      <c r="S4" s="165"/>
      <c r="T4" s="164" t="s">
        <v>1</v>
      </c>
    </row>
    <row r="5" ht="24" customHeight="1" spans="1:20">
      <c r="A5" s="35" t="s">
        <v>179</v>
      </c>
      <c r="B5" s="141" t="s">
        <v>180</v>
      </c>
      <c r="C5" s="141" t="s">
        <v>293</v>
      </c>
      <c r="D5" s="141" t="s">
        <v>306</v>
      </c>
      <c r="E5" s="141" t="s">
        <v>307</v>
      </c>
      <c r="F5" s="141" t="s">
        <v>308</v>
      </c>
      <c r="G5" s="141" t="s">
        <v>309</v>
      </c>
      <c r="H5" s="142" t="s">
        <v>310</v>
      </c>
      <c r="I5" s="142" t="s">
        <v>311</v>
      </c>
      <c r="J5" s="157" t="s">
        <v>187</v>
      </c>
      <c r="K5" s="157"/>
      <c r="L5" s="157"/>
      <c r="M5" s="157"/>
      <c r="N5" s="158"/>
      <c r="O5" s="157"/>
      <c r="P5" s="157"/>
      <c r="Q5" s="166"/>
      <c r="R5" s="157"/>
      <c r="S5" s="158"/>
      <c r="T5" s="167"/>
    </row>
    <row r="6" ht="24" customHeight="1" spans="1:20">
      <c r="A6" s="60"/>
      <c r="B6" s="143"/>
      <c r="C6" s="143"/>
      <c r="D6" s="143"/>
      <c r="E6" s="143"/>
      <c r="F6" s="143"/>
      <c r="G6" s="143"/>
      <c r="H6" s="144"/>
      <c r="I6" s="144"/>
      <c r="J6" s="144" t="s">
        <v>55</v>
      </c>
      <c r="K6" s="144" t="s">
        <v>58</v>
      </c>
      <c r="L6" s="144" t="s">
        <v>299</v>
      </c>
      <c r="M6" s="144" t="s">
        <v>300</v>
      </c>
      <c r="N6" s="159" t="s">
        <v>301</v>
      </c>
      <c r="O6" s="160" t="s">
        <v>302</v>
      </c>
      <c r="P6" s="160"/>
      <c r="Q6" s="168"/>
      <c r="R6" s="160"/>
      <c r="S6" s="169"/>
      <c r="T6" s="145"/>
    </row>
    <row r="7" ht="54" customHeight="1" spans="1:20">
      <c r="A7" s="63"/>
      <c r="B7" s="145"/>
      <c r="C7" s="145"/>
      <c r="D7" s="145"/>
      <c r="E7" s="145"/>
      <c r="F7" s="145"/>
      <c r="G7" s="145"/>
      <c r="H7" s="146"/>
      <c r="I7" s="146"/>
      <c r="J7" s="146"/>
      <c r="K7" s="146" t="s">
        <v>57</v>
      </c>
      <c r="L7" s="146"/>
      <c r="M7" s="146"/>
      <c r="N7" s="161"/>
      <c r="O7" s="146" t="s">
        <v>57</v>
      </c>
      <c r="P7" s="146" t="s">
        <v>64</v>
      </c>
      <c r="Q7" s="145" t="s">
        <v>65</v>
      </c>
      <c r="R7" s="146" t="s">
        <v>66</v>
      </c>
      <c r="S7" s="161" t="s">
        <v>67</v>
      </c>
      <c r="T7" s="145" t="s">
        <v>68</v>
      </c>
    </row>
    <row r="8" ht="17.25" customHeight="1" spans="1:20">
      <c r="A8" s="64">
        <v>1</v>
      </c>
      <c r="B8" s="145">
        <v>2</v>
      </c>
      <c r="C8" s="64">
        <v>3</v>
      </c>
      <c r="D8" s="64">
        <v>4</v>
      </c>
      <c r="E8" s="145">
        <v>5</v>
      </c>
      <c r="F8" s="64">
        <v>6</v>
      </c>
      <c r="G8" s="64">
        <v>7</v>
      </c>
      <c r="H8" s="145">
        <v>8</v>
      </c>
      <c r="I8" s="64">
        <v>9</v>
      </c>
      <c r="J8" s="64">
        <v>10</v>
      </c>
      <c r="K8" s="145">
        <v>11</v>
      </c>
      <c r="L8" s="64">
        <v>12</v>
      </c>
      <c r="M8" s="64">
        <v>13</v>
      </c>
      <c r="N8" s="145">
        <v>14</v>
      </c>
      <c r="O8" s="64">
        <v>15</v>
      </c>
      <c r="P8" s="64">
        <v>16</v>
      </c>
      <c r="Q8" s="145">
        <v>17</v>
      </c>
      <c r="R8" s="64">
        <v>18</v>
      </c>
      <c r="S8" s="64">
        <v>19</v>
      </c>
      <c r="T8" s="64">
        <v>20</v>
      </c>
    </row>
    <row r="9" ht="21" customHeight="1" spans="1:20">
      <c r="A9" s="147"/>
      <c r="B9" s="148"/>
      <c r="C9" s="148"/>
      <c r="D9" s="148"/>
      <c r="E9" s="148"/>
      <c r="F9" s="148"/>
      <c r="G9" s="148"/>
      <c r="H9" s="149"/>
      <c r="I9" s="149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</row>
    <row r="10" ht="21" customHeight="1" spans="1:20">
      <c r="A10" s="150" t="s">
        <v>169</v>
      </c>
      <c r="B10" s="151"/>
      <c r="C10" s="151"/>
      <c r="D10" s="151"/>
      <c r="E10" s="151"/>
      <c r="F10" s="151"/>
      <c r="G10" s="151"/>
      <c r="H10" s="152"/>
      <c r="I10" s="163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</row>
    <row r="12" customHeight="1" spans="1:5">
      <c r="A12" s="153" t="s">
        <v>312</v>
      </c>
      <c r="B12" s="153"/>
      <c r="C12" s="153"/>
      <c r="D12" s="154"/>
      <c r="E12" s="154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1"/>
  <sheetViews>
    <sheetView showZeros="0" workbookViewId="0">
      <pane ySplit="1" topLeftCell="A2" activePane="bottomLeft" state="frozen"/>
      <selection/>
      <selection pane="bottomLeft" activeCell="A11" sqref="A11:C1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="117" customFormat="1" ht="13.5" customHeight="1" spans="4:5">
      <c r="D2" s="118"/>
      <c r="E2" s="119" t="s">
        <v>313</v>
      </c>
    </row>
    <row r="3" s="117" customFormat="1" ht="27.75" customHeight="1" spans="1:5">
      <c r="A3" s="120" t="s">
        <v>314</v>
      </c>
      <c r="B3" s="121"/>
      <c r="C3" s="121"/>
      <c r="D3" s="121"/>
      <c r="E3" s="121"/>
    </row>
    <row r="4" s="117" customFormat="1" ht="18" customHeight="1" spans="1:5">
      <c r="A4" s="122" t="s">
        <v>315</v>
      </c>
      <c r="B4" s="123"/>
      <c r="C4" s="123"/>
      <c r="D4" s="124"/>
      <c r="E4" s="125" t="s">
        <v>1</v>
      </c>
    </row>
    <row r="5" s="117" customFormat="1" ht="19.5" customHeight="1" spans="1:5">
      <c r="A5" s="126" t="s">
        <v>316</v>
      </c>
      <c r="B5" s="127" t="s">
        <v>187</v>
      </c>
      <c r="C5" s="127"/>
      <c r="D5" s="127"/>
      <c r="E5" s="127" t="s">
        <v>317</v>
      </c>
    </row>
    <row r="6" s="117" customFormat="1" ht="40.5" customHeight="1" spans="1:5">
      <c r="A6" s="128"/>
      <c r="B6" s="127" t="s">
        <v>55</v>
      </c>
      <c r="C6" s="129" t="s">
        <v>58</v>
      </c>
      <c r="D6" s="129" t="s">
        <v>299</v>
      </c>
      <c r="E6" s="127"/>
    </row>
    <row r="7" s="117" customFormat="1" ht="19.5" customHeight="1" spans="1:5">
      <c r="A7" s="130">
        <v>1</v>
      </c>
      <c r="B7" s="131">
        <v>2</v>
      </c>
      <c r="C7" s="131">
        <v>3</v>
      </c>
      <c r="D7" s="128">
        <v>4</v>
      </c>
      <c r="E7" s="131">
        <v>5</v>
      </c>
    </row>
    <row r="8" s="117" customFormat="1" ht="28.4" customHeight="1" spans="1:5">
      <c r="A8" s="132"/>
      <c r="B8" s="133"/>
      <c r="C8" s="133"/>
      <c r="D8" s="133"/>
      <c r="E8" s="133"/>
    </row>
    <row r="9" s="117" customFormat="1" ht="29.9" customHeight="1" spans="1:5">
      <c r="A9" s="132"/>
      <c r="B9" s="133"/>
      <c r="C9" s="133"/>
      <c r="D9" s="133"/>
      <c r="E9" s="133"/>
    </row>
    <row r="11" customHeight="1" spans="1:3">
      <c r="A11" s="116" t="s">
        <v>318</v>
      </c>
      <c r="B11" s="116"/>
      <c r="C11" s="116"/>
    </row>
  </sheetData>
  <mergeCells count="6">
    <mergeCell ref="A3:E3"/>
    <mergeCell ref="A4:D4"/>
    <mergeCell ref="B5:D5"/>
    <mergeCell ref="A11:C11"/>
    <mergeCell ref="A5:A6"/>
    <mergeCell ref="E5:E6"/>
  </mergeCells>
  <printOptions horizontalCentered="1"/>
  <pageMargins left="0.96" right="0.96" top="0.72" bottom="0.7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53" t="s">
        <v>319</v>
      </c>
    </row>
    <row r="3" ht="41.25" customHeight="1" spans="1:10">
      <c r="A3" s="111" t="str">
        <f>"2025"&amp;"年对下转移支付绩效目标表"</f>
        <v>2025年对下转移支付绩效目标表</v>
      </c>
      <c r="B3" s="54"/>
      <c r="C3" s="54"/>
      <c r="D3" s="54"/>
      <c r="E3" s="54"/>
      <c r="F3" s="112"/>
      <c r="G3" s="54"/>
      <c r="H3" s="112"/>
      <c r="I3" s="112"/>
      <c r="J3" s="54"/>
    </row>
    <row r="4" ht="17.25" customHeight="1" spans="1:1">
      <c r="A4" s="55" t="str">
        <f>"单位名称："&amp;"石林彝族自治县东北部供水管理处"</f>
        <v>单位名称：石林彝族自治县东北部供水管理处</v>
      </c>
    </row>
    <row r="5" ht="44.25" customHeight="1" spans="1:10">
      <c r="A5" s="18" t="s">
        <v>316</v>
      </c>
      <c r="B5" s="18" t="s">
        <v>258</v>
      </c>
      <c r="C5" s="18" t="s">
        <v>259</v>
      </c>
      <c r="D5" s="18" t="s">
        <v>260</v>
      </c>
      <c r="E5" s="18" t="s">
        <v>261</v>
      </c>
      <c r="F5" s="113" t="s">
        <v>262</v>
      </c>
      <c r="G5" s="18" t="s">
        <v>263</v>
      </c>
      <c r="H5" s="113" t="s">
        <v>264</v>
      </c>
      <c r="I5" s="113" t="s">
        <v>265</v>
      </c>
      <c r="J5" s="18" t="s">
        <v>266</v>
      </c>
    </row>
    <row r="6" ht="14.25" customHeight="1" spans="1:10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13">
        <v>6</v>
      </c>
      <c r="G6" s="18">
        <v>7</v>
      </c>
      <c r="H6" s="113">
        <v>8</v>
      </c>
      <c r="I6" s="113">
        <v>9</v>
      </c>
      <c r="J6" s="18">
        <v>10</v>
      </c>
    </row>
    <row r="7" ht="42" customHeight="1" spans="1:10">
      <c r="A7" s="74"/>
      <c r="B7" s="114"/>
      <c r="C7" s="114"/>
      <c r="D7" s="114"/>
      <c r="E7" s="99"/>
      <c r="F7" s="115"/>
      <c r="G7" s="99"/>
      <c r="H7" s="115"/>
      <c r="I7" s="115"/>
      <c r="J7" s="99"/>
    </row>
    <row r="8" ht="42" customHeight="1" spans="1:10">
      <c r="A8" s="74"/>
      <c r="B8" s="66"/>
      <c r="C8" s="66"/>
      <c r="D8" s="66"/>
      <c r="E8" s="74"/>
      <c r="F8" s="66"/>
      <c r="G8" s="74"/>
      <c r="H8" s="66"/>
      <c r="I8" s="66"/>
      <c r="J8" s="74"/>
    </row>
    <row r="11" customHeight="1" spans="1:3">
      <c r="A11" s="116" t="s">
        <v>320</v>
      </c>
      <c r="B11" s="116"/>
      <c r="C11" s="116"/>
    </row>
  </sheetData>
  <mergeCells count="3">
    <mergeCell ref="A3:J3"/>
    <mergeCell ref="A4:H4"/>
    <mergeCell ref="A11:C11"/>
  </mergeCells>
  <printOptions horizontalCentered="1"/>
  <pageMargins left="0.96" right="0.96" top="0.72" bottom="0.72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83" t="s">
        <v>321</v>
      </c>
      <c r="B2" s="84"/>
      <c r="C2" s="84"/>
      <c r="D2" s="85"/>
      <c r="E2" s="85"/>
      <c r="F2" s="85"/>
      <c r="G2" s="84"/>
      <c r="H2" s="84"/>
      <c r="I2" s="85"/>
    </row>
    <row r="3" ht="41.25" customHeight="1" spans="1:9">
      <c r="A3" s="86" t="str">
        <f>"2025"&amp;"年新增资产配置预算表"</f>
        <v>2025年新增资产配置预算表</v>
      </c>
      <c r="B3" s="87"/>
      <c r="C3" s="87"/>
      <c r="D3" s="88"/>
      <c r="E3" s="88"/>
      <c r="F3" s="88"/>
      <c r="G3" s="87"/>
      <c r="H3" s="87"/>
      <c r="I3" s="88"/>
    </row>
    <row r="4" customHeight="1" spans="1:9">
      <c r="A4" s="89" t="str">
        <f>"单位名称："&amp;"石林彝族自治县东北部供水管理处"</f>
        <v>单位名称：石林彝族自治县东北部供水管理处</v>
      </c>
      <c r="B4" s="90"/>
      <c r="C4" s="90"/>
      <c r="D4" s="91"/>
      <c r="F4" s="88"/>
      <c r="G4" s="87"/>
      <c r="H4" s="87"/>
      <c r="I4" s="110" t="s">
        <v>1</v>
      </c>
    </row>
    <row r="5" ht="28.5" customHeight="1" spans="1:9">
      <c r="A5" s="92" t="s">
        <v>179</v>
      </c>
      <c r="B5" s="93" t="s">
        <v>180</v>
      </c>
      <c r="C5" s="94" t="s">
        <v>322</v>
      </c>
      <c r="D5" s="92" t="s">
        <v>323</v>
      </c>
      <c r="E5" s="92" t="s">
        <v>324</v>
      </c>
      <c r="F5" s="92" t="s">
        <v>325</v>
      </c>
      <c r="G5" s="93" t="s">
        <v>326</v>
      </c>
      <c r="H5" s="81"/>
      <c r="I5" s="92"/>
    </row>
    <row r="6" ht="21" customHeight="1" spans="1:9">
      <c r="A6" s="94"/>
      <c r="B6" s="95"/>
      <c r="C6" s="95"/>
      <c r="D6" s="96"/>
      <c r="E6" s="95"/>
      <c r="F6" s="95"/>
      <c r="G6" s="93" t="s">
        <v>297</v>
      </c>
      <c r="H6" s="93" t="s">
        <v>327</v>
      </c>
      <c r="I6" s="93" t="s">
        <v>328</v>
      </c>
    </row>
    <row r="7" ht="17.25" customHeight="1" spans="1:9">
      <c r="A7" s="97" t="s">
        <v>82</v>
      </c>
      <c r="B7" s="98" t="s">
        <v>83</v>
      </c>
      <c r="C7" s="97" t="s">
        <v>84</v>
      </c>
      <c r="D7" s="99" t="s">
        <v>85</v>
      </c>
      <c r="E7" s="97" t="s">
        <v>86</v>
      </c>
      <c r="F7" s="98" t="s">
        <v>87</v>
      </c>
      <c r="G7" s="100" t="s">
        <v>88</v>
      </c>
      <c r="H7" s="99" t="s">
        <v>89</v>
      </c>
      <c r="I7" s="99">
        <v>9</v>
      </c>
    </row>
    <row r="8" ht="19.5" customHeight="1" spans="1:9">
      <c r="A8" s="101"/>
      <c r="B8" s="76"/>
      <c r="C8" s="76"/>
      <c r="D8" s="74"/>
      <c r="E8" s="66"/>
      <c r="F8" s="100"/>
      <c r="G8" s="102"/>
      <c r="H8" s="103"/>
      <c r="I8" s="103"/>
    </row>
    <row r="9" ht="19.5" customHeight="1" spans="1:9">
      <c r="A9" s="104" t="s">
        <v>55</v>
      </c>
      <c r="B9" s="105"/>
      <c r="C9" s="105"/>
      <c r="D9" s="106"/>
      <c r="E9" s="107"/>
      <c r="F9" s="107"/>
      <c r="G9" s="102"/>
      <c r="H9" s="103"/>
      <c r="I9" s="103"/>
    </row>
    <row r="11" customHeight="1" spans="1:2">
      <c r="A11" s="108" t="s">
        <v>329</v>
      </c>
      <c r="B11" s="109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52"/>
      <c r="E2" s="52"/>
      <c r="F2" s="52"/>
      <c r="G2" s="52"/>
      <c r="K2" s="53" t="s">
        <v>330</v>
      </c>
    </row>
    <row r="3" ht="41.25" customHeight="1" spans="1:11">
      <c r="A3" s="54" t="str">
        <f>"2025"&amp;"年上级转移支付补助项目支出预算表"</f>
        <v>2025年上级转移支付补助项目支出预算表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ht="13.5" customHeight="1" spans="1:11">
      <c r="A4" s="55" t="str">
        <f>"单位名称："&amp;"石林彝族自治县东北部供水管理处"</f>
        <v>单位名称：石林彝族自治县东北部供水管理处</v>
      </c>
      <c r="B4" s="56"/>
      <c r="C4" s="56"/>
      <c r="D4" s="56"/>
      <c r="E4" s="56"/>
      <c r="F4" s="56"/>
      <c r="G4" s="56"/>
      <c r="H4" s="57"/>
      <c r="I4" s="57"/>
      <c r="J4" s="57"/>
      <c r="K4" s="58" t="s">
        <v>1</v>
      </c>
    </row>
    <row r="5" ht="21.75" customHeight="1" spans="1:11">
      <c r="A5" s="34" t="s">
        <v>248</v>
      </c>
      <c r="B5" s="34" t="s">
        <v>182</v>
      </c>
      <c r="C5" s="34" t="s">
        <v>249</v>
      </c>
      <c r="D5" s="35" t="s">
        <v>183</v>
      </c>
      <c r="E5" s="35" t="s">
        <v>184</v>
      </c>
      <c r="F5" s="35" t="s">
        <v>250</v>
      </c>
      <c r="G5" s="35" t="s">
        <v>251</v>
      </c>
      <c r="H5" s="72" t="s">
        <v>55</v>
      </c>
      <c r="I5" s="13" t="s">
        <v>331</v>
      </c>
      <c r="J5" s="14"/>
      <c r="K5" s="45"/>
    </row>
    <row r="6" ht="21.75" customHeight="1" spans="1:11">
      <c r="A6" s="59"/>
      <c r="B6" s="59"/>
      <c r="C6" s="59"/>
      <c r="D6" s="60"/>
      <c r="E6" s="60"/>
      <c r="F6" s="60"/>
      <c r="G6" s="60"/>
      <c r="H6" s="73"/>
      <c r="I6" s="35" t="s">
        <v>58</v>
      </c>
      <c r="J6" s="35" t="s">
        <v>59</v>
      </c>
      <c r="K6" s="35" t="s">
        <v>60</v>
      </c>
    </row>
    <row r="7" ht="40.5" customHeight="1" spans="1:11">
      <c r="A7" s="62"/>
      <c r="B7" s="62"/>
      <c r="C7" s="62"/>
      <c r="D7" s="63"/>
      <c r="E7" s="63"/>
      <c r="F7" s="63"/>
      <c r="G7" s="63"/>
      <c r="H7" s="64"/>
      <c r="I7" s="63" t="s">
        <v>57</v>
      </c>
      <c r="J7" s="63"/>
      <c r="K7" s="63"/>
    </row>
    <row r="8" ht="15" customHeight="1" spans="1:11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81">
        <v>10</v>
      </c>
      <c r="K8" s="81">
        <v>11</v>
      </c>
    </row>
    <row r="9" ht="18.75" customHeight="1" spans="1:11">
      <c r="A9" s="74"/>
      <c r="B9" s="66"/>
      <c r="C9" s="74"/>
      <c r="D9" s="74"/>
      <c r="E9" s="74"/>
      <c r="F9" s="74"/>
      <c r="G9" s="74"/>
      <c r="H9" s="75"/>
      <c r="I9" s="82"/>
      <c r="J9" s="82"/>
      <c r="K9" s="75"/>
    </row>
    <row r="10" ht="18.75" customHeight="1" spans="1:11">
      <c r="A10" s="76"/>
      <c r="B10" s="66"/>
      <c r="C10" s="66"/>
      <c r="D10" s="66"/>
      <c r="E10" s="66"/>
      <c r="F10" s="66"/>
      <c r="G10" s="66"/>
      <c r="H10" s="68"/>
      <c r="I10" s="68"/>
      <c r="J10" s="68"/>
      <c r="K10" s="75"/>
    </row>
    <row r="11" ht="18.75" customHeight="1" spans="1:11">
      <c r="A11" s="77" t="s">
        <v>169</v>
      </c>
      <c r="B11" s="78"/>
      <c r="C11" s="78"/>
      <c r="D11" s="78"/>
      <c r="E11" s="78"/>
      <c r="F11" s="78"/>
      <c r="G11" s="79"/>
      <c r="H11" s="68"/>
      <c r="I11" s="68"/>
      <c r="J11" s="68"/>
      <c r="K11" s="75"/>
    </row>
    <row r="13" customHeight="1" spans="1:4">
      <c r="A13" s="80" t="s">
        <v>332</v>
      </c>
      <c r="B13" s="80"/>
      <c r="C13" s="80"/>
      <c r="D13" s="80"/>
    </row>
  </sheetData>
  <mergeCells count="16">
    <mergeCell ref="A3:K3"/>
    <mergeCell ref="A4:G4"/>
    <mergeCell ref="I5:K5"/>
    <mergeCell ref="A11:G11"/>
    <mergeCell ref="A13:D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G17" sqref="G17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5.625" customWidth="1"/>
    <col min="4" max="4" width="18.125" customWidth="1"/>
    <col min="5" max="6" width="23.85" customWidth="1"/>
    <col min="7" max="7" width="22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52"/>
      <c r="G2" s="53" t="s">
        <v>333</v>
      </c>
    </row>
    <row r="3" ht="41.25" customHeight="1" spans="1:7">
      <c r="A3" s="54" t="str">
        <f>"2025"&amp;"年部门项目中期规划预算表"</f>
        <v>2025年部门项目中期规划预算表</v>
      </c>
      <c r="B3" s="54"/>
      <c r="C3" s="54"/>
      <c r="D3" s="54"/>
      <c r="E3" s="54"/>
      <c r="F3" s="54"/>
      <c r="G3" s="54"/>
    </row>
    <row r="4" ht="13.5" customHeight="1" spans="1:7">
      <c r="A4" s="55" t="str">
        <f>"单位名称："&amp;"石林彝族自治县东北部供水管理处"</f>
        <v>单位名称：石林彝族自治县东北部供水管理处</v>
      </c>
      <c r="B4" s="56"/>
      <c r="C4" s="56"/>
      <c r="D4" s="56"/>
      <c r="E4" s="57"/>
      <c r="F4" s="57"/>
      <c r="G4" s="58" t="s">
        <v>1</v>
      </c>
    </row>
    <row r="5" ht="21.75" customHeight="1" spans="1:7">
      <c r="A5" s="34" t="s">
        <v>249</v>
      </c>
      <c r="B5" s="34" t="s">
        <v>248</v>
      </c>
      <c r="C5" s="34" t="s">
        <v>182</v>
      </c>
      <c r="D5" s="35" t="s">
        <v>334</v>
      </c>
      <c r="E5" s="13" t="s">
        <v>58</v>
      </c>
      <c r="F5" s="14"/>
      <c r="G5" s="45"/>
    </row>
    <row r="6" ht="21.75" customHeight="1" spans="1:7">
      <c r="A6" s="59"/>
      <c r="B6" s="59"/>
      <c r="C6" s="59"/>
      <c r="D6" s="60"/>
      <c r="E6" s="61" t="str">
        <f>"2025"&amp;"年"</f>
        <v>2025年</v>
      </c>
      <c r="F6" s="35" t="str">
        <f>("2025"+1)&amp;"年"</f>
        <v>2026年</v>
      </c>
      <c r="G6" s="35" t="str">
        <f>("2025"+2)&amp;"年"</f>
        <v>2027年</v>
      </c>
    </row>
    <row r="7" ht="40.5" customHeight="1" spans="1:7">
      <c r="A7" s="62"/>
      <c r="B7" s="62"/>
      <c r="C7" s="62"/>
      <c r="D7" s="63"/>
      <c r="E7" s="64"/>
      <c r="F7" s="63" t="s">
        <v>57</v>
      </c>
      <c r="G7" s="63"/>
    </row>
    <row r="8" ht="15" customHeight="1" spans="1:7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</row>
    <row r="9" ht="17.25" customHeight="1" spans="1:7">
      <c r="A9" s="66" t="s">
        <v>70</v>
      </c>
      <c r="B9" s="67"/>
      <c r="C9" s="67"/>
      <c r="D9" s="66"/>
      <c r="E9" s="68">
        <v>100000</v>
      </c>
      <c r="F9" s="68"/>
      <c r="G9" s="68"/>
    </row>
    <row r="10" ht="18.75" customHeight="1" spans="1:7">
      <c r="A10" s="66"/>
      <c r="B10" s="66" t="s">
        <v>335</v>
      </c>
      <c r="C10" s="66" t="s">
        <v>256</v>
      </c>
      <c r="D10" s="66" t="s">
        <v>336</v>
      </c>
      <c r="E10" s="68">
        <v>100000</v>
      </c>
      <c r="F10" s="68"/>
      <c r="G10" s="68"/>
    </row>
    <row r="11" ht="18.75" customHeight="1" spans="1:7">
      <c r="A11" s="69" t="s">
        <v>55</v>
      </c>
      <c r="B11" s="70" t="s">
        <v>337</v>
      </c>
      <c r="C11" s="70"/>
      <c r="D11" s="71"/>
      <c r="E11" s="68">
        <v>100000</v>
      </c>
      <c r="F11" s="68"/>
      <c r="G11" s="68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workbookViewId="0">
      <pane ySplit="1" topLeftCell="A6" activePane="bottomLeft" state="frozen"/>
      <selection/>
      <selection pane="bottomLeft" activeCell="I24" sqref="I24:I25"/>
    </sheetView>
  </sheetViews>
  <sheetFormatPr defaultColWidth="8.575" defaultRowHeight="14.25" customHeight="1"/>
  <cols>
    <col min="1" max="1" width="18.1416666666667" customWidth="1"/>
    <col min="2" max="2" width="40.75" customWidth="1"/>
    <col min="3" max="3" width="30.5" customWidth="1"/>
    <col min="4" max="4" width="15.575" customWidth="1"/>
    <col min="5" max="5" width="31.575" customWidth="1"/>
    <col min="6" max="6" width="12.625" customWidth="1"/>
    <col min="7" max="7" width="14.875" customWidth="1"/>
    <col min="8" max="8" width="31" customWidth="1"/>
    <col min="9" max="9" width="31.625" customWidth="1"/>
    <col min="10" max="10" width="36.8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44" t="s">
        <v>338</v>
      </c>
    </row>
    <row r="3" ht="41.25" customHeight="1" spans="1:10">
      <c r="A3" s="2" t="str">
        <f>"2025"&amp;"年部门整体支出绩效目标表"</f>
        <v>2025年部门整体支出绩效目标表</v>
      </c>
      <c r="B3" s="3"/>
      <c r="C3" s="3"/>
      <c r="D3" s="3"/>
      <c r="E3" s="3"/>
      <c r="F3" s="3"/>
      <c r="G3" s="3"/>
      <c r="H3" s="3"/>
      <c r="I3" s="3"/>
      <c r="J3" s="3"/>
    </row>
    <row r="4" ht="17.25" customHeight="1" spans="1:10">
      <c r="A4" s="4" t="str">
        <f>"单位名称："&amp;"石林彝族自治县东北部供水管理处"</f>
        <v>单位名称：石林彝族自治县东北部供水管理处</v>
      </c>
      <c r="B4" s="4"/>
      <c r="C4" s="5"/>
      <c r="D4" s="6"/>
      <c r="E4" s="6"/>
      <c r="F4" s="6"/>
      <c r="G4" s="6"/>
      <c r="H4" s="6"/>
      <c r="I4" s="6"/>
      <c r="J4" s="256" t="s">
        <v>1</v>
      </c>
    </row>
    <row r="5" ht="30" customHeight="1" spans="1:10">
      <c r="A5" s="7" t="s">
        <v>339</v>
      </c>
      <c r="B5" s="8">
        <v>126005</v>
      </c>
      <c r="C5" s="9"/>
      <c r="D5" s="9"/>
      <c r="E5" s="10"/>
      <c r="F5" s="8" t="s">
        <v>340</v>
      </c>
      <c r="G5" s="11"/>
      <c r="H5" s="12" t="s">
        <v>70</v>
      </c>
      <c r="I5" s="9"/>
      <c r="J5" s="10"/>
    </row>
    <row r="6" ht="32.25" customHeight="1" spans="1:10">
      <c r="A6" s="13" t="s">
        <v>341</v>
      </c>
      <c r="B6" s="14"/>
      <c r="C6" s="14"/>
      <c r="D6" s="14"/>
      <c r="E6" s="14"/>
      <c r="F6" s="14"/>
      <c r="G6" s="14"/>
      <c r="H6" s="14"/>
      <c r="I6" s="45"/>
      <c r="J6" s="46" t="s">
        <v>342</v>
      </c>
    </row>
    <row r="7" ht="49" customHeight="1" spans="1:10">
      <c r="A7" s="15" t="s">
        <v>343</v>
      </c>
      <c r="B7" s="16" t="s">
        <v>344</v>
      </c>
      <c r="C7" s="17" t="s">
        <v>345</v>
      </c>
      <c r="D7" s="17"/>
      <c r="E7" s="17"/>
      <c r="F7" s="17"/>
      <c r="G7" s="17"/>
      <c r="H7" s="17"/>
      <c r="I7" s="17"/>
      <c r="J7" s="47" t="s">
        <v>346</v>
      </c>
    </row>
    <row r="8" ht="52" customHeight="1" spans="1:10">
      <c r="A8" s="15"/>
      <c r="B8" s="16" t="str">
        <f>"总体绩效目标（"&amp;"2025"&amp;"-"&amp;("2025"+2)&amp;"年期间）"</f>
        <v>总体绩效目标（2025-2027年期间）</v>
      </c>
      <c r="C8" s="17" t="s">
        <v>347</v>
      </c>
      <c r="D8" s="17"/>
      <c r="E8" s="17"/>
      <c r="F8" s="17"/>
      <c r="G8" s="17"/>
      <c r="H8" s="17"/>
      <c r="I8" s="17"/>
      <c r="J8" s="47" t="s">
        <v>348</v>
      </c>
    </row>
    <row r="9" ht="72" customHeight="1" spans="1:10">
      <c r="A9" s="16" t="s">
        <v>349</v>
      </c>
      <c r="B9" s="18" t="str">
        <f>"预算年度（"&amp;"2025"&amp;"年）绩效目标"</f>
        <v>预算年度（2025年）绩效目标</v>
      </c>
      <c r="C9" s="19" t="s">
        <v>350</v>
      </c>
      <c r="D9" s="19"/>
      <c r="E9" s="19"/>
      <c r="F9" s="19"/>
      <c r="G9" s="19"/>
      <c r="H9" s="19"/>
      <c r="I9" s="19"/>
      <c r="J9" s="48" t="s">
        <v>351</v>
      </c>
    </row>
    <row r="10" ht="32.25" customHeight="1" spans="1:10">
      <c r="A10" s="20" t="s">
        <v>352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32.25" customHeight="1" spans="1:10">
      <c r="A11" s="16" t="s">
        <v>353</v>
      </c>
      <c r="B11" s="16"/>
      <c r="C11" s="15" t="s">
        <v>354</v>
      </c>
      <c r="D11" s="15"/>
      <c r="E11" s="15"/>
      <c r="F11" s="15" t="s">
        <v>355</v>
      </c>
      <c r="G11" s="15"/>
      <c r="H11" s="15" t="s">
        <v>356</v>
      </c>
      <c r="I11" s="15"/>
      <c r="J11" s="15"/>
    </row>
    <row r="12" ht="32.25" customHeight="1" spans="1:10">
      <c r="A12" s="16"/>
      <c r="B12" s="16"/>
      <c r="C12" s="15"/>
      <c r="D12" s="15"/>
      <c r="E12" s="15"/>
      <c r="F12" s="15"/>
      <c r="G12" s="15"/>
      <c r="H12" s="16" t="s">
        <v>357</v>
      </c>
      <c r="I12" s="16" t="s">
        <v>358</v>
      </c>
      <c r="J12" s="16" t="s">
        <v>359</v>
      </c>
    </row>
    <row r="13" ht="37" customHeight="1" spans="1:10">
      <c r="A13" s="15" t="s">
        <v>360</v>
      </c>
      <c r="B13" s="21"/>
      <c r="C13" s="21"/>
      <c r="D13" s="21"/>
      <c r="E13" s="21"/>
      <c r="F13" s="21"/>
      <c r="G13" s="22"/>
      <c r="H13" s="23">
        <v>1891694</v>
      </c>
      <c r="I13" s="23">
        <v>1891694</v>
      </c>
      <c r="J13" s="49"/>
    </row>
    <row r="14" ht="60" customHeight="1" spans="1:10">
      <c r="A14" s="17" t="s">
        <v>345</v>
      </c>
      <c r="B14" s="24"/>
      <c r="C14" s="17" t="s">
        <v>361</v>
      </c>
      <c r="D14" s="21"/>
      <c r="E14" s="21"/>
      <c r="F14" s="21"/>
      <c r="G14" s="21"/>
      <c r="H14" s="23">
        <v>1891694</v>
      </c>
      <c r="I14" s="23">
        <v>1891694</v>
      </c>
      <c r="J14" s="50"/>
    </row>
    <row r="15" ht="32.25" customHeight="1" spans="1:10">
      <c r="A15" s="20" t="s">
        <v>362</v>
      </c>
      <c r="B15" s="20"/>
      <c r="C15" s="20"/>
      <c r="D15" s="20"/>
      <c r="E15" s="20"/>
      <c r="F15" s="20"/>
      <c r="G15" s="20"/>
      <c r="H15" s="20"/>
      <c r="I15" s="20"/>
      <c r="J15" s="20"/>
    </row>
    <row r="16" ht="32.25" customHeight="1" spans="1:10">
      <c r="A16" s="25" t="s">
        <v>363</v>
      </c>
      <c r="B16" s="25"/>
      <c r="C16" s="25"/>
      <c r="D16" s="25"/>
      <c r="E16" s="25"/>
      <c r="F16" s="25"/>
      <c r="G16" s="25"/>
      <c r="H16" s="16" t="s">
        <v>364</v>
      </c>
      <c r="I16" s="51" t="s">
        <v>266</v>
      </c>
      <c r="J16" s="16" t="s">
        <v>365</v>
      </c>
    </row>
    <row r="17" ht="36" customHeight="1" spans="1:10">
      <c r="A17" s="26" t="s">
        <v>259</v>
      </c>
      <c r="B17" s="26" t="s">
        <v>366</v>
      </c>
      <c r="C17" s="27" t="s">
        <v>261</v>
      </c>
      <c r="D17" s="27" t="s">
        <v>262</v>
      </c>
      <c r="E17" s="27" t="s">
        <v>263</v>
      </c>
      <c r="F17" s="27" t="s">
        <v>264</v>
      </c>
      <c r="G17" s="27" t="s">
        <v>265</v>
      </c>
      <c r="H17" s="15"/>
      <c r="I17" s="15"/>
      <c r="J17" s="15"/>
    </row>
    <row r="18" ht="30" customHeight="1" spans="1:10">
      <c r="A18" s="28" t="s">
        <v>268</v>
      </c>
      <c r="B18" s="29" t="s">
        <v>269</v>
      </c>
      <c r="C18" s="30" t="s">
        <v>367</v>
      </c>
      <c r="D18" s="257" t="s">
        <v>368</v>
      </c>
      <c r="E18" s="32">
        <v>50</v>
      </c>
      <c r="F18" s="33" t="s">
        <v>369</v>
      </c>
      <c r="G18" s="34" t="s">
        <v>274</v>
      </c>
      <c r="H18" s="35"/>
      <c r="I18" s="34" t="s">
        <v>370</v>
      </c>
      <c r="J18" s="35"/>
    </row>
    <row r="19" ht="30" customHeight="1" spans="1:10">
      <c r="A19" s="28"/>
      <c r="B19" s="29" t="s">
        <v>371</v>
      </c>
      <c r="C19" s="30" t="s">
        <v>372</v>
      </c>
      <c r="D19" s="31"/>
      <c r="E19" s="36">
        <v>400</v>
      </c>
      <c r="F19" s="37" t="s">
        <v>373</v>
      </c>
      <c r="G19" s="34" t="s">
        <v>274</v>
      </c>
      <c r="H19" s="38"/>
      <c r="I19" s="34" t="s">
        <v>374</v>
      </c>
      <c r="J19" s="38"/>
    </row>
    <row r="20" ht="30" customHeight="1" spans="1:10">
      <c r="A20" s="28"/>
      <c r="B20" s="29" t="s">
        <v>375</v>
      </c>
      <c r="C20" s="39" t="s">
        <v>376</v>
      </c>
      <c r="D20" s="31"/>
      <c r="E20" s="40" t="s">
        <v>377</v>
      </c>
      <c r="F20" s="41" t="s">
        <v>378</v>
      </c>
      <c r="G20" s="34" t="s">
        <v>281</v>
      </c>
      <c r="H20" s="38"/>
      <c r="I20" s="34" t="s">
        <v>379</v>
      </c>
      <c r="J20" s="38"/>
    </row>
    <row r="21" ht="30" customHeight="1" spans="1:10">
      <c r="A21" s="28"/>
      <c r="B21" s="29" t="s">
        <v>380</v>
      </c>
      <c r="C21" s="39" t="s">
        <v>381</v>
      </c>
      <c r="D21" s="31"/>
      <c r="E21" s="36">
        <v>189.17</v>
      </c>
      <c r="F21" s="39" t="s">
        <v>382</v>
      </c>
      <c r="G21" s="34" t="s">
        <v>274</v>
      </c>
      <c r="H21" s="38"/>
      <c r="I21" s="34" t="s">
        <v>383</v>
      </c>
      <c r="J21" s="38"/>
    </row>
    <row r="22" ht="30" customHeight="1" spans="1:10">
      <c r="A22" s="28" t="s">
        <v>276</v>
      </c>
      <c r="B22" s="42" t="s">
        <v>384</v>
      </c>
      <c r="C22" s="30" t="s">
        <v>385</v>
      </c>
      <c r="D22" s="31"/>
      <c r="E22" s="36">
        <v>70.32</v>
      </c>
      <c r="F22" s="39" t="s">
        <v>382</v>
      </c>
      <c r="G22" s="34" t="s">
        <v>274</v>
      </c>
      <c r="H22" s="38"/>
      <c r="I22" s="34" t="s">
        <v>386</v>
      </c>
      <c r="J22" s="38"/>
    </row>
    <row r="23" ht="30" customHeight="1" spans="1:10">
      <c r="A23" s="28"/>
      <c r="B23" s="42" t="s">
        <v>387</v>
      </c>
      <c r="C23" s="30" t="s">
        <v>388</v>
      </c>
      <c r="D23" s="31"/>
      <c r="E23" s="36">
        <v>1.9</v>
      </c>
      <c r="F23" s="39" t="s">
        <v>389</v>
      </c>
      <c r="G23" s="34" t="s">
        <v>274</v>
      </c>
      <c r="H23" s="38"/>
      <c r="I23" s="34" t="s">
        <v>390</v>
      </c>
      <c r="J23" s="38"/>
    </row>
    <row r="24" ht="30" customHeight="1" spans="1:10">
      <c r="A24" s="28"/>
      <c r="B24" s="42" t="s">
        <v>391</v>
      </c>
      <c r="C24" s="30" t="s">
        <v>392</v>
      </c>
      <c r="D24" s="31"/>
      <c r="E24" s="40" t="s">
        <v>393</v>
      </c>
      <c r="F24" s="41" t="s">
        <v>394</v>
      </c>
      <c r="G24" s="34" t="s">
        <v>274</v>
      </c>
      <c r="H24" s="38"/>
      <c r="I24" s="34" t="s">
        <v>395</v>
      </c>
      <c r="J24" s="38"/>
    </row>
    <row r="25" ht="30" customHeight="1" spans="1:10">
      <c r="A25" s="28"/>
      <c r="B25" s="42" t="s">
        <v>396</v>
      </c>
      <c r="C25" s="30" t="s">
        <v>397</v>
      </c>
      <c r="D25" s="31"/>
      <c r="E25" s="40" t="s">
        <v>398</v>
      </c>
      <c r="F25" s="41" t="s">
        <v>399</v>
      </c>
      <c r="G25" s="34" t="s">
        <v>274</v>
      </c>
      <c r="H25" s="38"/>
      <c r="I25" s="34" t="s">
        <v>400</v>
      </c>
      <c r="J25" s="38"/>
    </row>
    <row r="26" ht="30" customHeight="1" spans="1:10">
      <c r="A26" s="28" t="s">
        <v>283</v>
      </c>
      <c r="B26" s="42" t="s">
        <v>401</v>
      </c>
      <c r="C26" s="30" t="s">
        <v>402</v>
      </c>
      <c r="D26" s="31"/>
      <c r="E26" s="40" t="s">
        <v>403</v>
      </c>
      <c r="F26" s="41" t="s">
        <v>280</v>
      </c>
      <c r="G26" s="43" t="s">
        <v>281</v>
      </c>
      <c r="H26" s="38"/>
      <c r="I26" s="43" t="s">
        <v>285</v>
      </c>
      <c r="J26" s="38"/>
    </row>
  </sheetData>
  <mergeCells count="25">
    <mergeCell ref="A3:J3"/>
    <mergeCell ref="A4:C4"/>
    <mergeCell ref="B5:E5"/>
    <mergeCell ref="F5:G5"/>
    <mergeCell ref="H5:J5"/>
    <mergeCell ref="A6:I6"/>
    <mergeCell ref="C7:I7"/>
    <mergeCell ref="C8:I8"/>
    <mergeCell ref="C9:I9"/>
    <mergeCell ref="A10:J10"/>
    <mergeCell ref="H11:J11"/>
    <mergeCell ref="A13:G13"/>
    <mergeCell ref="A14:B14"/>
    <mergeCell ref="C14:G14"/>
    <mergeCell ref="A15:J15"/>
    <mergeCell ref="A16:G16"/>
    <mergeCell ref="A7:A8"/>
    <mergeCell ref="A18:A21"/>
    <mergeCell ref="A22:A25"/>
    <mergeCell ref="D18:D26"/>
    <mergeCell ref="H16:H17"/>
    <mergeCell ref="I16:I17"/>
    <mergeCell ref="J16:J17"/>
    <mergeCell ref="A11:B12"/>
    <mergeCell ref="C11:G12"/>
  </mergeCells>
  <pageMargins left="0.84" right="0.84" top="0.9" bottom="0.9" header="0.36" footer="0.36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110" t="s">
        <v>52</v>
      </c>
    </row>
    <row r="3" ht="41.25" customHeight="1" spans="1:1">
      <c r="A3" s="86" t="str">
        <f>"2025"&amp;"年部门收入预算表"</f>
        <v>2025年部门收入预算表</v>
      </c>
    </row>
    <row r="4" ht="17.25" customHeight="1" spans="1:19">
      <c r="A4" s="89" t="str">
        <f>"单位名称："&amp;"石林彝族自治县东北部供水管理处"</f>
        <v>单位名称：石林彝族自治县东北部供水管理处</v>
      </c>
      <c r="S4" s="91" t="s">
        <v>1</v>
      </c>
    </row>
    <row r="5" ht="21.75" customHeight="1" spans="1:19">
      <c r="A5" s="242" t="s">
        <v>53</v>
      </c>
      <c r="B5" s="243" t="s">
        <v>54</v>
      </c>
      <c r="C5" s="243" t="s">
        <v>55</v>
      </c>
      <c r="D5" s="244" t="s">
        <v>56</v>
      </c>
      <c r="E5" s="244"/>
      <c r="F5" s="244"/>
      <c r="G5" s="244"/>
      <c r="H5" s="244"/>
      <c r="I5" s="188"/>
      <c r="J5" s="244"/>
      <c r="K5" s="244"/>
      <c r="L5" s="244"/>
      <c r="M5" s="244"/>
      <c r="N5" s="250"/>
      <c r="O5" s="244" t="s">
        <v>45</v>
      </c>
      <c r="P5" s="244"/>
      <c r="Q5" s="244"/>
      <c r="R5" s="244"/>
      <c r="S5" s="250"/>
    </row>
    <row r="6" ht="27" customHeight="1" spans="1:19">
      <c r="A6" s="245"/>
      <c r="B6" s="246"/>
      <c r="C6" s="246"/>
      <c r="D6" s="246" t="s">
        <v>57</v>
      </c>
      <c r="E6" s="246" t="s">
        <v>58</v>
      </c>
      <c r="F6" s="246" t="s">
        <v>59</v>
      </c>
      <c r="G6" s="246" t="s">
        <v>60</v>
      </c>
      <c r="H6" s="246" t="s">
        <v>61</v>
      </c>
      <c r="I6" s="251" t="s">
        <v>62</v>
      </c>
      <c r="J6" s="252"/>
      <c r="K6" s="252"/>
      <c r="L6" s="252"/>
      <c r="M6" s="252"/>
      <c r="N6" s="253"/>
      <c r="O6" s="246" t="s">
        <v>57</v>
      </c>
      <c r="P6" s="246" t="s">
        <v>58</v>
      </c>
      <c r="Q6" s="246" t="s">
        <v>59</v>
      </c>
      <c r="R6" s="246" t="s">
        <v>60</v>
      </c>
      <c r="S6" s="246" t="s">
        <v>63</v>
      </c>
    </row>
    <row r="7" ht="30" customHeight="1" spans="1:19">
      <c r="A7" s="247"/>
      <c r="B7" s="163"/>
      <c r="C7" s="174"/>
      <c r="D7" s="174"/>
      <c r="E7" s="174"/>
      <c r="F7" s="174"/>
      <c r="G7" s="174"/>
      <c r="H7" s="174"/>
      <c r="I7" s="115" t="s">
        <v>57</v>
      </c>
      <c r="J7" s="253" t="s">
        <v>64</v>
      </c>
      <c r="K7" s="253" t="s">
        <v>65</v>
      </c>
      <c r="L7" s="253" t="s">
        <v>66</v>
      </c>
      <c r="M7" s="253" t="s">
        <v>67</v>
      </c>
      <c r="N7" s="253" t="s">
        <v>68</v>
      </c>
      <c r="O7" s="254"/>
      <c r="P7" s="254"/>
      <c r="Q7" s="254"/>
      <c r="R7" s="254"/>
      <c r="S7" s="174"/>
    </row>
    <row r="8" ht="15" customHeight="1" spans="1:19">
      <c r="A8" s="248">
        <v>1</v>
      </c>
      <c r="B8" s="248">
        <v>2</v>
      </c>
      <c r="C8" s="248">
        <v>3</v>
      </c>
      <c r="D8" s="248">
        <v>4</v>
      </c>
      <c r="E8" s="248">
        <v>5</v>
      </c>
      <c r="F8" s="248">
        <v>6</v>
      </c>
      <c r="G8" s="248">
        <v>7</v>
      </c>
      <c r="H8" s="248">
        <v>8</v>
      </c>
      <c r="I8" s="115">
        <v>9</v>
      </c>
      <c r="J8" s="248">
        <v>10</v>
      </c>
      <c r="K8" s="248">
        <v>11</v>
      </c>
      <c r="L8" s="248">
        <v>12</v>
      </c>
      <c r="M8" s="248">
        <v>13</v>
      </c>
      <c r="N8" s="248">
        <v>14</v>
      </c>
      <c r="O8" s="248">
        <v>15</v>
      </c>
      <c r="P8" s="248">
        <v>16</v>
      </c>
      <c r="Q8" s="248">
        <v>17</v>
      </c>
      <c r="R8" s="248">
        <v>18</v>
      </c>
      <c r="S8" s="248">
        <v>19</v>
      </c>
    </row>
    <row r="9" ht="18" customHeight="1" spans="1:19">
      <c r="A9" s="66" t="s">
        <v>69</v>
      </c>
      <c r="B9" s="66" t="s">
        <v>70</v>
      </c>
      <c r="C9" s="162">
        <v>1891694</v>
      </c>
      <c r="D9" s="162">
        <v>1891694</v>
      </c>
      <c r="E9" s="162">
        <v>1891694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  <row r="10" ht="18" customHeight="1" spans="1:19">
      <c r="A10" s="94" t="s">
        <v>55</v>
      </c>
      <c r="B10" s="249"/>
      <c r="C10" s="162">
        <v>1891694</v>
      </c>
      <c r="D10" s="162">
        <v>1891694</v>
      </c>
      <c r="E10" s="162">
        <v>1891694</v>
      </c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91" t="s">
        <v>71</v>
      </c>
    </row>
    <row r="3" ht="41.25" customHeight="1" spans="1:1">
      <c r="A3" s="86" t="str">
        <f>"2025"&amp;"年部门支出预算表"</f>
        <v>2025年部门支出预算表</v>
      </c>
    </row>
    <row r="4" ht="17.25" customHeight="1" spans="1:15">
      <c r="A4" s="89" t="str">
        <f>"单位名称："&amp;"石林彝族自治县东北部供水管理处"</f>
        <v>单位名称：石林彝族自治县东北部供水管理处</v>
      </c>
      <c r="O4" s="91" t="s">
        <v>1</v>
      </c>
    </row>
    <row r="5" ht="27" customHeight="1" spans="1:15">
      <c r="A5" s="228" t="s">
        <v>72</v>
      </c>
      <c r="B5" s="228" t="s">
        <v>73</v>
      </c>
      <c r="C5" s="228" t="s">
        <v>55</v>
      </c>
      <c r="D5" s="229" t="s">
        <v>58</v>
      </c>
      <c r="E5" s="230"/>
      <c r="F5" s="231"/>
      <c r="G5" s="232" t="s">
        <v>59</v>
      </c>
      <c r="H5" s="232" t="s">
        <v>60</v>
      </c>
      <c r="I5" s="232" t="s">
        <v>74</v>
      </c>
      <c r="J5" s="229" t="s">
        <v>62</v>
      </c>
      <c r="K5" s="230"/>
      <c r="L5" s="230"/>
      <c r="M5" s="230"/>
      <c r="N5" s="239"/>
      <c r="O5" s="240"/>
    </row>
    <row r="6" ht="42" customHeight="1" spans="1:15">
      <c r="A6" s="233"/>
      <c r="B6" s="233"/>
      <c r="C6" s="234"/>
      <c r="D6" s="235" t="s">
        <v>57</v>
      </c>
      <c r="E6" s="235" t="s">
        <v>75</v>
      </c>
      <c r="F6" s="235" t="s">
        <v>76</v>
      </c>
      <c r="G6" s="234"/>
      <c r="H6" s="234"/>
      <c r="I6" s="241"/>
      <c r="J6" s="235" t="s">
        <v>57</v>
      </c>
      <c r="K6" s="222" t="s">
        <v>77</v>
      </c>
      <c r="L6" s="222" t="s">
        <v>78</v>
      </c>
      <c r="M6" s="222" t="s">
        <v>79</v>
      </c>
      <c r="N6" s="222" t="s">
        <v>80</v>
      </c>
      <c r="O6" s="222" t="s">
        <v>81</v>
      </c>
    </row>
    <row r="7" ht="18" customHeight="1" spans="1:15">
      <c r="A7" s="97" t="s">
        <v>82</v>
      </c>
      <c r="B7" s="97" t="s">
        <v>83</v>
      </c>
      <c r="C7" s="97" t="s">
        <v>84</v>
      </c>
      <c r="D7" s="100" t="s">
        <v>85</v>
      </c>
      <c r="E7" s="100" t="s">
        <v>86</v>
      </c>
      <c r="F7" s="100" t="s">
        <v>87</v>
      </c>
      <c r="G7" s="100" t="s">
        <v>88</v>
      </c>
      <c r="H7" s="100" t="s">
        <v>89</v>
      </c>
      <c r="I7" s="100" t="s">
        <v>90</v>
      </c>
      <c r="J7" s="100" t="s">
        <v>91</v>
      </c>
      <c r="K7" s="100" t="s">
        <v>92</v>
      </c>
      <c r="L7" s="100" t="s">
        <v>93</v>
      </c>
      <c r="M7" s="100" t="s">
        <v>94</v>
      </c>
      <c r="N7" s="97" t="s">
        <v>95</v>
      </c>
      <c r="O7" s="100" t="s">
        <v>96</v>
      </c>
    </row>
    <row r="8" ht="21" customHeight="1" spans="1:15">
      <c r="A8" s="101" t="s">
        <v>97</v>
      </c>
      <c r="B8" s="101" t="s">
        <v>98</v>
      </c>
      <c r="C8" s="162">
        <v>249024</v>
      </c>
      <c r="D8" s="162">
        <v>249024</v>
      </c>
      <c r="E8" s="162">
        <v>249024</v>
      </c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ht="21" customHeight="1" spans="1:15">
      <c r="A9" s="236" t="s">
        <v>99</v>
      </c>
      <c r="B9" s="236" t="s">
        <v>100</v>
      </c>
      <c r="C9" s="162">
        <v>244230</v>
      </c>
      <c r="D9" s="162">
        <v>244230</v>
      </c>
      <c r="E9" s="162">
        <v>244230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</row>
    <row r="10" ht="21" customHeight="1" spans="1:15">
      <c r="A10" s="237" t="s">
        <v>101</v>
      </c>
      <c r="B10" s="237" t="s">
        <v>102</v>
      </c>
      <c r="C10" s="162">
        <v>43200</v>
      </c>
      <c r="D10" s="162">
        <v>43200</v>
      </c>
      <c r="E10" s="162">
        <v>43200</v>
      </c>
      <c r="F10" s="162"/>
      <c r="G10" s="162"/>
      <c r="H10" s="162"/>
      <c r="I10" s="162"/>
      <c r="J10" s="162"/>
      <c r="K10" s="162"/>
      <c r="L10" s="162"/>
      <c r="M10" s="162"/>
      <c r="N10" s="162"/>
      <c r="O10" s="162"/>
    </row>
    <row r="11" ht="21" customHeight="1" spans="1:15">
      <c r="A11" s="237" t="s">
        <v>103</v>
      </c>
      <c r="B11" s="237" t="s">
        <v>104</v>
      </c>
      <c r="C11" s="162">
        <v>201030</v>
      </c>
      <c r="D11" s="162">
        <v>201030</v>
      </c>
      <c r="E11" s="162">
        <v>201030</v>
      </c>
      <c r="F11" s="162"/>
      <c r="G11" s="162"/>
      <c r="H11" s="162"/>
      <c r="I11" s="162"/>
      <c r="J11" s="162"/>
      <c r="K11" s="162"/>
      <c r="L11" s="162"/>
      <c r="M11" s="162"/>
      <c r="N11" s="162"/>
      <c r="O11" s="162"/>
    </row>
    <row r="12" ht="21" customHeight="1" spans="1:15">
      <c r="A12" s="236" t="s">
        <v>105</v>
      </c>
      <c r="B12" s="236" t="s">
        <v>106</v>
      </c>
      <c r="C12" s="162">
        <v>4794</v>
      </c>
      <c r="D12" s="162">
        <v>4794</v>
      </c>
      <c r="E12" s="162">
        <v>4794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</row>
    <row r="13" ht="21" customHeight="1" spans="1:15">
      <c r="A13" s="237" t="s">
        <v>107</v>
      </c>
      <c r="B13" s="237" t="s">
        <v>108</v>
      </c>
      <c r="C13" s="162">
        <v>4794</v>
      </c>
      <c r="D13" s="162">
        <v>4794</v>
      </c>
      <c r="E13" s="162">
        <v>4794</v>
      </c>
      <c r="F13" s="162"/>
      <c r="G13" s="162"/>
      <c r="H13" s="162"/>
      <c r="I13" s="162"/>
      <c r="J13" s="162"/>
      <c r="K13" s="162"/>
      <c r="L13" s="162"/>
      <c r="M13" s="162"/>
      <c r="N13" s="162"/>
      <c r="O13" s="162"/>
    </row>
    <row r="14" ht="21" customHeight="1" spans="1:15">
      <c r="A14" s="101" t="s">
        <v>109</v>
      </c>
      <c r="B14" s="101" t="s">
        <v>110</v>
      </c>
      <c r="C14" s="162">
        <v>159573</v>
      </c>
      <c r="D14" s="162">
        <v>159573</v>
      </c>
      <c r="E14" s="162">
        <v>159573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</row>
    <row r="15" ht="21" customHeight="1" spans="1:15">
      <c r="A15" s="236" t="s">
        <v>111</v>
      </c>
      <c r="B15" s="236" t="s">
        <v>112</v>
      </c>
      <c r="C15" s="162">
        <v>159573</v>
      </c>
      <c r="D15" s="162">
        <v>159573</v>
      </c>
      <c r="E15" s="162">
        <v>159573</v>
      </c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ht="21" customHeight="1" spans="1:15">
      <c r="A16" s="237" t="s">
        <v>113</v>
      </c>
      <c r="B16" s="237" t="s">
        <v>114</v>
      </c>
      <c r="C16" s="162">
        <v>84290</v>
      </c>
      <c r="D16" s="162">
        <v>84290</v>
      </c>
      <c r="E16" s="162">
        <v>84290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</row>
    <row r="17" ht="21" customHeight="1" spans="1:15">
      <c r="A17" s="237" t="s">
        <v>115</v>
      </c>
      <c r="B17" s="237" t="s">
        <v>116</v>
      </c>
      <c r="C17" s="162">
        <v>66052</v>
      </c>
      <c r="D17" s="162">
        <v>66052</v>
      </c>
      <c r="E17" s="162">
        <v>66052</v>
      </c>
      <c r="F17" s="162"/>
      <c r="G17" s="162"/>
      <c r="H17" s="162"/>
      <c r="I17" s="162"/>
      <c r="J17" s="162"/>
      <c r="K17" s="162"/>
      <c r="L17" s="162"/>
      <c r="M17" s="162"/>
      <c r="N17" s="162"/>
      <c r="O17" s="162"/>
    </row>
    <row r="18" ht="21" customHeight="1" spans="1:15">
      <c r="A18" s="237" t="s">
        <v>117</v>
      </c>
      <c r="B18" s="237" t="s">
        <v>118</v>
      </c>
      <c r="C18" s="162">
        <v>9231</v>
      </c>
      <c r="D18" s="162">
        <v>9231</v>
      </c>
      <c r="E18" s="162">
        <v>9231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</row>
    <row r="19" ht="21" customHeight="1" spans="1:15">
      <c r="A19" s="101" t="s">
        <v>119</v>
      </c>
      <c r="B19" s="101" t="s">
        <v>120</v>
      </c>
      <c r="C19" s="162">
        <v>1324067</v>
      </c>
      <c r="D19" s="162">
        <v>1324067</v>
      </c>
      <c r="E19" s="162">
        <v>1224067</v>
      </c>
      <c r="F19" s="162">
        <v>100000</v>
      </c>
      <c r="G19" s="162"/>
      <c r="H19" s="162"/>
      <c r="I19" s="162"/>
      <c r="J19" s="162"/>
      <c r="K19" s="162"/>
      <c r="L19" s="162"/>
      <c r="M19" s="162"/>
      <c r="N19" s="162"/>
      <c r="O19" s="162"/>
    </row>
    <row r="20" ht="21" customHeight="1" spans="1:15">
      <c r="A20" s="236" t="s">
        <v>121</v>
      </c>
      <c r="B20" s="236" t="s">
        <v>122</v>
      </c>
      <c r="C20" s="162">
        <v>1324067</v>
      </c>
      <c r="D20" s="162">
        <v>1324067</v>
      </c>
      <c r="E20" s="162">
        <v>1224067</v>
      </c>
      <c r="F20" s="162">
        <v>100000</v>
      </c>
      <c r="G20" s="162"/>
      <c r="H20" s="162"/>
      <c r="I20" s="162"/>
      <c r="J20" s="162"/>
      <c r="K20" s="162"/>
      <c r="L20" s="162"/>
      <c r="M20" s="162"/>
      <c r="N20" s="162"/>
      <c r="O20" s="162"/>
    </row>
    <row r="21" ht="21" customHeight="1" spans="1:15">
      <c r="A21" s="237" t="s">
        <v>123</v>
      </c>
      <c r="B21" s="237" t="s">
        <v>124</v>
      </c>
      <c r="C21" s="162">
        <v>1324067</v>
      </c>
      <c r="D21" s="162">
        <v>1324067</v>
      </c>
      <c r="E21" s="162">
        <v>1224067</v>
      </c>
      <c r="F21" s="162">
        <v>100000</v>
      </c>
      <c r="G21" s="162"/>
      <c r="H21" s="162"/>
      <c r="I21" s="162"/>
      <c r="J21" s="162"/>
      <c r="K21" s="162"/>
      <c r="L21" s="162"/>
      <c r="M21" s="162"/>
      <c r="N21" s="162"/>
      <c r="O21" s="162"/>
    </row>
    <row r="22" ht="21" customHeight="1" spans="1:15">
      <c r="A22" s="101" t="s">
        <v>125</v>
      </c>
      <c r="B22" s="101" t="s">
        <v>126</v>
      </c>
      <c r="C22" s="162">
        <v>159030</v>
      </c>
      <c r="D22" s="162">
        <v>159030</v>
      </c>
      <c r="E22" s="162">
        <v>159030</v>
      </c>
      <c r="F22" s="162"/>
      <c r="G22" s="162"/>
      <c r="H22" s="162"/>
      <c r="I22" s="162"/>
      <c r="J22" s="162"/>
      <c r="K22" s="162"/>
      <c r="L22" s="162"/>
      <c r="M22" s="162"/>
      <c r="N22" s="162"/>
      <c r="O22" s="162"/>
    </row>
    <row r="23" ht="21" customHeight="1" spans="1:15">
      <c r="A23" s="236" t="s">
        <v>127</v>
      </c>
      <c r="B23" s="236" t="s">
        <v>128</v>
      </c>
      <c r="C23" s="162">
        <v>159030</v>
      </c>
      <c r="D23" s="162">
        <v>159030</v>
      </c>
      <c r="E23" s="162">
        <v>159030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ht="21" customHeight="1" spans="1:15">
      <c r="A24" s="237" t="s">
        <v>129</v>
      </c>
      <c r="B24" s="237" t="s">
        <v>130</v>
      </c>
      <c r="C24" s="162">
        <v>159030</v>
      </c>
      <c r="D24" s="162">
        <v>159030</v>
      </c>
      <c r="E24" s="162">
        <v>159030</v>
      </c>
      <c r="F24" s="162"/>
      <c r="G24" s="162"/>
      <c r="H24" s="162"/>
      <c r="I24" s="162"/>
      <c r="J24" s="162"/>
      <c r="K24" s="162"/>
      <c r="L24" s="162"/>
      <c r="M24" s="162"/>
      <c r="N24" s="162"/>
      <c r="O24" s="162"/>
    </row>
    <row r="25" ht="21" customHeight="1" spans="1:15">
      <c r="A25" s="238" t="s">
        <v>55</v>
      </c>
      <c r="B25" s="79"/>
      <c r="C25" s="162">
        <v>1891694</v>
      </c>
      <c r="D25" s="162">
        <v>1891694</v>
      </c>
      <c r="E25" s="162">
        <v>1791694</v>
      </c>
      <c r="F25" s="162">
        <v>100000</v>
      </c>
      <c r="G25" s="162"/>
      <c r="H25" s="162"/>
      <c r="I25" s="162"/>
      <c r="J25" s="162"/>
      <c r="K25" s="162"/>
      <c r="L25" s="162"/>
      <c r="M25" s="162"/>
      <c r="N25" s="162"/>
      <c r="O25" s="162"/>
    </row>
  </sheetData>
  <mergeCells count="12">
    <mergeCell ref="A2:O2"/>
    <mergeCell ref="A3:O3"/>
    <mergeCell ref="A4:B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87"/>
      <c r="B2" s="91"/>
      <c r="C2" s="91"/>
      <c r="D2" s="91" t="s">
        <v>131</v>
      </c>
    </row>
    <row r="3" ht="41.25" customHeight="1" spans="1:1">
      <c r="A3" s="86" t="str">
        <f>"2025"&amp;"年部门财政拨款收支预算总表"</f>
        <v>2025年部门财政拨款收支预算总表</v>
      </c>
    </row>
    <row r="4" ht="17.25" customHeight="1" spans="1:4">
      <c r="A4" s="89" t="str">
        <f>"单位名称："&amp;"石林彝族自治县东北部供水管理处"</f>
        <v>单位名称：石林彝族自治县东北部供水管理处</v>
      </c>
      <c r="B4" s="221"/>
      <c r="D4" s="91" t="s">
        <v>1</v>
      </c>
    </row>
    <row r="5" ht="17.25" customHeight="1" spans="1:4">
      <c r="A5" s="222" t="s">
        <v>2</v>
      </c>
      <c r="B5" s="223"/>
      <c r="C5" s="222" t="s">
        <v>3</v>
      </c>
      <c r="D5" s="223"/>
    </row>
    <row r="6" ht="18.75" customHeight="1" spans="1:4">
      <c r="A6" s="222" t="s">
        <v>4</v>
      </c>
      <c r="B6" s="222" t="s">
        <v>5</v>
      </c>
      <c r="C6" s="222" t="s">
        <v>6</v>
      </c>
      <c r="D6" s="222" t="s">
        <v>5</v>
      </c>
    </row>
    <row r="7" ht="16.5" customHeight="1" spans="1:4">
      <c r="A7" s="224" t="s">
        <v>132</v>
      </c>
      <c r="B7" s="162">
        <v>1891694</v>
      </c>
      <c r="C7" s="224" t="s">
        <v>133</v>
      </c>
      <c r="D7" s="162">
        <v>1891694</v>
      </c>
    </row>
    <row r="8" ht="16.5" customHeight="1" spans="1:4">
      <c r="A8" s="224" t="s">
        <v>134</v>
      </c>
      <c r="B8" s="162">
        <v>1891694</v>
      </c>
      <c r="C8" s="224" t="s">
        <v>135</v>
      </c>
      <c r="D8" s="162"/>
    </row>
    <row r="9" ht="16.5" customHeight="1" spans="1:4">
      <c r="A9" s="224" t="s">
        <v>136</v>
      </c>
      <c r="B9" s="162"/>
      <c r="C9" s="224" t="s">
        <v>137</v>
      </c>
      <c r="D9" s="162"/>
    </row>
    <row r="10" ht="16.5" customHeight="1" spans="1:4">
      <c r="A10" s="224" t="s">
        <v>138</v>
      </c>
      <c r="B10" s="162"/>
      <c r="C10" s="224" t="s">
        <v>139</v>
      </c>
      <c r="D10" s="162"/>
    </row>
    <row r="11" ht="16.5" customHeight="1" spans="1:4">
      <c r="A11" s="224" t="s">
        <v>140</v>
      </c>
      <c r="B11" s="162"/>
      <c r="C11" s="224" t="s">
        <v>141</v>
      </c>
      <c r="D11" s="162"/>
    </row>
    <row r="12" ht="16.5" customHeight="1" spans="1:4">
      <c r="A12" s="224" t="s">
        <v>134</v>
      </c>
      <c r="B12" s="162"/>
      <c r="C12" s="224" t="s">
        <v>142</v>
      </c>
      <c r="D12" s="162"/>
    </row>
    <row r="13" ht="16.5" customHeight="1" spans="1:4">
      <c r="A13" s="202" t="s">
        <v>136</v>
      </c>
      <c r="B13" s="162"/>
      <c r="C13" s="114" t="s">
        <v>143</v>
      </c>
      <c r="D13" s="162"/>
    </row>
    <row r="14" ht="16.5" customHeight="1" spans="1:4">
      <c r="A14" s="202" t="s">
        <v>138</v>
      </c>
      <c r="B14" s="162"/>
      <c r="C14" s="114" t="s">
        <v>144</v>
      </c>
      <c r="D14" s="162"/>
    </row>
    <row r="15" ht="16.5" customHeight="1" spans="1:4">
      <c r="A15" s="225"/>
      <c r="B15" s="162"/>
      <c r="C15" s="114" t="s">
        <v>145</v>
      </c>
      <c r="D15" s="162">
        <v>249024</v>
      </c>
    </row>
    <row r="16" ht="16.5" customHeight="1" spans="1:4">
      <c r="A16" s="225"/>
      <c r="B16" s="162"/>
      <c r="C16" s="114" t="s">
        <v>146</v>
      </c>
      <c r="D16" s="162">
        <v>159573</v>
      </c>
    </row>
    <row r="17" ht="16.5" customHeight="1" spans="1:4">
      <c r="A17" s="225"/>
      <c r="B17" s="162"/>
      <c r="C17" s="114" t="s">
        <v>147</v>
      </c>
      <c r="D17" s="162"/>
    </row>
    <row r="18" ht="16.5" customHeight="1" spans="1:4">
      <c r="A18" s="225"/>
      <c r="B18" s="162"/>
      <c r="C18" s="114" t="s">
        <v>148</v>
      </c>
      <c r="D18" s="162"/>
    </row>
    <row r="19" ht="16.5" customHeight="1" spans="1:4">
      <c r="A19" s="225"/>
      <c r="B19" s="162"/>
      <c r="C19" s="114" t="s">
        <v>149</v>
      </c>
      <c r="D19" s="162">
        <v>1324067</v>
      </c>
    </row>
    <row r="20" ht="16.5" customHeight="1" spans="1:4">
      <c r="A20" s="225"/>
      <c r="B20" s="162"/>
      <c r="C20" s="114" t="s">
        <v>150</v>
      </c>
      <c r="D20" s="162"/>
    </row>
    <row r="21" ht="16.5" customHeight="1" spans="1:4">
      <c r="A21" s="225"/>
      <c r="B21" s="162"/>
      <c r="C21" s="114" t="s">
        <v>151</v>
      </c>
      <c r="D21" s="162"/>
    </row>
    <row r="22" ht="16.5" customHeight="1" spans="1:4">
      <c r="A22" s="225"/>
      <c r="B22" s="162"/>
      <c r="C22" s="114" t="s">
        <v>152</v>
      </c>
      <c r="D22" s="162"/>
    </row>
    <row r="23" ht="16.5" customHeight="1" spans="1:4">
      <c r="A23" s="225"/>
      <c r="B23" s="162"/>
      <c r="C23" s="114" t="s">
        <v>153</v>
      </c>
      <c r="D23" s="162"/>
    </row>
    <row r="24" ht="16.5" customHeight="1" spans="1:4">
      <c r="A24" s="225"/>
      <c r="B24" s="162"/>
      <c r="C24" s="114" t="s">
        <v>154</v>
      </c>
      <c r="D24" s="162"/>
    </row>
    <row r="25" ht="16.5" customHeight="1" spans="1:4">
      <c r="A25" s="225"/>
      <c r="B25" s="162"/>
      <c r="C25" s="114" t="s">
        <v>155</v>
      </c>
      <c r="D25" s="162"/>
    </row>
    <row r="26" ht="16.5" customHeight="1" spans="1:4">
      <c r="A26" s="225"/>
      <c r="B26" s="162"/>
      <c r="C26" s="114" t="s">
        <v>156</v>
      </c>
      <c r="D26" s="162">
        <v>159030</v>
      </c>
    </row>
    <row r="27" ht="16.5" customHeight="1" spans="1:4">
      <c r="A27" s="225"/>
      <c r="B27" s="162"/>
      <c r="C27" s="114" t="s">
        <v>157</v>
      </c>
      <c r="D27" s="162"/>
    </row>
    <row r="28" ht="16.5" customHeight="1" spans="1:4">
      <c r="A28" s="225"/>
      <c r="B28" s="162"/>
      <c r="C28" s="114" t="s">
        <v>158</v>
      </c>
      <c r="D28" s="162"/>
    </row>
    <row r="29" ht="16.5" customHeight="1" spans="1:4">
      <c r="A29" s="225"/>
      <c r="B29" s="162"/>
      <c r="C29" s="114" t="s">
        <v>159</v>
      </c>
      <c r="D29" s="162"/>
    </row>
    <row r="30" ht="16.5" customHeight="1" spans="1:4">
      <c r="A30" s="225"/>
      <c r="B30" s="162"/>
      <c r="C30" s="114" t="s">
        <v>160</v>
      </c>
      <c r="D30" s="162"/>
    </row>
    <row r="31" ht="16.5" customHeight="1" spans="1:4">
      <c r="A31" s="225"/>
      <c r="B31" s="162"/>
      <c r="C31" s="114" t="s">
        <v>161</v>
      </c>
      <c r="D31" s="162"/>
    </row>
    <row r="32" ht="16.5" customHeight="1" spans="1:4">
      <c r="A32" s="225"/>
      <c r="B32" s="162"/>
      <c r="C32" s="202" t="s">
        <v>162</v>
      </c>
      <c r="D32" s="162"/>
    </row>
    <row r="33" ht="16.5" customHeight="1" spans="1:4">
      <c r="A33" s="225"/>
      <c r="B33" s="162"/>
      <c r="C33" s="202" t="s">
        <v>163</v>
      </c>
      <c r="D33" s="162"/>
    </row>
    <row r="34" ht="16.5" customHeight="1" spans="1:4">
      <c r="A34" s="225"/>
      <c r="B34" s="162"/>
      <c r="C34" s="74" t="s">
        <v>164</v>
      </c>
      <c r="D34" s="162"/>
    </row>
    <row r="35" ht="15" customHeight="1" spans="1:4">
      <c r="A35" s="226" t="s">
        <v>50</v>
      </c>
      <c r="B35" s="227">
        <v>1891694</v>
      </c>
      <c r="C35" s="226" t="s">
        <v>51</v>
      </c>
      <c r="D35" s="227">
        <v>1891694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92"/>
      <c r="F2" s="215"/>
      <c r="G2" s="197" t="s">
        <v>165</v>
      </c>
    </row>
    <row r="3" ht="41.25" customHeight="1" spans="1:7">
      <c r="A3" s="183" t="str">
        <f>"2025"&amp;"年一般公共预算支出预算表（按功能科目分类）"</f>
        <v>2025年一般公共预算支出预算表（按功能科目分类）</v>
      </c>
      <c r="B3" s="183"/>
      <c r="C3" s="183"/>
      <c r="D3" s="183"/>
      <c r="E3" s="183"/>
      <c r="F3" s="183"/>
      <c r="G3" s="183"/>
    </row>
    <row r="4" ht="18" customHeight="1" spans="1:7">
      <c r="A4" s="55" t="str">
        <f>"单位名称："&amp;"石林彝族自治县东北部供水管理处"</f>
        <v>单位名称：石林彝族自治县东北部供水管理处</v>
      </c>
      <c r="F4" s="180"/>
      <c r="G4" s="197" t="s">
        <v>1</v>
      </c>
    </row>
    <row r="5" ht="20.25" customHeight="1" spans="1:7">
      <c r="A5" s="216" t="s">
        <v>166</v>
      </c>
      <c r="B5" s="217"/>
      <c r="C5" s="184" t="s">
        <v>55</v>
      </c>
      <c r="D5" s="205" t="s">
        <v>75</v>
      </c>
      <c r="E5" s="14"/>
      <c r="F5" s="45"/>
      <c r="G5" s="194" t="s">
        <v>76</v>
      </c>
    </row>
    <row r="6" ht="20.25" customHeight="1" spans="1:7">
      <c r="A6" s="51" t="s">
        <v>72</v>
      </c>
      <c r="B6" s="51" t="s">
        <v>73</v>
      </c>
      <c r="C6" s="64"/>
      <c r="D6" s="15" t="s">
        <v>57</v>
      </c>
      <c r="E6" s="15" t="s">
        <v>167</v>
      </c>
      <c r="F6" s="15" t="s">
        <v>168</v>
      </c>
      <c r="G6" s="196"/>
    </row>
    <row r="7" ht="15" customHeight="1" spans="1:7">
      <c r="A7" s="104" t="s">
        <v>82</v>
      </c>
      <c r="B7" s="104" t="s">
        <v>83</v>
      </c>
      <c r="C7" s="104" t="s">
        <v>84</v>
      </c>
      <c r="D7" s="104" t="s">
        <v>85</v>
      </c>
      <c r="E7" s="104" t="s">
        <v>86</v>
      </c>
      <c r="F7" s="104" t="s">
        <v>87</v>
      </c>
      <c r="G7" s="104" t="s">
        <v>88</v>
      </c>
    </row>
    <row r="8" ht="18" customHeight="1" spans="1:7">
      <c r="A8" s="74" t="s">
        <v>97</v>
      </c>
      <c r="B8" s="74" t="s">
        <v>98</v>
      </c>
      <c r="C8" s="162">
        <v>249024</v>
      </c>
      <c r="D8" s="162">
        <v>249024</v>
      </c>
      <c r="E8" s="162">
        <v>249024</v>
      </c>
      <c r="F8" s="162"/>
      <c r="G8" s="162"/>
    </row>
    <row r="9" ht="18" customHeight="1" spans="1:7">
      <c r="A9" s="191" t="s">
        <v>99</v>
      </c>
      <c r="B9" s="191" t="s">
        <v>100</v>
      </c>
      <c r="C9" s="162">
        <v>244230</v>
      </c>
      <c r="D9" s="162">
        <v>244230</v>
      </c>
      <c r="E9" s="162">
        <v>244230</v>
      </c>
      <c r="F9" s="162"/>
      <c r="G9" s="162"/>
    </row>
    <row r="10" ht="18" customHeight="1" spans="1:7">
      <c r="A10" s="218" t="s">
        <v>101</v>
      </c>
      <c r="B10" s="218" t="s">
        <v>102</v>
      </c>
      <c r="C10" s="162">
        <v>43200</v>
      </c>
      <c r="D10" s="162">
        <v>43200</v>
      </c>
      <c r="E10" s="162">
        <v>43200</v>
      </c>
      <c r="F10" s="162"/>
      <c r="G10" s="162"/>
    </row>
    <row r="11" ht="18" customHeight="1" spans="1:7">
      <c r="A11" s="218" t="s">
        <v>103</v>
      </c>
      <c r="B11" s="218" t="s">
        <v>104</v>
      </c>
      <c r="C11" s="162">
        <v>201030</v>
      </c>
      <c r="D11" s="162">
        <v>201030</v>
      </c>
      <c r="E11" s="162">
        <v>201030</v>
      </c>
      <c r="F11" s="162"/>
      <c r="G11" s="162"/>
    </row>
    <row r="12" ht="18" customHeight="1" spans="1:7">
      <c r="A12" s="191" t="s">
        <v>105</v>
      </c>
      <c r="B12" s="191" t="s">
        <v>106</v>
      </c>
      <c r="C12" s="162">
        <v>4794</v>
      </c>
      <c r="D12" s="162">
        <v>4794</v>
      </c>
      <c r="E12" s="162">
        <v>4794</v>
      </c>
      <c r="F12" s="162"/>
      <c r="G12" s="162"/>
    </row>
    <row r="13" ht="18" customHeight="1" spans="1:7">
      <c r="A13" s="218" t="s">
        <v>107</v>
      </c>
      <c r="B13" s="218" t="s">
        <v>108</v>
      </c>
      <c r="C13" s="162">
        <v>4794</v>
      </c>
      <c r="D13" s="162">
        <v>4794</v>
      </c>
      <c r="E13" s="162">
        <v>4794</v>
      </c>
      <c r="F13" s="162"/>
      <c r="G13" s="162"/>
    </row>
    <row r="14" ht="18" customHeight="1" spans="1:7">
      <c r="A14" s="74" t="s">
        <v>109</v>
      </c>
      <c r="B14" s="74" t="s">
        <v>110</v>
      </c>
      <c r="C14" s="162">
        <v>159573</v>
      </c>
      <c r="D14" s="162">
        <v>159573</v>
      </c>
      <c r="E14" s="162">
        <v>159573</v>
      </c>
      <c r="F14" s="162"/>
      <c r="G14" s="162"/>
    </row>
    <row r="15" ht="18" customHeight="1" spans="1:7">
      <c r="A15" s="191" t="s">
        <v>111</v>
      </c>
      <c r="B15" s="191" t="s">
        <v>112</v>
      </c>
      <c r="C15" s="162">
        <v>159573</v>
      </c>
      <c r="D15" s="162">
        <v>159573</v>
      </c>
      <c r="E15" s="162">
        <v>159573</v>
      </c>
      <c r="F15" s="162"/>
      <c r="G15" s="162"/>
    </row>
    <row r="16" ht="18" customHeight="1" spans="1:7">
      <c r="A16" s="218" t="s">
        <v>113</v>
      </c>
      <c r="B16" s="218" t="s">
        <v>114</v>
      </c>
      <c r="C16" s="162">
        <v>84290</v>
      </c>
      <c r="D16" s="162">
        <v>84290</v>
      </c>
      <c r="E16" s="162">
        <v>84290</v>
      </c>
      <c r="F16" s="162"/>
      <c r="G16" s="162"/>
    </row>
    <row r="17" ht="18" customHeight="1" spans="1:7">
      <c r="A17" s="218" t="s">
        <v>115</v>
      </c>
      <c r="B17" s="218" t="s">
        <v>116</v>
      </c>
      <c r="C17" s="162">
        <v>66052</v>
      </c>
      <c r="D17" s="162">
        <v>66052</v>
      </c>
      <c r="E17" s="162">
        <v>66052</v>
      </c>
      <c r="F17" s="162"/>
      <c r="G17" s="162"/>
    </row>
    <row r="18" ht="18" customHeight="1" spans="1:7">
      <c r="A18" s="218" t="s">
        <v>117</v>
      </c>
      <c r="B18" s="218" t="s">
        <v>118</v>
      </c>
      <c r="C18" s="162">
        <v>9231</v>
      </c>
      <c r="D18" s="162">
        <v>9231</v>
      </c>
      <c r="E18" s="162">
        <v>9231</v>
      </c>
      <c r="F18" s="162"/>
      <c r="G18" s="162"/>
    </row>
    <row r="19" ht="18" customHeight="1" spans="1:7">
      <c r="A19" s="74" t="s">
        <v>119</v>
      </c>
      <c r="B19" s="74" t="s">
        <v>120</v>
      </c>
      <c r="C19" s="162">
        <v>1324067</v>
      </c>
      <c r="D19" s="162">
        <v>1224067</v>
      </c>
      <c r="E19" s="162">
        <v>1144247</v>
      </c>
      <c r="F19" s="162">
        <v>79820</v>
      </c>
      <c r="G19" s="162">
        <v>100000</v>
      </c>
    </row>
    <row r="20" ht="18" customHeight="1" spans="1:7">
      <c r="A20" s="191" t="s">
        <v>121</v>
      </c>
      <c r="B20" s="191" t="s">
        <v>122</v>
      </c>
      <c r="C20" s="162">
        <v>1324067</v>
      </c>
      <c r="D20" s="162">
        <v>1224067</v>
      </c>
      <c r="E20" s="162">
        <v>1144247</v>
      </c>
      <c r="F20" s="162">
        <v>79820</v>
      </c>
      <c r="G20" s="162">
        <v>100000</v>
      </c>
    </row>
    <row r="21" ht="18" customHeight="1" spans="1:7">
      <c r="A21" s="218" t="s">
        <v>123</v>
      </c>
      <c r="B21" s="218" t="s">
        <v>124</v>
      </c>
      <c r="C21" s="162">
        <v>1324067</v>
      </c>
      <c r="D21" s="162">
        <v>1224067</v>
      </c>
      <c r="E21" s="162">
        <v>1144247</v>
      </c>
      <c r="F21" s="162">
        <v>79820</v>
      </c>
      <c r="G21" s="162">
        <v>100000</v>
      </c>
    </row>
    <row r="22" ht="18" customHeight="1" spans="1:7">
      <c r="A22" s="74" t="s">
        <v>125</v>
      </c>
      <c r="B22" s="74" t="s">
        <v>126</v>
      </c>
      <c r="C22" s="162">
        <v>159030</v>
      </c>
      <c r="D22" s="162">
        <v>159030</v>
      </c>
      <c r="E22" s="162">
        <v>159030</v>
      </c>
      <c r="F22" s="162"/>
      <c r="G22" s="162"/>
    </row>
    <row r="23" ht="18" customHeight="1" spans="1:7">
      <c r="A23" s="191" t="s">
        <v>127</v>
      </c>
      <c r="B23" s="191" t="s">
        <v>128</v>
      </c>
      <c r="C23" s="162">
        <v>159030</v>
      </c>
      <c r="D23" s="162">
        <v>159030</v>
      </c>
      <c r="E23" s="162">
        <v>159030</v>
      </c>
      <c r="F23" s="162"/>
      <c r="G23" s="162"/>
    </row>
    <row r="24" ht="18" customHeight="1" spans="1:7">
      <c r="A24" s="218" t="s">
        <v>129</v>
      </c>
      <c r="B24" s="218" t="s">
        <v>130</v>
      </c>
      <c r="C24" s="162">
        <v>159030</v>
      </c>
      <c r="D24" s="162">
        <v>159030</v>
      </c>
      <c r="E24" s="162">
        <v>159030</v>
      </c>
      <c r="F24" s="162"/>
      <c r="G24" s="162"/>
    </row>
    <row r="25" ht="18" customHeight="1" spans="1:7">
      <c r="A25" s="219" t="s">
        <v>169</v>
      </c>
      <c r="B25" s="220" t="s">
        <v>169</v>
      </c>
      <c r="C25" s="162">
        <v>1891694</v>
      </c>
      <c r="D25" s="162">
        <v>1791694</v>
      </c>
      <c r="E25" s="162">
        <v>1711874</v>
      </c>
      <c r="F25" s="162">
        <v>79820</v>
      </c>
      <c r="G25" s="162">
        <v>100000</v>
      </c>
    </row>
  </sheetData>
  <mergeCells count="6">
    <mergeCell ref="A3:G3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D25" sqref="D25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88"/>
      <c r="B2" s="88"/>
      <c r="C2" s="88"/>
      <c r="D2" s="88"/>
      <c r="E2" s="87"/>
      <c r="F2" s="210" t="s">
        <v>170</v>
      </c>
    </row>
    <row r="3" ht="41.25" customHeight="1" spans="1:6">
      <c r="A3" s="211" t="str">
        <f>"2025"&amp;"年一般公共预算“三公”经费支出预算表"</f>
        <v>2025年一般公共预算“三公”经费支出预算表</v>
      </c>
      <c r="B3" s="88"/>
      <c r="C3" s="88"/>
      <c r="D3" s="88"/>
      <c r="E3" s="87"/>
      <c r="F3" s="88"/>
    </row>
    <row r="4" customHeight="1" spans="1:6">
      <c r="A4" s="170" t="str">
        <f>"单位名称："&amp;"石林彝族自治县东北部供水管理处"</f>
        <v>单位名称：石林彝族自治县东北部供水管理处</v>
      </c>
      <c r="B4" s="212"/>
      <c r="D4" s="88"/>
      <c r="E4" s="87"/>
      <c r="F4" s="110" t="s">
        <v>1</v>
      </c>
    </row>
    <row r="5" ht="27" customHeight="1" spans="1:6">
      <c r="A5" s="92" t="s">
        <v>171</v>
      </c>
      <c r="B5" s="92" t="s">
        <v>172</v>
      </c>
      <c r="C5" s="94" t="s">
        <v>173</v>
      </c>
      <c r="D5" s="92"/>
      <c r="E5" s="93"/>
      <c r="F5" s="92" t="s">
        <v>174</v>
      </c>
    </row>
    <row r="6" ht="28.5" customHeight="1" spans="1:6">
      <c r="A6" s="213"/>
      <c r="B6" s="96"/>
      <c r="C6" s="93" t="s">
        <v>57</v>
      </c>
      <c r="D6" s="93" t="s">
        <v>175</v>
      </c>
      <c r="E6" s="93" t="s">
        <v>176</v>
      </c>
      <c r="F6" s="95"/>
    </row>
    <row r="7" ht="17.25" customHeight="1" spans="1:6">
      <c r="A7" s="100" t="s">
        <v>82</v>
      </c>
      <c r="B7" s="100" t="s">
        <v>83</v>
      </c>
      <c r="C7" s="100" t="s">
        <v>84</v>
      </c>
      <c r="D7" s="100" t="s">
        <v>85</v>
      </c>
      <c r="E7" s="100" t="s">
        <v>86</v>
      </c>
      <c r="F7" s="100" t="s">
        <v>87</v>
      </c>
    </row>
    <row r="8" ht="17.25" customHeight="1" spans="1:6">
      <c r="A8" s="162"/>
      <c r="B8" s="162"/>
      <c r="C8" s="162"/>
      <c r="D8" s="162"/>
      <c r="E8" s="162"/>
      <c r="F8" s="162"/>
    </row>
    <row r="10" customHeight="1" spans="1:6">
      <c r="A10" s="214" t="s">
        <v>177</v>
      </c>
      <c r="B10" s="214"/>
      <c r="C10" s="214"/>
      <c r="D10" s="214"/>
      <c r="E10" s="214"/>
      <c r="F10" s="214"/>
    </row>
  </sheetData>
  <mergeCells count="7">
    <mergeCell ref="A3:F3"/>
    <mergeCell ref="A4:B4"/>
    <mergeCell ref="C5:E5"/>
    <mergeCell ref="A10:F10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topLeftCell="G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92"/>
      <c r="C2" s="198"/>
      <c r="E2" s="199"/>
      <c r="F2" s="199"/>
      <c r="G2" s="199"/>
      <c r="H2" s="199"/>
      <c r="I2" s="135"/>
      <c r="J2" s="135"/>
      <c r="K2" s="135"/>
      <c r="L2" s="135"/>
      <c r="M2" s="135"/>
      <c r="N2" s="135"/>
      <c r="R2" s="135"/>
      <c r="V2" s="198"/>
      <c r="X2" s="53" t="s">
        <v>178</v>
      </c>
    </row>
    <row r="3" ht="45.75" customHeight="1" spans="1:24">
      <c r="A3" s="112" t="str">
        <f>"2025"&amp;"年部门基本支出预算表"</f>
        <v>2025年部门基本支出预算表</v>
      </c>
      <c r="B3" s="54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54"/>
      <c r="P3" s="54"/>
      <c r="Q3" s="54"/>
      <c r="R3" s="112"/>
      <c r="S3" s="112"/>
      <c r="T3" s="112"/>
      <c r="U3" s="112"/>
      <c r="V3" s="112"/>
      <c r="W3" s="112"/>
      <c r="X3" s="112"/>
    </row>
    <row r="4" ht="18.75" customHeight="1" spans="1:24">
      <c r="A4" s="55" t="str">
        <f>"单位名称："&amp;"石林彝族自治县东北部供水管理处"</f>
        <v>单位名称：石林彝族自治县东北部供水管理处</v>
      </c>
      <c r="B4" s="56"/>
      <c r="C4" s="200"/>
      <c r="D4" s="200"/>
      <c r="E4" s="200"/>
      <c r="F4" s="200"/>
      <c r="G4" s="200"/>
      <c r="H4" s="200"/>
      <c r="I4" s="139"/>
      <c r="J4" s="139"/>
      <c r="K4" s="139"/>
      <c r="L4" s="139"/>
      <c r="M4" s="139"/>
      <c r="N4" s="139"/>
      <c r="O4" s="57"/>
      <c r="P4" s="57"/>
      <c r="Q4" s="57"/>
      <c r="R4" s="139"/>
      <c r="V4" s="198"/>
      <c r="X4" s="53" t="s">
        <v>1</v>
      </c>
    </row>
    <row r="5" ht="18" customHeight="1" spans="1:24">
      <c r="A5" s="34" t="s">
        <v>179</v>
      </c>
      <c r="B5" s="34" t="s">
        <v>180</v>
      </c>
      <c r="C5" s="34" t="s">
        <v>181</v>
      </c>
      <c r="D5" s="34" t="s">
        <v>182</v>
      </c>
      <c r="E5" s="34" t="s">
        <v>183</v>
      </c>
      <c r="F5" s="34" t="s">
        <v>184</v>
      </c>
      <c r="G5" s="34" t="s">
        <v>185</v>
      </c>
      <c r="H5" s="34" t="s">
        <v>186</v>
      </c>
      <c r="I5" s="205" t="s">
        <v>187</v>
      </c>
      <c r="J5" s="166" t="s">
        <v>187</v>
      </c>
      <c r="K5" s="166"/>
      <c r="L5" s="166"/>
      <c r="M5" s="166"/>
      <c r="N5" s="166"/>
      <c r="O5" s="14"/>
      <c r="P5" s="14"/>
      <c r="Q5" s="14"/>
      <c r="R5" s="158" t="s">
        <v>61</v>
      </c>
      <c r="S5" s="166" t="s">
        <v>62</v>
      </c>
      <c r="T5" s="166"/>
      <c r="U5" s="166"/>
      <c r="V5" s="166"/>
      <c r="W5" s="166"/>
      <c r="X5" s="167"/>
    </row>
    <row r="6" ht="18" customHeight="1" spans="1:24">
      <c r="A6" s="59"/>
      <c r="B6" s="73"/>
      <c r="C6" s="186"/>
      <c r="D6" s="59"/>
      <c r="E6" s="59"/>
      <c r="F6" s="59"/>
      <c r="G6" s="59"/>
      <c r="H6" s="59"/>
      <c r="I6" s="184" t="s">
        <v>188</v>
      </c>
      <c r="J6" s="205" t="s">
        <v>58</v>
      </c>
      <c r="K6" s="166"/>
      <c r="L6" s="166"/>
      <c r="M6" s="166"/>
      <c r="N6" s="167"/>
      <c r="O6" s="13" t="s">
        <v>189</v>
      </c>
      <c r="P6" s="14"/>
      <c r="Q6" s="45"/>
      <c r="R6" s="34" t="s">
        <v>61</v>
      </c>
      <c r="S6" s="205" t="s">
        <v>62</v>
      </c>
      <c r="T6" s="158" t="s">
        <v>64</v>
      </c>
      <c r="U6" s="166" t="s">
        <v>62</v>
      </c>
      <c r="V6" s="158" t="s">
        <v>66</v>
      </c>
      <c r="W6" s="158" t="s">
        <v>67</v>
      </c>
      <c r="X6" s="209" t="s">
        <v>68</v>
      </c>
    </row>
    <row r="7" ht="19.5" customHeight="1" spans="1:24">
      <c r="A7" s="73"/>
      <c r="B7" s="73"/>
      <c r="C7" s="73"/>
      <c r="D7" s="73"/>
      <c r="E7" s="73"/>
      <c r="F7" s="73"/>
      <c r="G7" s="73"/>
      <c r="H7" s="73"/>
      <c r="I7" s="73"/>
      <c r="J7" s="206" t="s">
        <v>190</v>
      </c>
      <c r="K7" s="34" t="s">
        <v>191</v>
      </c>
      <c r="L7" s="34" t="s">
        <v>192</v>
      </c>
      <c r="M7" s="34" t="s">
        <v>193</v>
      </c>
      <c r="N7" s="34" t="s">
        <v>194</v>
      </c>
      <c r="O7" s="34" t="s">
        <v>58</v>
      </c>
      <c r="P7" s="34" t="s">
        <v>59</v>
      </c>
      <c r="Q7" s="34" t="s">
        <v>60</v>
      </c>
      <c r="R7" s="73"/>
      <c r="S7" s="34" t="s">
        <v>57</v>
      </c>
      <c r="T7" s="34" t="s">
        <v>64</v>
      </c>
      <c r="U7" s="34" t="s">
        <v>195</v>
      </c>
      <c r="V7" s="34" t="s">
        <v>66</v>
      </c>
      <c r="W7" s="34" t="s">
        <v>67</v>
      </c>
      <c r="X7" s="34" t="s">
        <v>68</v>
      </c>
    </row>
    <row r="8" ht="37.5" customHeight="1" spans="1:24">
      <c r="A8" s="201"/>
      <c r="B8" s="64"/>
      <c r="C8" s="201"/>
      <c r="D8" s="201"/>
      <c r="E8" s="201"/>
      <c r="F8" s="201"/>
      <c r="G8" s="201"/>
      <c r="H8" s="201"/>
      <c r="I8" s="201"/>
      <c r="J8" s="207" t="s">
        <v>57</v>
      </c>
      <c r="K8" s="62" t="s">
        <v>196</v>
      </c>
      <c r="L8" s="62" t="s">
        <v>192</v>
      </c>
      <c r="M8" s="62" t="s">
        <v>193</v>
      </c>
      <c r="N8" s="62" t="s">
        <v>194</v>
      </c>
      <c r="O8" s="62" t="s">
        <v>192</v>
      </c>
      <c r="P8" s="62" t="s">
        <v>193</v>
      </c>
      <c r="Q8" s="62" t="s">
        <v>194</v>
      </c>
      <c r="R8" s="62" t="s">
        <v>61</v>
      </c>
      <c r="S8" s="62" t="s">
        <v>57</v>
      </c>
      <c r="T8" s="62" t="s">
        <v>64</v>
      </c>
      <c r="U8" s="62" t="s">
        <v>195</v>
      </c>
      <c r="V8" s="62" t="s">
        <v>66</v>
      </c>
      <c r="W8" s="62" t="s">
        <v>67</v>
      </c>
      <c r="X8" s="62" t="s">
        <v>68</v>
      </c>
    </row>
    <row r="9" customHeight="1" spans="1:24">
      <c r="A9" s="81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  <c r="G9" s="81">
        <v>7</v>
      </c>
      <c r="H9" s="81">
        <v>8</v>
      </c>
      <c r="I9" s="81">
        <v>9</v>
      </c>
      <c r="J9" s="81">
        <v>10</v>
      </c>
      <c r="K9" s="81">
        <v>11</v>
      </c>
      <c r="L9" s="81">
        <v>12</v>
      </c>
      <c r="M9" s="81">
        <v>13</v>
      </c>
      <c r="N9" s="81">
        <v>14</v>
      </c>
      <c r="O9" s="81">
        <v>15</v>
      </c>
      <c r="P9" s="81">
        <v>16</v>
      </c>
      <c r="Q9" s="81">
        <v>17</v>
      </c>
      <c r="R9" s="81">
        <v>18</v>
      </c>
      <c r="S9" s="81">
        <v>19</v>
      </c>
      <c r="T9" s="81">
        <v>20</v>
      </c>
      <c r="U9" s="81">
        <v>21</v>
      </c>
      <c r="V9" s="81">
        <v>22</v>
      </c>
      <c r="W9" s="81">
        <v>23</v>
      </c>
      <c r="X9" s="81">
        <v>24</v>
      </c>
    </row>
    <row r="10" ht="20.25" customHeight="1" spans="1:24">
      <c r="A10" s="202" t="s">
        <v>197</v>
      </c>
      <c r="B10" s="202" t="s">
        <v>70</v>
      </c>
      <c r="C10" s="202" t="s">
        <v>198</v>
      </c>
      <c r="D10" s="202" t="s">
        <v>199</v>
      </c>
      <c r="E10" s="202" t="s">
        <v>123</v>
      </c>
      <c r="F10" s="202" t="s">
        <v>124</v>
      </c>
      <c r="G10" s="202" t="s">
        <v>200</v>
      </c>
      <c r="H10" s="202" t="s">
        <v>201</v>
      </c>
      <c r="I10" s="162">
        <v>479532</v>
      </c>
      <c r="J10" s="162">
        <v>479532</v>
      </c>
      <c r="K10" s="162"/>
      <c r="L10" s="162"/>
      <c r="M10" s="162">
        <v>479532</v>
      </c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</row>
    <row r="11" ht="20.25" customHeight="1" spans="1:24">
      <c r="A11" s="202" t="s">
        <v>197</v>
      </c>
      <c r="B11" s="202" t="s">
        <v>70</v>
      </c>
      <c r="C11" s="202" t="s">
        <v>198</v>
      </c>
      <c r="D11" s="202" t="s">
        <v>199</v>
      </c>
      <c r="E11" s="202" t="s">
        <v>123</v>
      </c>
      <c r="F11" s="202" t="s">
        <v>124</v>
      </c>
      <c r="G11" s="202" t="s">
        <v>202</v>
      </c>
      <c r="H11" s="202" t="s">
        <v>203</v>
      </c>
      <c r="I11" s="162">
        <v>242952</v>
      </c>
      <c r="J11" s="162">
        <v>242952</v>
      </c>
      <c r="K11" s="208"/>
      <c r="L11" s="208"/>
      <c r="M11" s="162">
        <v>242952</v>
      </c>
      <c r="N11" s="208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ht="20.25" customHeight="1" spans="1:24">
      <c r="A12" s="202" t="s">
        <v>197</v>
      </c>
      <c r="B12" s="202" t="s">
        <v>70</v>
      </c>
      <c r="C12" s="202" t="s">
        <v>198</v>
      </c>
      <c r="D12" s="202" t="s">
        <v>199</v>
      </c>
      <c r="E12" s="202" t="s">
        <v>123</v>
      </c>
      <c r="F12" s="202" t="s">
        <v>124</v>
      </c>
      <c r="G12" s="202" t="s">
        <v>204</v>
      </c>
      <c r="H12" s="202" t="s">
        <v>205</v>
      </c>
      <c r="I12" s="162">
        <v>39961</v>
      </c>
      <c r="J12" s="162">
        <v>39961</v>
      </c>
      <c r="K12" s="208"/>
      <c r="L12" s="208"/>
      <c r="M12" s="162">
        <v>39961</v>
      </c>
      <c r="N12" s="208"/>
      <c r="O12" s="162"/>
      <c r="P12" s="162"/>
      <c r="Q12" s="162"/>
      <c r="R12" s="162"/>
      <c r="S12" s="162"/>
      <c r="T12" s="162"/>
      <c r="U12" s="162"/>
      <c r="V12" s="162"/>
      <c r="W12" s="162"/>
      <c r="X12" s="162"/>
    </row>
    <row r="13" ht="20.25" customHeight="1" spans="1:24">
      <c r="A13" s="202" t="s">
        <v>197</v>
      </c>
      <c r="B13" s="202" t="s">
        <v>70</v>
      </c>
      <c r="C13" s="202" t="s">
        <v>198</v>
      </c>
      <c r="D13" s="202" t="s">
        <v>199</v>
      </c>
      <c r="E13" s="202" t="s">
        <v>123</v>
      </c>
      <c r="F13" s="202" t="s">
        <v>124</v>
      </c>
      <c r="G13" s="202" t="s">
        <v>204</v>
      </c>
      <c r="H13" s="202" t="s">
        <v>205</v>
      </c>
      <c r="I13" s="162">
        <v>3000</v>
      </c>
      <c r="J13" s="162">
        <v>3000</v>
      </c>
      <c r="K13" s="208"/>
      <c r="L13" s="208"/>
      <c r="M13" s="162">
        <v>3000</v>
      </c>
      <c r="N13" s="208"/>
      <c r="O13" s="162"/>
      <c r="P13" s="162"/>
      <c r="Q13" s="162"/>
      <c r="R13" s="162"/>
      <c r="S13" s="162"/>
      <c r="T13" s="162"/>
      <c r="U13" s="162"/>
      <c r="V13" s="162"/>
      <c r="W13" s="162"/>
      <c r="X13" s="162"/>
    </row>
    <row r="14" ht="20.25" customHeight="1" spans="1:24">
      <c r="A14" s="202" t="s">
        <v>197</v>
      </c>
      <c r="B14" s="202" t="s">
        <v>70</v>
      </c>
      <c r="C14" s="202" t="s">
        <v>198</v>
      </c>
      <c r="D14" s="202" t="s">
        <v>199</v>
      </c>
      <c r="E14" s="202" t="s">
        <v>123</v>
      </c>
      <c r="F14" s="202" t="s">
        <v>124</v>
      </c>
      <c r="G14" s="202" t="s">
        <v>206</v>
      </c>
      <c r="H14" s="202" t="s">
        <v>207</v>
      </c>
      <c r="I14" s="162">
        <v>100992</v>
      </c>
      <c r="J14" s="162">
        <v>100992</v>
      </c>
      <c r="K14" s="208"/>
      <c r="L14" s="208"/>
      <c r="M14" s="162">
        <v>100992</v>
      </c>
      <c r="N14" s="208"/>
      <c r="O14" s="162"/>
      <c r="P14" s="162"/>
      <c r="Q14" s="162"/>
      <c r="R14" s="162"/>
      <c r="S14" s="162"/>
      <c r="T14" s="162"/>
      <c r="U14" s="162"/>
      <c r="V14" s="162"/>
      <c r="W14" s="162"/>
      <c r="X14" s="162"/>
    </row>
    <row r="15" ht="20.25" customHeight="1" spans="1:24">
      <c r="A15" s="202" t="s">
        <v>197</v>
      </c>
      <c r="B15" s="202" t="s">
        <v>70</v>
      </c>
      <c r="C15" s="202" t="s">
        <v>198</v>
      </c>
      <c r="D15" s="202" t="s">
        <v>199</v>
      </c>
      <c r="E15" s="202" t="s">
        <v>123</v>
      </c>
      <c r="F15" s="202" t="s">
        <v>124</v>
      </c>
      <c r="G15" s="202" t="s">
        <v>206</v>
      </c>
      <c r="H15" s="202" t="s">
        <v>207</v>
      </c>
      <c r="I15" s="162">
        <v>84000</v>
      </c>
      <c r="J15" s="162">
        <v>84000</v>
      </c>
      <c r="K15" s="208"/>
      <c r="L15" s="208"/>
      <c r="M15" s="162">
        <v>84000</v>
      </c>
      <c r="N15" s="208"/>
      <c r="O15" s="162"/>
      <c r="P15" s="162"/>
      <c r="Q15" s="162"/>
      <c r="R15" s="162"/>
      <c r="S15" s="162"/>
      <c r="T15" s="162"/>
      <c r="U15" s="162"/>
      <c r="V15" s="162"/>
      <c r="W15" s="162"/>
      <c r="X15" s="162"/>
    </row>
    <row r="16" ht="20.25" customHeight="1" spans="1:24">
      <c r="A16" s="202" t="s">
        <v>197</v>
      </c>
      <c r="B16" s="202" t="s">
        <v>70</v>
      </c>
      <c r="C16" s="202" t="s">
        <v>198</v>
      </c>
      <c r="D16" s="202" t="s">
        <v>199</v>
      </c>
      <c r="E16" s="202" t="s">
        <v>123</v>
      </c>
      <c r="F16" s="202" t="s">
        <v>124</v>
      </c>
      <c r="G16" s="202" t="s">
        <v>206</v>
      </c>
      <c r="H16" s="202" t="s">
        <v>207</v>
      </c>
      <c r="I16" s="162">
        <v>186540</v>
      </c>
      <c r="J16" s="162">
        <v>186540</v>
      </c>
      <c r="K16" s="208"/>
      <c r="L16" s="208"/>
      <c r="M16" s="162">
        <v>186540</v>
      </c>
      <c r="N16" s="208"/>
      <c r="O16" s="162"/>
      <c r="P16" s="162"/>
      <c r="Q16" s="162"/>
      <c r="R16" s="162"/>
      <c r="S16" s="162"/>
      <c r="T16" s="162"/>
      <c r="U16" s="162"/>
      <c r="V16" s="162"/>
      <c r="W16" s="162"/>
      <c r="X16" s="162"/>
    </row>
    <row r="17" ht="20.25" customHeight="1" spans="1:24">
      <c r="A17" s="202" t="s">
        <v>197</v>
      </c>
      <c r="B17" s="202" t="s">
        <v>70</v>
      </c>
      <c r="C17" s="202" t="s">
        <v>208</v>
      </c>
      <c r="D17" s="202" t="s">
        <v>209</v>
      </c>
      <c r="E17" s="202" t="s">
        <v>103</v>
      </c>
      <c r="F17" s="202" t="s">
        <v>104</v>
      </c>
      <c r="G17" s="202" t="s">
        <v>210</v>
      </c>
      <c r="H17" s="202" t="s">
        <v>211</v>
      </c>
      <c r="I17" s="162">
        <v>201030</v>
      </c>
      <c r="J17" s="162">
        <v>201030</v>
      </c>
      <c r="K17" s="208"/>
      <c r="L17" s="208"/>
      <c r="M17" s="162">
        <v>201030</v>
      </c>
      <c r="N17" s="208"/>
      <c r="O17" s="162"/>
      <c r="P17" s="162"/>
      <c r="Q17" s="162"/>
      <c r="R17" s="162"/>
      <c r="S17" s="162"/>
      <c r="T17" s="162"/>
      <c r="U17" s="162"/>
      <c r="V17" s="162"/>
      <c r="W17" s="162"/>
      <c r="X17" s="162"/>
    </row>
    <row r="18" ht="20.25" customHeight="1" spans="1:24">
      <c r="A18" s="202" t="s">
        <v>197</v>
      </c>
      <c r="B18" s="202" t="s">
        <v>70</v>
      </c>
      <c r="C18" s="202" t="s">
        <v>208</v>
      </c>
      <c r="D18" s="202" t="s">
        <v>209</v>
      </c>
      <c r="E18" s="202" t="s">
        <v>113</v>
      </c>
      <c r="F18" s="202" t="s">
        <v>114</v>
      </c>
      <c r="G18" s="202" t="s">
        <v>212</v>
      </c>
      <c r="H18" s="202" t="s">
        <v>213</v>
      </c>
      <c r="I18" s="162">
        <v>84290</v>
      </c>
      <c r="J18" s="162">
        <v>84290</v>
      </c>
      <c r="K18" s="208"/>
      <c r="L18" s="208"/>
      <c r="M18" s="162">
        <v>84290</v>
      </c>
      <c r="N18" s="208"/>
      <c r="O18" s="162"/>
      <c r="P18" s="162"/>
      <c r="Q18" s="162"/>
      <c r="R18" s="162"/>
      <c r="S18" s="162"/>
      <c r="T18" s="162"/>
      <c r="U18" s="162"/>
      <c r="V18" s="162"/>
      <c r="W18" s="162"/>
      <c r="X18" s="162"/>
    </row>
    <row r="19" ht="20.25" customHeight="1" spans="1:24">
      <c r="A19" s="202" t="s">
        <v>197</v>
      </c>
      <c r="B19" s="202" t="s">
        <v>70</v>
      </c>
      <c r="C19" s="202" t="s">
        <v>208</v>
      </c>
      <c r="D19" s="202" t="s">
        <v>209</v>
      </c>
      <c r="E19" s="202" t="s">
        <v>115</v>
      </c>
      <c r="F19" s="202" t="s">
        <v>116</v>
      </c>
      <c r="G19" s="202" t="s">
        <v>214</v>
      </c>
      <c r="H19" s="202" t="s">
        <v>215</v>
      </c>
      <c r="I19" s="162">
        <v>12702</v>
      </c>
      <c r="J19" s="162">
        <v>12702</v>
      </c>
      <c r="K19" s="208"/>
      <c r="L19" s="208"/>
      <c r="M19" s="162">
        <v>12702</v>
      </c>
      <c r="N19" s="208"/>
      <c r="O19" s="162"/>
      <c r="P19" s="162"/>
      <c r="Q19" s="162"/>
      <c r="R19" s="162"/>
      <c r="S19" s="162"/>
      <c r="T19" s="162"/>
      <c r="U19" s="162"/>
      <c r="V19" s="162"/>
      <c r="W19" s="162"/>
      <c r="X19" s="162"/>
    </row>
    <row r="20" ht="20.25" customHeight="1" spans="1:24">
      <c r="A20" s="202" t="s">
        <v>197</v>
      </c>
      <c r="B20" s="202" t="s">
        <v>70</v>
      </c>
      <c r="C20" s="202" t="s">
        <v>208</v>
      </c>
      <c r="D20" s="202" t="s">
        <v>209</v>
      </c>
      <c r="E20" s="202" t="s">
        <v>115</v>
      </c>
      <c r="F20" s="202" t="s">
        <v>116</v>
      </c>
      <c r="G20" s="202" t="s">
        <v>214</v>
      </c>
      <c r="H20" s="202" t="s">
        <v>215</v>
      </c>
      <c r="I20" s="162">
        <v>53350</v>
      </c>
      <c r="J20" s="162">
        <v>53350</v>
      </c>
      <c r="K20" s="208"/>
      <c r="L20" s="208"/>
      <c r="M20" s="162">
        <v>53350</v>
      </c>
      <c r="N20" s="208"/>
      <c r="O20" s="162"/>
      <c r="P20" s="162"/>
      <c r="Q20" s="162"/>
      <c r="R20" s="162"/>
      <c r="S20" s="162"/>
      <c r="T20" s="162"/>
      <c r="U20" s="162"/>
      <c r="V20" s="162"/>
      <c r="W20" s="162"/>
      <c r="X20" s="162"/>
    </row>
    <row r="21" ht="20.25" customHeight="1" spans="1:24">
      <c r="A21" s="202" t="s">
        <v>197</v>
      </c>
      <c r="B21" s="202" t="s">
        <v>70</v>
      </c>
      <c r="C21" s="202" t="s">
        <v>208</v>
      </c>
      <c r="D21" s="202" t="s">
        <v>209</v>
      </c>
      <c r="E21" s="202" t="s">
        <v>117</v>
      </c>
      <c r="F21" s="202" t="s">
        <v>118</v>
      </c>
      <c r="G21" s="202" t="s">
        <v>216</v>
      </c>
      <c r="H21" s="202" t="s">
        <v>217</v>
      </c>
      <c r="I21" s="162">
        <v>2510</v>
      </c>
      <c r="J21" s="162">
        <v>2510</v>
      </c>
      <c r="K21" s="208"/>
      <c r="L21" s="208"/>
      <c r="M21" s="162">
        <v>2510</v>
      </c>
      <c r="N21" s="208"/>
      <c r="O21" s="162"/>
      <c r="P21" s="162"/>
      <c r="Q21" s="162"/>
      <c r="R21" s="162"/>
      <c r="S21" s="162"/>
      <c r="T21" s="162"/>
      <c r="U21" s="162"/>
      <c r="V21" s="162"/>
      <c r="W21" s="162"/>
      <c r="X21" s="162"/>
    </row>
    <row r="22" ht="20.25" customHeight="1" spans="1:24">
      <c r="A22" s="202" t="s">
        <v>197</v>
      </c>
      <c r="B22" s="202" t="s">
        <v>70</v>
      </c>
      <c r="C22" s="202" t="s">
        <v>208</v>
      </c>
      <c r="D22" s="202" t="s">
        <v>209</v>
      </c>
      <c r="E22" s="202" t="s">
        <v>117</v>
      </c>
      <c r="F22" s="202" t="s">
        <v>118</v>
      </c>
      <c r="G22" s="202" t="s">
        <v>216</v>
      </c>
      <c r="H22" s="202" t="s">
        <v>217</v>
      </c>
      <c r="I22" s="162">
        <v>1551</v>
      </c>
      <c r="J22" s="162">
        <v>1551</v>
      </c>
      <c r="K22" s="208"/>
      <c r="L22" s="208"/>
      <c r="M22" s="162">
        <v>1551</v>
      </c>
      <c r="N22" s="208"/>
      <c r="O22" s="162"/>
      <c r="P22" s="162"/>
      <c r="Q22" s="162"/>
      <c r="R22" s="162"/>
      <c r="S22" s="162"/>
      <c r="T22" s="162"/>
      <c r="U22" s="162"/>
      <c r="V22" s="162"/>
      <c r="W22" s="162"/>
      <c r="X22" s="162"/>
    </row>
    <row r="23" ht="20.25" customHeight="1" spans="1:24">
      <c r="A23" s="202" t="s">
        <v>197</v>
      </c>
      <c r="B23" s="202" t="s">
        <v>70</v>
      </c>
      <c r="C23" s="202" t="s">
        <v>208</v>
      </c>
      <c r="D23" s="202" t="s">
        <v>209</v>
      </c>
      <c r="E23" s="202" t="s">
        <v>117</v>
      </c>
      <c r="F23" s="202" t="s">
        <v>118</v>
      </c>
      <c r="G23" s="202" t="s">
        <v>216</v>
      </c>
      <c r="H23" s="202" t="s">
        <v>217</v>
      </c>
      <c r="I23" s="162">
        <v>5170</v>
      </c>
      <c r="J23" s="162">
        <v>5170</v>
      </c>
      <c r="K23" s="208"/>
      <c r="L23" s="208"/>
      <c r="M23" s="162">
        <v>5170</v>
      </c>
      <c r="N23" s="208"/>
      <c r="O23" s="162"/>
      <c r="P23" s="162"/>
      <c r="Q23" s="162"/>
      <c r="R23" s="162"/>
      <c r="S23" s="162"/>
      <c r="T23" s="162"/>
      <c r="U23" s="162"/>
      <c r="V23" s="162"/>
      <c r="W23" s="162"/>
      <c r="X23" s="162"/>
    </row>
    <row r="24" ht="20.25" customHeight="1" spans="1:24">
      <c r="A24" s="202" t="s">
        <v>197</v>
      </c>
      <c r="B24" s="202" t="s">
        <v>70</v>
      </c>
      <c r="C24" s="202" t="s">
        <v>208</v>
      </c>
      <c r="D24" s="202" t="s">
        <v>209</v>
      </c>
      <c r="E24" s="202" t="s">
        <v>123</v>
      </c>
      <c r="F24" s="202" t="s">
        <v>124</v>
      </c>
      <c r="G24" s="202" t="s">
        <v>216</v>
      </c>
      <c r="H24" s="202" t="s">
        <v>217</v>
      </c>
      <c r="I24" s="162">
        <v>7270</v>
      </c>
      <c r="J24" s="162">
        <v>7270</v>
      </c>
      <c r="K24" s="208"/>
      <c r="L24" s="208"/>
      <c r="M24" s="162">
        <v>7270</v>
      </c>
      <c r="N24" s="208"/>
      <c r="O24" s="162"/>
      <c r="P24" s="162"/>
      <c r="Q24" s="162"/>
      <c r="R24" s="162"/>
      <c r="S24" s="162"/>
      <c r="T24" s="162"/>
      <c r="U24" s="162"/>
      <c r="V24" s="162"/>
      <c r="W24" s="162"/>
      <c r="X24" s="162"/>
    </row>
    <row r="25" ht="20.25" customHeight="1" spans="1:24">
      <c r="A25" s="202" t="s">
        <v>197</v>
      </c>
      <c r="B25" s="202" t="s">
        <v>70</v>
      </c>
      <c r="C25" s="202" t="s">
        <v>218</v>
      </c>
      <c r="D25" s="202" t="s">
        <v>130</v>
      </c>
      <c r="E25" s="202" t="s">
        <v>129</v>
      </c>
      <c r="F25" s="202" t="s">
        <v>130</v>
      </c>
      <c r="G25" s="202" t="s">
        <v>219</v>
      </c>
      <c r="H25" s="202" t="s">
        <v>130</v>
      </c>
      <c r="I25" s="162">
        <v>159030</v>
      </c>
      <c r="J25" s="162">
        <v>159030</v>
      </c>
      <c r="K25" s="208"/>
      <c r="L25" s="208"/>
      <c r="M25" s="162">
        <v>159030</v>
      </c>
      <c r="N25" s="208"/>
      <c r="O25" s="162"/>
      <c r="P25" s="162"/>
      <c r="Q25" s="162"/>
      <c r="R25" s="162"/>
      <c r="S25" s="162"/>
      <c r="T25" s="162"/>
      <c r="U25" s="162"/>
      <c r="V25" s="162"/>
      <c r="W25" s="162"/>
      <c r="X25" s="162"/>
    </row>
    <row r="26" ht="20.25" customHeight="1" spans="1:24">
      <c r="A26" s="202" t="s">
        <v>197</v>
      </c>
      <c r="B26" s="202" t="s">
        <v>70</v>
      </c>
      <c r="C26" s="202" t="s">
        <v>220</v>
      </c>
      <c r="D26" s="202" t="s">
        <v>174</v>
      </c>
      <c r="E26" s="202" t="s">
        <v>123</v>
      </c>
      <c r="F26" s="202" t="s">
        <v>124</v>
      </c>
      <c r="G26" s="202" t="s">
        <v>221</v>
      </c>
      <c r="H26" s="202" t="s">
        <v>174</v>
      </c>
      <c r="I26" s="162">
        <v>4000</v>
      </c>
      <c r="J26" s="162">
        <v>4000</v>
      </c>
      <c r="K26" s="208"/>
      <c r="L26" s="208"/>
      <c r="M26" s="162">
        <v>4000</v>
      </c>
      <c r="N26" s="208"/>
      <c r="O26" s="162"/>
      <c r="P26" s="162"/>
      <c r="Q26" s="162"/>
      <c r="R26" s="162"/>
      <c r="S26" s="162"/>
      <c r="T26" s="162"/>
      <c r="U26" s="162"/>
      <c r="V26" s="162"/>
      <c r="W26" s="162"/>
      <c r="X26" s="162"/>
    </row>
    <row r="27" ht="20.25" customHeight="1" spans="1:24">
      <c r="A27" s="202" t="s">
        <v>197</v>
      </c>
      <c r="B27" s="202" t="s">
        <v>70</v>
      </c>
      <c r="C27" s="202" t="s">
        <v>222</v>
      </c>
      <c r="D27" s="202" t="s">
        <v>223</v>
      </c>
      <c r="E27" s="202" t="s">
        <v>123</v>
      </c>
      <c r="F27" s="202" t="s">
        <v>124</v>
      </c>
      <c r="G27" s="202" t="s">
        <v>224</v>
      </c>
      <c r="H27" s="202" t="s">
        <v>223</v>
      </c>
      <c r="I27" s="162">
        <v>11600</v>
      </c>
      <c r="J27" s="162">
        <v>11600</v>
      </c>
      <c r="K27" s="208"/>
      <c r="L27" s="208"/>
      <c r="M27" s="162">
        <v>11600</v>
      </c>
      <c r="N27" s="208"/>
      <c r="O27" s="162"/>
      <c r="P27" s="162"/>
      <c r="Q27" s="162"/>
      <c r="R27" s="162"/>
      <c r="S27" s="162"/>
      <c r="T27" s="162"/>
      <c r="U27" s="162"/>
      <c r="V27" s="162"/>
      <c r="W27" s="162"/>
      <c r="X27" s="162"/>
    </row>
    <row r="28" ht="20.25" customHeight="1" spans="1:24">
      <c r="A28" s="202" t="s">
        <v>197</v>
      </c>
      <c r="B28" s="202" t="s">
        <v>70</v>
      </c>
      <c r="C28" s="202" t="s">
        <v>225</v>
      </c>
      <c r="D28" s="202" t="s">
        <v>226</v>
      </c>
      <c r="E28" s="202" t="s">
        <v>123</v>
      </c>
      <c r="F28" s="202" t="s">
        <v>124</v>
      </c>
      <c r="G28" s="202" t="s">
        <v>227</v>
      </c>
      <c r="H28" s="202" t="s">
        <v>228</v>
      </c>
      <c r="I28" s="162">
        <v>15000</v>
      </c>
      <c r="J28" s="162">
        <v>15000</v>
      </c>
      <c r="K28" s="208"/>
      <c r="L28" s="208"/>
      <c r="M28" s="162">
        <v>15000</v>
      </c>
      <c r="N28" s="208"/>
      <c r="O28" s="162"/>
      <c r="P28" s="162"/>
      <c r="Q28" s="162"/>
      <c r="R28" s="162"/>
      <c r="S28" s="162"/>
      <c r="T28" s="162"/>
      <c r="U28" s="162"/>
      <c r="V28" s="162"/>
      <c r="W28" s="162"/>
      <c r="X28" s="162"/>
    </row>
    <row r="29" ht="20.25" customHeight="1" spans="1:24">
      <c r="A29" s="202" t="s">
        <v>197</v>
      </c>
      <c r="B29" s="202" t="s">
        <v>70</v>
      </c>
      <c r="C29" s="202" t="s">
        <v>225</v>
      </c>
      <c r="D29" s="202" t="s">
        <v>226</v>
      </c>
      <c r="E29" s="202" t="s">
        <v>123</v>
      </c>
      <c r="F29" s="202" t="s">
        <v>124</v>
      </c>
      <c r="G29" s="202" t="s">
        <v>229</v>
      </c>
      <c r="H29" s="202" t="s">
        <v>230</v>
      </c>
      <c r="I29" s="162">
        <v>2000</v>
      </c>
      <c r="J29" s="162">
        <v>2000</v>
      </c>
      <c r="K29" s="208"/>
      <c r="L29" s="208"/>
      <c r="M29" s="162">
        <v>2000</v>
      </c>
      <c r="N29" s="208"/>
      <c r="O29" s="162"/>
      <c r="P29" s="162"/>
      <c r="Q29" s="162"/>
      <c r="R29" s="162"/>
      <c r="S29" s="162"/>
      <c r="T29" s="162"/>
      <c r="U29" s="162"/>
      <c r="V29" s="162"/>
      <c r="W29" s="162"/>
      <c r="X29" s="162"/>
    </row>
    <row r="30" ht="20.25" customHeight="1" spans="1:24">
      <c r="A30" s="202" t="s">
        <v>197</v>
      </c>
      <c r="B30" s="202" t="s">
        <v>70</v>
      </c>
      <c r="C30" s="202" t="s">
        <v>225</v>
      </c>
      <c r="D30" s="202" t="s">
        <v>226</v>
      </c>
      <c r="E30" s="202" t="s">
        <v>123</v>
      </c>
      <c r="F30" s="202" t="s">
        <v>124</v>
      </c>
      <c r="G30" s="202" t="s">
        <v>231</v>
      </c>
      <c r="H30" s="202" t="s">
        <v>232</v>
      </c>
      <c r="I30" s="162">
        <v>3000</v>
      </c>
      <c r="J30" s="162">
        <v>3000</v>
      </c>
      <c r="K30" s="208"/>
      <c r="L30" s="208"/>
      <c r="M30" s="162">
        <v>3000</v>
      </c>
      <c r="N30" s="208"/>
      <c r="O30" s="162"/>
      <c r="P30" s="162"/>
      <c r="Q30" s="162"/>
      <c r="R30" s="162"/>
      <c r="S30" s="162"/>
      <c r="T30" s="162"/>
      <c r="U30" s="162"/>
      <c r="V30" s="162"/>
      <c r="W30" s="162"/>
      <c r="X30" s="162"/>
    </row>
    <row r="31" ht="20.25" customHeight="1" spans="1:24">
      <c r="A31" s="202" t="s">
        <v>197</v>
      </c>
      <c r="B31" s="202" t="s">
        <v>70</v>
      </c>
      <c r="C31" s="202" t="s">
        <v>225</v>
      </c>
      <c r="D31" s="202" t="s">
        <v>226</v>
      </c>
      <c r="E31" s="202" t="s">
        <v>123</v>
      </c>
      <c r="F31" s="202" t="s">
        <v>124</v>
      </c>
      <c r="G31" s="202" t="s">
        <v>233</v>
      </c>
      <c r="H31" s="202" t="s">
        <v>234</v>
      </c>
      <c r="I31" s="162">
        <v>2000</v>
      </c>
      <c r="J31" s="162">
        <v>2000</v>
      </c>
      <c r="K31" s="208"/>
      <c r="L31" s="208"/>
      <c r="M31" s="162">
        <v>2000</v>
      </c>
      <c r="N31" s="208"/>
      <c r="O31" s="162"/>
      <c r="P31" s="162"/>
      <c r="Q31" s="162"/>
      <c r="R31" s="162"/>
      <c r="S31" s="162"/>
      <c r="T31" s="162"/>
      <c r="U31" s="162"/>
      <c r="V31" s="162"/>
      <c r="W31" s="162"/>
      <c r="X31" s="162"/>
    </row>
    <row r="32" ht="20.25" customHeight="1" spans="1:24">
      <c r="A32" s="202" t="s">
        <v>197</v>
      </c>
      <c r="B32" s="202" t="s">
        <v>70</v>
      </c>
      <c r="C32" s="202" t="s">
        <v>225</v>
      </c>
      <c r="D32" s="202" t="s">
        <v>226</v>
      </c>
      <c r="E32" s="202" t="s">
        <v>123</v>
      </c>
      <c r="F32" s="202" t="s">
        <v>124</v>
      </c>
      <c r="G32" s="202" t="s">
        <v>235</v>
      </c>
      <c r="H32" s="202" t="s">
        <v>236</v>
      </c>
      <c r="I32" s="162">
        <v>7000</v>
      </c>
      <c r="J32" s="162">
        <v>7000</v>
      </c>
      <c r="K32" s="208"/>
      <c r="L32" s="208"/>
      <c r="M32" s="162">
        <v>7000</v>
      </c>
      <c r="N32" s="208"/>
      <c r="O32" s="162"/>
      <c r="P32" s="162"/>
      <c r="Q32" s="162"/>
      <c r="R32" s="162"/>
      <c r="S32" s="162"/>
      <c r="T32" s="162"/>
      <c r="U32" s="162"/>
      <c r="V32" s="162"/>
      <c r="W32" s="162"/>
      <c r="X32" s="162"/>
    </row>
    <row r="33" ht="20.25" customHeight="1" spans="1:24">
      <c r="A33" s="202" t="s">
        <v>197</v>
      </c>
      <c r="B33" s="202" t="s">
        <v>70</v>
      </c>
      <c r="C33" s="202" t="s">
        <v>225</v>
      </c>
      <c r="D33" s="202" t="s">
        <v>226</v>
      </c>
      <c r="E33" s="202" t="s">
        <v>123</v>
      </c>
      <c r="F33" s="202" t="s">
        <v>124</v>
      </c>
      <c r="G33" s="202" t="s">
        <v>237</v>
      </c>
      <c r="H33" s="202" t="s">
        <v>238</v>
      </c>
      <c r="I33" s="162">
        <v>30000</v>
      </c>
      <c r="J33" s="162">
        <v>30000</v>
      </c>
      <c r="K33" s="208"/>
      <c r="L33" s="208"/>
      <c r="M33" s="162">
        <v>30000</v>
      </c>
      <c r="N33" s="208"/>
      <c r="O33" s="162"/>
      <c r="P33" s="162"/>
      <c r="Q33" s="162"/>
      <c r="R33" s="162"/>
      <c r="S33" s="162"/>
      <c r="T33" s="162"/>
      <c r="U33" s="162"/>
      <c r="V33" s="162"/>
      <c r="W33" s="162"/>
      <c r="X33" s="162"/>
    </row>
    <row r="34" ht="20.25" customHeight="1" spans="1:24">
      <c r="A34" s="202" t="s">
        <v>197</v>
      </c>
      <c r="B34" s="202" t="s">
        <v>70</v>
      </c>
      <c r="C34" s="202" t="s">
        <v>225</v>
      </c>
      <c r="D34" s="202" t="s">
        <v>226</v>
      </c>
      <c r="E34" s="202" t="s">
        <v>123</v>
      </c>
      <c r="F34" s="202" t="s">
        <v>124</v>
      </c>
      <c r="G34" s="202" t="s">
        <v>239</v>
      </c>
      <c r="H34" s="202" t="s">
        <v>240</v>
      </c>
      <c r="I34" s="162">
        <v>5220</v>
      </c>
      <c r="J34" s="162">
        <v>5220</v>
      </c>
      <c r="K34" s="208"/>
      <c r="L34" s="208"/>
      <c r="M34" s="162">
        <v>5220</v>
      </c>
      <c r="N34" s="208"/>
      <c r="O34" s="162"/>
      <c r="P34" s="162"/>
      <c r="Q34" s="162"/>
      <c r="R34" s="162"/>
      <c r="S34" s="162"/>
      <c r="T34" s="162"/>
      <c r="U34" s="162"/>
      <c r="V34" s="162"/>
      <c r="W34" s="162"/>
      <c r="X34" s="162"/>
    </row>
    <row r="35" ht="20.25" customHeight="1" spans="1:24">
      <c r="A35" s="202" t="s">
        <v>197</v>
      </c>
      <c r="B35" s="202" t="s">
        <v>70</v>
      </c>
      <c r="C35" s="202" t="s">
        <v>241</v>
      </c>
      <c r="D35" s="202" t="s">
        <v>242</v>
      </c>
      <c r="E35" s="202" t="s">
        <v>107</v>
      </c>
      <c r="F35" s="202" t="s">
        <v>108</v>
      </c>
      <c r="G35" s="202" t="s">
        <v>243</v>
      </c>
      <c r="H35" s="202" t="s">
        <v>244</v>
      </c>
      <c r="I35" s="162">
        <v>4794</v>
      </c>
      <c r="J35" s="162">
        <v>4794</v>
      </c>
      <c r="K35" s="208"/>
      <c r="L35" s="208"/>
      <c r="M35" s="162">
        <v>4794</v>
      </c>
      <c r="N35" s="208"/>
      <c r="O35" s="162"/>
      <c r="P35" s="162"/>
      <c r="Q35" s="162"/>
      <c r="R35" s="162"/>
      <c r="S35" s="162"/>
      <c r="T35" s="162"/>
      <c r="U35" s="162"/>
      <c r="V35" s="162"/>
      <c r="W35" s="162"/>
      <c r="X35" s="162"/>
    </row>
    <row r="36" ht="20.25" customHeight="1" spans="1:24">
      <c r="A36" s="202" t="s">
        <v>197</v>
      </c>
      <c r="B36" s="202" t="s">
        <v>70</v>
      </c>
      <c r="C36" s="202" t="s">
        <v>245</v>
      </c>
      <c r="D36" s="202" t="s">
        <v>246</v>
      </c>
      <c r="E36" s="202" t="s">
        <v>101</v>
      </c>
      <c r="F36" s="202" t="s">
        <v>102</v>
      </c>
      <c r="G36" s="202" t="s">
        <v>243</v>
      </c>
      <c r="H36" s="202" t="s">
        <v>244</v>
      </c>
      <c r="I36" s="162">
        <v>43200</v>
      </c>
      <c r="J36" s="162">
        <v>43200</v>
      </c>
      <c r="K36" s="208"/>
      <c r="L36" s="208"/>
      <c r="M36" s="162">
        <v>43200</v>
      </c>
      <c r="N36" s="208"/>
      <c r="O36" s="162"/>
      <c r="P36" s="162"/>
      <c r="Q36" s="162"/>
      <c r="R36" s="162"/>
      <c r="S36" s="162"/>
      <c r="T36" s="162"/>
      <c r="U36" s="162"/>
      <c r="V36" s="162"/>
      <c r="W36" s="162"/>
      <c r="X36" s="162"/>
    </row>
    <row r="37" ht="17.25" customHeight="1" spans="1:24">
      <c r="A37" s="77" t="s">
        <v>169</v>
      </c>
      <c r="B37" s="78"/>
      <c r="C37" s="203"/>
      <c r="D37" s="203"/>
      <c r="E37" s="203"/>
      <c r="F37" s="203"/>
      <c r="G37" s="203"/>
      <c r="H37" s="204"/>
      <c r="I37" s="162">
        <v>1791694</v>
      </c>
      <c r="J37" s="162">
        <v>1791694</v>
      </c>
      <c r="K37" s="162"/>
      <c r="L37" s="162"/>
      <c r="M37" s="162">
        <v>1791694</v>
      </c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</row>
  </sheetData>
  <mergeCells count="31">
    <mergeCell ref="A3:X3"/>
    <mergeCell ref="A4:H4"/>
    <mergeCell ref="I5:X5"/>
    <mergeCell ref="J6:N6"/>
    <mergeCell ref="O6:Q6"/>
    <mergeCell ref="S6:X6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92"/>
      <c r="E2" s="52"/>
      <c r="F2" s="52"/>
      <c r="G2" s="52"/>
      <c r="H2" s="52"/>
      <c r="U2" s="192"/>
      <c r="W2" s="197" t="s">
        <v>247</v>
      </c>
    </row>
    <row r="3" ht="46.5" customHeight="1" spans="1:23">
      <c r="A3" s="54" t="str">
        <f>"2025"&amp;"年部门项目支出预算表"</f>
        <v>2025年部门项目支出预算表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3.5" customHeight="1" spans="1:23">
      <c r="A4" s="55" t="str">
        <f>"单位名称："&amp;"石林彝族自治县东北部供水管理处"</f>
        <v>单位名称：石林彝族自治县东北部供水管理处</v>
      </c>
      <c r="B4" s="56"/>
      <c r="C4" s="56"/>
      <c r="D4" s="56"/>
      <c r="E4" s="56"/>
      <c r="F4" s="56"/>
      <c r="G4" s="56"/>
      <c r="H4" s="56"/>
      <c r="I4" s="57"/>
      <c r="J4" s="57"/>
      <c r="K4" s="57"/>
      <c r="L4" s="57"/>
      <c r="M4" s="57"/>
      <c r="N4" s="57"/>
      <c r="O4" s="57"/>
      <c r="P4" s="57"/>
      <c r="Q4" s="57"/>
      <c r="U4" s="192"/>
      <c r="W4" s="177" t="s">
        <v>1</v>
      </c>
    </row>
    <row r="5" ht="21.75" customHeight="1" spans="1:23">
      <c r="A5" s="34" t="s">
        <v>248</v>
      </c>
      <c r="B5" s="35" t="s">
        <v>181</v>
      </c>
      <c r="C5" s="34" t="s">
        <v>182</v>
      </c>
      <c r="D5" s="34" t="s">
        <v>249</v>
      </c>
      <c r="E5" s="35" t="s">
        <v>183</v>
      </c>
      <c r="F5" s="35" t="s">
        <v>184</v>
      </c>
      <c r="G5" s="35" t="s">
        <v>250</v>
      </c>
      <c r="H5" s="35" t="s">
        <v>251</v>
      </c>
      <c r="I5" s="72" t="s">
        <v>55</v>
      </c>
      <c r="J5" s="13" t="s">
        <v>252</v>
      </c>
      <c r="K5" s="14"/>
      <c r="L5" s="14"/>
      <c r="M5" s="45"/>
      <c r="N5" s="13" t="s">
        <v>189</v>
      </c>
      <c r="O5" s="14"/>
      <c r="P5" s="45"/>
      <c r="Q5" s="35" t="s">
        <v>61</v>
      </c>
      <c r="R5" s="13" t="s">
        <v>62</v>
      </c>
      <c r="S5" s="14"/>
      <c r="T5" s="14"/>
      <c r="U5" s="14"/>
      <c r="V5" s="14"/>
      <c r="W5" s="45"/>
    </row>
    <row r="6" ht="21.75" customHeight="1" spans="1:23">
      <c r="A6" s="59"/>
      <c r="B6" s="73"/>
      <c r="C6" s="59"/>
      <c r="D6" s="59"/>
      <c r="E6" s="60"/>
      <c r="F6" s="60"/>
      <c r="G6" s="60"/>
      <c r="H6" s="60"/>
      <c r="I6" s="73"/>
      <c r="J6" s="193" t="s">
        <v>58</v>
      </c>
      <c r="K6" s="194"/>
      <c r="L6" s="35" t="s">
        <v>59</v>
      </c>
      <c r="M6" s="35" t="s">
        <v>60</v>
      </c>
      <c r="N6" s="35" t="s">
        <v>58</v>
      </c>
      <c r="O6" s="35" t="s">
        <v>59</v>
      </c>
      <c r="P6" s="35" t="s">
        <v>60</v>
      </c>
      <c r="Q6" s="60"/>
      <c r="R6" s="35" t="s">
        <v>57</v>
      </c>
      <c r="S6" s="35" t="s">
        <v>64</v>
      </c>
      <c r="T6" s="35" t="s">
        <v>195</v>
      </c>
      <c r="U6" s="35" t="s">
        <v>66</v>
      </c>
      <c r="V6" s="35" t="s">
        <v>67</v>
      </c>
      <c r="W6" s="35" t="s">
        <v>68</v>
      </c>
    </row>
    <row r="7" ht="21" customHeight="1" spans="1:23">
      <c r="A7" s="73"/>
      <c r="B7" s="73"/>
      <c r="C7" s="73"/>
      <c r="D7" s="73"/>
      <c r="E7" s="73"/>
      <c r="F7" s="73"/>
      <c r="G7" s="73"/>
      <c r="H7" s="73"/>
      <c r="I7" s="73"/>
      <c r="J7" s="195" t="s">
        <v>57</v>
      </c>
      <c r="K7" s="196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</row>
    <row r="8" ht="39.75" customHeight="1" spans="1:23">
      <c r="A8" s="62"/>
      <c r="B8" s="64"/>
      <c r="C8" s="62"/>
      <c r="D8" s="62"/>
      <c r="E8" s="63"/>
      <c r="F8" s="63"/>
      <c r="G8" s="63"/>
      <c r="H8" s="63"/>
      <c r="I8" s="64"/>
      <c r="J8" s="18" t="s">
        <v>57</v>
      </c>
      <c r="K8" s="18" t="s">
        <v>253</v>
      </c>
      <c r="L8" s="63"/>
      <c r="M8" s="63"/>
      <c r="N8" s="63"/>
      <c r="O8" s="63"/>
      <c r="P8" s="63"/>
      <c r="Q8" s="63"/>
      <c r="R8" s="63"/>
      <c r="S8" s="63"/>
      <c r="T8" s="63"/>
      <c r="U8" s="64"/>
      <c r="V8" s="63"/>
      <c r="W8" s="63"/>
    </row>
    <row r="9" ht="15" customHeight="1" spans="1:23">
      <c r="A9" s="65">
        <v>1</v>
      </c>
      <c r="B9" s="65">
        <v>2</v>
      </c>
      <c r="C9" s="65">
        <v>3</v>
      </c>
      <c r="D9" s="65">
        <v>4</v>
      </c>
      <c r="E9" s="65">
        <v>5</v>
      </c>
      <c r="F9" s="65">
        <v>6</v>
      </c>
      <c r="G9" s="65">
        <v>7</v>
      </c>
      <c r="H9" s="65">
        <v>8</v>
      </c>
      <c r="I9" s="65">
        <v>9</v>
      </c>
      <c r="J9" s="65">
        <v>10</v>
      </c>
      <c r="K9" s="65">
        <v>11</v>
      </c>
      <c r="L9" s="81">
        <v>12</v>
      </c>
      <c r="M9" s="81">
        <v>13</v>
      </c>
      <c r="N9" s="81">
        <v>14</v>
      </c>
      <c r="O9" s="81">
        <v>15</v>
      </c>
      <c r="P9" s="81">
        <v>16</v>
      </c>
      <c r="Q9" s="81">
        <v>17</v>
      </c>
      <c r="R9" s="81">
        <v>18</v>
      </c>
      <c r="S9" s="81">
        <v>19</v>
      </c>
      <c r="T9" s="81">
        <v>20</v>
      </c>
      <c r="U9" s="65">
        <v>21</v>
      </c>
      <c r="V9" s="81">
        <v>22</v>
      </c>
      <c r="W9" s="65">
        <v>23</v>
      </c>
    </row>
    <row r="10" ht="21.75" customHeight="1" spans="1:23">
      <c r="A10" s="114" t="s">
        <v>254</v>
      </c>
      <c r="B10" s="114" t="s">
        <v>255</v>
      </c>
      <c r="C10" s="114" t="s">
        <v>256</v>
      </c>
      <c r="D10" s="114" t="s">
        <v>70</v>
      </c>
      <c r="E10" s="114" t="s">
        <v>123</v>
      </c>
      <c r="F10" s="114" t="s">
        <v>124</v>
      </c>
      <c r="G10" s="114" t="s">
        <v>227</v>
      </c>
      <c r="H10" s="114" t="s">
        <v>228</v>
      </c>
      <c r="I10" s="162">
        <v>100000</v>
      </c>
      <c r="J10" s="162">
        <v>100000</v>
      </c>
      <c r="K10" s="162">
        <v>100000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</row>
    <row r="11" ht="18.75" customHeight="1" spans="1:23">
      <c r="A11" s="77" t="s">
        <v>169</v>
      </c>
      <c r="B11" s="78"/>
      <c r="C11" s="78"/>
      <c r="D11" s="78"/>
      <c r="E11" s="78"/>
      <c r="F11" s="78"/>
      <c r="G11" s="78"/>
      <c r="H11" s="79"/>
      <c r="I11" s="162">
        <v>100000</v>
      </c>
      <c r="J11" s="162">
        <v>100000</v>
      </c>
      <c r="K11" s="162">
        <v>100000</v>
      </c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53" t="s">
        <v>257</v>
      </c>
    </row>
    <row r="3" ht="39.75" customHeight="1" spans="1:10">
      <c r="A3" s="111" t="str">
        <f>"2025"&amp;"年部门项目支出绩效目标表"</f>
        <v>2025年部门项目支出绩效目标表</v>
      </c>
      <c r="B3" s="54"/>
      <c r="C3" s="54"/>
      <c r="D3" s="54"/>
      <c r="E3" s="54"/>
      <c r="F3" s="112"/>
      <c r="G3" s="54"/>
      <c r="H3" s="112"/>
      <c r="I3" s="112"/>
      <c r="J3" s="54"/>
    </row>
    <row r="4" ht="17.25" customHeight="1" spans="1:1">
      <c r="A4" s="55" t="str">
        <f>"单位名称："&amp;"石林彝族自治县东北部供水管理处"</f>
        <v>单位名称：石林彝族自治县东北部供水管理处</v>
      </c>
    </row>
    <row r="5" ht="44.25" customHeight="1" spans="1:10">
      <c r="A5" s="18" t="s">
        <v>182</v>
      </c>
      <c r="B5" s="18" t="s">
        <v>258</v>
      </c>
      <c r="C5" s="18" t="s">
        <v>259</v>
      </c>
      <c r="D5" s="18" t="s">
        <v>260</v>
      </c>
      <c r="E5" s="18" t="s">
        <v>261</v>
      </c>
      <c r="F5" s="113" t="s">
        <v>262</v>
      </c>
      <c r="G5" s="18" t="s">
        <v>263</v>
      </c>
      <c r="H5" s="113" t="s">
        <v>264</v>
      </c>
      <c r="I5" s="113" t="s">
        <v>265</v>
      </c>
      <c r="J5" s="18" t="s">
        <v>266</v>
      </c>
    </row>
    <row r="6" ht="18.75" customHeight="1" spans="1:10">
      <c r="A6" s="190">
        <v>1</v>
      </c>
      <c r="B6" s="190">
        <v>2</v>
      </c>
      <c r="C6" s="190">
        <v>3</v>
      </c>
      <c r="D6" s="190">
        <v>4</v>
      </c>
      <c r="E6" s="190">
        <v>5</v>
      </c>
      <c r="F6" s="81">
        <v>6</v>
      </c>
      <c r="G6" s="190">
        <v>7</v>
      </c>
      <c r="H6" s="81">
        <v>8</v>
      </c>
      <c r="I6" s="81">
        <v>9</v>
      </c>
      <c r="J6" s="190">
        <v>10</v>
      </c>
    </row>
    <row r="7" ht="42" customHeight="1" spans="1:10">
      <c r="A7" s="74" t="s">
        <v>70</v>
      </c>
      <c r="B7" s="114"/>
      <c r="C7" s="114"/>
      <c r="D7" s="114"/>
      <c r="E7" s="99"/>
      <c r="F7" s="115"/>
      <c r="G7" s="99"/>
      <c r="H7" s="115"/>
      <c r="I7" s="115"/>
      <c r="J7" s="99"/>
    </row>
    <row r="8" ht="42" customHeight="1" spans="1:10">
      <c r="A8" s="191" t="s">
        <v>256</v>
      </c>
      <c r="B8" s="66" t="s">
        <v>267</v>
      </c>
      <c r="C8" s="66" t="s">
        <v>268</v>
      </c>
      <c r="D8" s="66" t="s">
        <v>269</v>
      </c>
      <c r="E8" s="74" t="s">
        <v>270</v>
      </c>
      <c r="F8" s="66" t="s">
        <v>271</v>
      </c>
      <c r="G8" s="74" t="s">
        <v>272</v>
      </c>
      <c r="H8" s="66" t="s">
        <v>273</v>
      </c>
      <c r="I8" s="66" t="s">
        <v>274</v>
      </c>
      <c r="J8" s="74" t="s">
        <v>275</v>
      </c>
    </row>
    <row r="9" ht="42" customHeight="1" spans="1:10">
      <c r="A9" s="191" t="s">
        <v>256</v>
      </c>
      <c r="B9" s="66" t="s">
        <v>267</v>
      </c>
      <c r="C9" s="66" t="s">
        <v>276</v>
      </c>
      <c r="D9" s="66" t="s">
        <v>277</v>
      </c>
      <c r="E9" s="74" t="s">
        <v>278</v>
      </c>
      <c r="F9" s="66" t="s">
        <v>271</v>
      </c>
      <c r="G9" s="74" t="s">
        <v>279</v>
      </c>
      <c r="H9" s="66" t="s">
        <v>280</v>
      </c>
      <c r="I9" s="66" t="s">
        <v>281</v>
      </c>
      <c r="J9" s="74" t="s">
        <v>282</v>
      </c>
    </row>
    <row r="10" ht="42" customHeight="1" spans="1:10">
      <c r="A10" s="191" t="s">
        <v>256</v>
      </c>
      <c r="B10" s="66" t="s">
        <v>267</v>
      </c>
      <c r="C10" s="66" t="s">
        <v>283</v>
      </c>
      <c r="D10" s="66" t="s">
        <v>284</v>
      </c>
      <c r="E10" s="74" t="s">
        <v>285</v>
      </c>
      <c r="F10" s="66" t="s">
        <v>271</v>
      </c>
      <c r="G10" s="74" t="s">
        <v>279</v>
      </c>
      <c r="H10" s="66" t="s">
        <v>280</v>
      </c>
      <c r="I10" s="66" t="s">
        <v>281</v>
      </c>
      <c r="J10" s="74" t="s">
        <v>286</v>
      </c>
    </row>
  </sheetData>
  <mergeCells count="4">
    <mergeCell ref="A3:J3"/>
    <mergeCell ref="A4:H4"/>
    <mergeCell ref="A8:A10"/>
    <mergeCell ref="B8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2025-03-12T07:54:00Z</dcterms:created>
  <dcterms:modified xsi:type="dcterms:W3CDTF">2025-03-17T01:46:47Z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1D3E28CD50F64D7384438B41D90B583B</vt:lpwstr>
  </property>
  <property fmtid="{D5CDD505-2E9C-101B-9397-08002B2CF9AE}" pid="3" name="KSOProductBuildVer">
    <vt:lpwstr>2052-11.8.2.12089</vt:lpwstr>
  </property>
</Properties>
</file>