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44525"/>
</workbook>
</file>

<file path=xl/sharedStrings.xml><?xml version="1.0" encoding="utf-8"?>
<sst xmlns="http://schemas.openxmlformats.org/spreadsheetml/2006/main" count="1684" uniqueCount="515">
  <si>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</si>
  <si>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</si>
  <si>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</si>
  <si>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</si>
  <si>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</si>
  <si>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</si>
  <si>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</si>
  <si>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</si>
  <si>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</si>
  <si>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</si>
  <si>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</si>
  <si>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</si>
  <si>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</si>
  <si>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</si>
  <si>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</si>
  <si>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</si>
  <si>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</si>
  <si>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</si>
  <si>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</si>
  <si>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</si>
  <si>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</si>
  <si>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</si>
  <si>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</si>
  <si>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</si>
  <si>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</si>
  <si>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</si>
  <si>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</si>
  <si>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</si>
  <si>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</si>
  <si>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</si>
  <si>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</si>
  <si>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</si>
  <si>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</si>
  <si>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</si>
  <si>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</si>
  <si>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</si>
  <si>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</si>
  <si>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</si>
  <si>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</si>
  <si>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</si>
  <si>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</si>
  <si>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</si>
  <si>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</si>
  <si>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</si>
  <si>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</si>
  <si>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</si>
  <si>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</si>
  <si>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</si>
  <si>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</si>
  <si>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</si>
  <si>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</si>
  <si>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</si>
  <si>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</si>
  <si>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</si>
  <si>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</si>
  <si>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</si>
  <si>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</si>
  <si>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</si>
  <si>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</si>
  <si>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</si>
  <si>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</si>
  <si>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</si>
  <si>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</si>
  <si>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</si>
  <si>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</si>
  <si>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</si>
  <si>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</si>
  <si>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</si>
  <si>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</si>
  <si>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143</t>
  </si>
  <si>
    <t>石林彝族自治县统计局</t>
  </si>
  <si>
    <t>143001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</si>
  <si>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</si>
  <si>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</si>
  <si>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</si>
  <si>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</si>
  <si>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</si>
  <si>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</si>
  <si>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</si>
  <si>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</si>
  <si>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</si>
  <si>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</si>
  <si>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</si>
  <si>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</si>
  <si>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</si>
  <si>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</si>
  <si>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</si>
  <si>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</si>
  <si>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</si>
  <si>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</si>
  <si>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</si>
  <si>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</si>
  <si>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</si>
  <si>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</si>
  <si>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</si>
  <si>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</si>
  <si>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</si>
  <si>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</si>
  <si>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</si>
  <si>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</si>
  <si>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20105</t>
  </si>
  <si>
    <t>统计信息事务</t>
  </si>
  <si>
    <t>2010501</t>
  </si>
  <si>
    <t>行政运行</t>
  </si>
  <si>
    <t>2010505</t>
  </si>
  <si>
    <t>专项统计业务</t>
  </si>
  <si>
    <t>2010507</t>
  </si>
  <si>
    <t>专项普查活动</t>
  </si>
  <si>
    <t>2010508</t>
  </si>
  <si>
    <t>统计抽样调查</t>
  </si>
  <si>
    <t>2010550</t>
  </si>
  <si>
    <t>事业运行</t>
  </si>
  <si>
    <t>2010599</t>
  </si>
  <si>
    <t>其他统计信息事务支出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</si>
  <si>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</si>
  <si>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</si>
  <si>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</si>
  <si>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</si>
  <si>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</si>
  <si>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</si>
  <si>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</si>
  <si>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</si>
  <si>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</si>
  <si>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</si>
  <si>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</si>
  <si>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</si>
  <si>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</si>
  <si>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</si>
  <si>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</si>
  <si>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</si>
  <si>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</si>
  <si>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</si>
  <si>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</si>
  <si>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</si>
  <si>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</si>
  <si>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</si>
  <si>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</si>
  <si>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</si>
  <si>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</si>
  <si>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</si>
  <si>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</si>
  <si>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</si>
  <si>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</si>
  <si>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</si>
  <si>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</si>
  <si>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</si>
  <si>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</si>
  <si>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</si>
  <si>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</si>
  <si>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</si>
  <si>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</si>
  <si>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</si>
  <si>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</si>
  <si>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</si>
  <si>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</si>
  <si>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</si>
  <si>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</si>
  <si>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</si>
  <si>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</si>
  <si>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</si>
  <si>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</si>
  <si>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</si>
  <si>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</si>
  <si>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</si>
  <si>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</si>
  <si>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</si>
  <si>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</si>
  <si>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</si>
  <si>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</si>
  <si>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</si>
  <si>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</si>
  <si>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</si>
  <si>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</si>
  <si>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</si>
  <si>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</si>
  <si>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</si>
  <si>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</si>
  <si>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</si>
  <si>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</si>
  <si>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</si>
  <si>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</si>
  <si>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</si>
  <si>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</si>
  <si>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</si>
  <si>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</si>
  <si>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</si>
  <si>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</si>
  <si>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</si>
  <si>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</si>
  <si>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</si>
  <si>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</si>
  <si>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</si>
  <si>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</si>
  <si>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</si>
  <si>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</si>
  <si>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</si>
  <si>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</si>
  <si>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</si>
  <si>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</si>
  <si>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</si>
  <si>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</si>
  <si>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</si>
  <si>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</si>
  <si>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</si>
  <si>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</si>
  <si>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</si>
  <si>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</si>
  <si>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</si>
  <si>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</si>
  <si>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</si>
  <si>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</si>
  <si>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530126210000000000327</t>
  </si>
  <si>
    <t>行政人员支出工资</t>
  </si>
  <si>
    <t>30101</t>
  </si>
  <si>
    <t>基本工资</t>
  </si>
  <si>
    <t>30102</t>
  </si>
  <si>
    <t>津贴补贴</t>
  </si>
  <si>
    <t>30103</t>
  </si>
  <si>
    <t>奖金</t>
  </si>
  <si>
    <t>530126210000000000328</t>
  </si>
  <si>
    <t>事业人员支出工资</t>
  </si>
  <si>
    <t>30107</t>
  </si>
  <si>
    <t>绩效工资</t>
  </si>
  <si>
    <t>530126210000000000329</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</si>
  <si>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</si>
  <si>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</si>
  <si>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</si>
  <si>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</si>
  <si>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</si>
  <si>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</si>
  <si>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</si>
  <si>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</si>
  <si>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</si>
  <si>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</si>
  <si>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</si>
  <si>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530126210000000000330</t>
  </si>
  <si>
    <t>30113</t>
  </si>
  <si>
    <t>530126210000000000333</t>
  </si>
  <si>
    <t>30217</t>
  </si>
  <si>
    <t>530126210000000000334</t>
  </si>
  <si>
    <t>行政人员公务交通补贴</t>
  </si>
  <si>
    <t>30239</t>
  </si>
  <si>
    <t>其他交通费用</t>
  </si>
  <si>
    <t>530126210000000000335</t>
  </si>
  <si>
    <t>工会经费</t>
  </si>
  <si>
    <t>30228</t>
  </si>
  <si>
    <t>530126210000000000336</t>
  </si>
  <si>
    <t>一般公用经费</t>
  </si>
  <si>
    <t>30201</t>
  </si>
  <si>
    <t>办公费</t>
  </si>
  <si>
    <t>30207</t>
  </si>
  <si>
    <t>邮电费</t>
  </si>
  <si>
    <t>30211</t>
  </si>
  <si>
    <t>差旅费</t>
  </si>
  <si>
    <t>30229</t>
  </si>
  <si>
    <t>福利费</t>
  </si>
  <si>
    <t>30299</t>
  </si>
  <si>
    <t>其他商品和服务支出</t>
  </si>
  <si>
    <t>530126231100001279585</t>
  </si>
  <si>
    <t>遗属生活补助</t>
  </si>
  <si>
    <t>30305</t>
  </si>
  <si>
    <t>生活补助</t>
  </si>
  <si>
    <t>530126231100001279604</t>
  </si>
  <si>
    <t>离退休人员支出</t>
  </si>
  <si>
    <t>530126231100001494963</t>
  </si>
  <si>
    <t>行政人员绩效奖励</t>
  </si>
  <si>
    <t>530126231100001495825</t>
  </si>
  <si>
    <t>辅助用工及劳务派遣经费</t>
  </si>
  <si>
    <t>30226</t>
  </si>
  <si>
    <t>劳务费</t>
  </si>
  <si>
    <t>530126241100002191764</t>
  </si>
  <si>
    <t>编外人员工资支出</t>
  </si>
  <si>
    <t>30199</t>
  </si>
  <si>
    <t>其他工资福利支出</t>
  </si>
  <si>
    <t>预算05-1表</t>
  </si>
  <si>
    <t>项目分类</t>
  </si>
  <si>
    <t>项目单位</t>
  </si>
  <si>
    <t>经济科目编码</t>
  </si>
  <si>
    <t>经济科目名称</t>
  </si>
  <si>
    <t>本年拨款</t>
  </si>
  <si>
    <t>其中：本次下达</t>
  </si>
  <si>
    <t>事业发展类</t>
  </si>
  <si>
    <t>530126210000000000574</t>
  </si>
  <si>
    <t>城乡住户调查经费</t>
  </si>
  <si>
    <t>530126231100001182008</t>
  </si>
  <si>
    <t>第五次全国经济普查经费</t>
  </si>
  <si>
    <t>30202</t>
  </si>
  <si>
    <t>印刷费</t>
  </si>
  <si>
    <t>530126241100002480689</t>
  </si>
  <si>
    <t>统计出版物刊印经费</t>
  </si>
  <si>
    <t>530126251100003728160</t>
  </si>
  <si>
    <t>1%人口抽样调查经费</t>
  </si>
  <si>
    <t>530126251100003729072</t>
  </si>
  <si>
    <t>城乡住户调查市级补助经费</t>
  </si>
  <si>
    <t>530126251100003729220</t>
  </si>
  <si>
    <t>劳动力调查经费</t>
  </si>
  <si>
    <t>530126251100003729579</t>
  </si>
  <si>
    <t>综合统计业务经费</t>
  </si>
  <si>
    <t>预算05-2表</t>
  </si>
  <si>
    <t>项目年度绩效目标</t>
  </si>
  <si>
    <t>一级指标</t>
  </si>
  <si>
    <t>二级指标</t>
  </si>
  <si>
    <t>三级指标</t>
  </si>
  <si>
    <t>指标性质</t>
  </si>
  <si>
    <t>指标值</t>
  </si>
  <si>
    <t>度量单位</t>
  </si>
  <si>
    <t>指标属性</t>
  </si>
  <si>
    <t>指标内容</t>
  </si>
  <si>
    <t xml:space="preserve">    根据《全国人口普查条例》规定，国务院决定于2025年开展全国1%人口抽样调查。掌握2020年以来我国人口在数量、素质、结构、分布以及居住等方面的变化情况，客观反映我国人口发展状况，为科学制定国民经济和社会发展规划、完善新时代人口发展战略、推动人口高质量发展，提供准确的统计信息支持。</t>
  </si>
  <si>
    <t>产出指标</t>
  </si>
  <si>
    <t>数量指标</t>
  </si>
  <si>
    <t>抽样调查工作完成率</t>
  </si>
  <si>
    <t>&gt;=</t>
  </si>
  <si>
    <t>2400</t>
  </si>
  <si>
    <t>人</t>
  </si>
  <si>
    <t>定量指标</t>
  </si>
  <si>
    <t xml:space="preserve">完成2400人左右抽样调查，掌握2020年以来我国人口在数量、素质、结构、分布以及居住等方面的变化情况。
</t>
  </si>
  <si>
    <t>质量指标</t>
  </si>
  <si>
    <t>按照相关规定及要求完成抽样调查工作</t>
  </si>
  <si>
    <t>=</t>
  </si>
  <si>
    <t>100</t>
  </si>
  <si>
    <t>%</t>
  </si>
  <si>
    <t>定性指标</t>
  </si>
  <si>
    <t>掌握2020年以来我国人口在数量、素质、结构、分布以及居住等方面的变化情况，客观反映我国人口发展状况，为科学制定国民经济和社会发展规划、完善新时代人口发展战略、推动人口高质量发展，提供准确的统计信息支持。</t>
  </si>
  <si>
    <t>时效指标</t>
  </si>
  <si>
    <t>抽样调查年度工作任务</t>
  </si>
  <si>
    <t>完成2400人左右抽样调查，掌握2020年以来我国人口在数量、素质、结构、分布以及居住等方面的变化情况。</t>
  </si>
  <si>
    <t>成本指标</t>
  </si>
  <si>
    <t>经济成本指标</t>
  </si>
  <si>
    <t>万元</t>
  </si>
  <si>
    <t>完成2400人左右抽样调查，掌握2020年以来我国人口在数量、素质、结构、分布以及居住等方面的变化情况。客观反映我国人口发展状况，为科学制定国民经济和社会发展规划、完善新时代人口发展战略、推动人口高质量发展，提供准确的信息支持。</t>
  </si>
  <si>
    <t>效益指标</t>
  </si>
  <si>
    <t>经济效益</t>
  </si>
  <si>
    <t>充分发挥抽样调查工作对社会经济发展的作用</t>
  </si>
  <si>
    <t>社会效益</t>
  </si>
  <si>
    <t>可持续影响</t>
  </si>
  <si>
    <t>1%人口抽样调查是一项重大国情国力调查，目的在于掌握2020年以来我国人口在 数量、素质、结构、分布以及居住等方面的变化情况，客观反映我 国人口发展状况，为科学制定国民经济和社会发展规划、完善新时 代人口发展战略、推动人口高质量发展，提供准确的统计信息支 持。</t>
  </si>
  <si>
    <t>满意度指标</t>
  </si>
  <si>
    <t>服务对象满意度</t>
  </si>
  <si>
    <t>全年满意度测评</t>
  </si>
  <si>
    <t>99</t>
  </si>
  <si>
    <t>根据抽样调查结果满意度测评达99%以上</t>
  </si>
  <si>
    <t>为全面反映石林县国民经济和社会发展情况，为各级领导、专家、学者和经济工作者了解情况，充分发挥统计信息、咨询职能，石林县统计局每年编辑刊印《石林统计年鉴》和《石林经济工作手册》共计650册。</t>
  </si>
  <si>
    <t>统计年鉴及工作手册编辑刊印数</t>
  </si>
  <si>
    <t>650</t>
  </si>
  <si>
    <t>册</t>
  </si>
  <si>
    <t>编辑刊印《石林统计年鉴》350册，《石林经济工作手册》300册</t>
  </si>
  <si>
    <t>统计年鉴及工作手册编辑刊印完成时间</t>
  </si>
  <si>
    <t>2025年12月31日</t>
  </si>
  <si>
    <t>年</t>
  </si>
  <si>
    <t>统计年鉴及工作手册编辑刊印实际完成数</t>
  </si>
  <si>
    <t>充分发挥统计工作对社会经济发展的作用</t>
  </si>
  <si>
    <t>作用明显</t>
  </si>
  <si>
    <t>充分利用统计数据，掌握经济信息，通过为政府、行业部门和企业提供综合数据、统计分析、经济发展建议、对外出版统计成果，充分发挥统计工作对社会经济发展的作用。</t>
  </si>
  <si>
    <t>为政府行业部门决策提供有力支持</t>
  </si>
  <si>
    <t>通过统计活动，搜集和掌握大量的、丰富的反映经济发展和进步的统计资料和信息，为政府、行业部门和企业提供有数据、有分析、有建议、有对策的统计成果，从而促进国民经济和社会各项事业快速、稳定和协调的发展。</t>
  </si>
  <si>
    <t>统计对我国社会主义现代化的建设发挥着了解国情国力指导国民经济和社会发展的重要作用一方面体现在统计制度和统计方法的改进另一方面体现在对人民生活和社会进步和社会效益的调查和了解。</t>
  </si>
  <si>
    <t>90</t>
  </si>
  <si>
    <t>编辑刊印《石林统计年鉴》350册，《石林经济工作手册》300册。</t>
  </si>
  <si>
    <t>受益对象满意度</t>
  </si>
  <si>
    <t>统计为政府、行业部门和企业提供综合数据、统计分析、经济发展建议、刊印出版统计成果。</t>
  </si>
  <si>
    <t>石林县2025年城乡住户抽样调查10个点（城镇住户5个点，农村住户5个点），每个调查点抽样10户共100户现金日记账调查户，每个调查点聘请一名辅助调查员，共10名。城乡住户调查工作，真实反映城乡居民生产、收入、消费、积累和社会活动情况，研究城乡居民收入和生活质量的变化，监测城乡居民全面建成小康社会进程，满足各级政府和宏观决策部门研究制定经济政策的需要，提供国民经济核算基础数据。</t>
  </si>
  <si>
    <t>完成10个点共100户记账户全年的记账、录入、审核、汇总、上报等工作</t>
  </si>
  <si>
    <t>户</t>
  </si>
  <si>
    <t>真实反映城乡居民生产、收入、消费、积累和社会活动情况，研究城乡居民收入和生活质量的变化，监测城乡居民全面建成小康社会进程，满足各级政府和宏观决策部门研究制定经济政策的需要，提供国民经济核算基础数据。</t>
  </si>
  <si>
    <t>按照规定时间完成任务</t>
  </si>
  <si>
    <t>2025年12月31日以前 完成100户电子记账工作任务</t>
  </si>
  <si>
    <t>通过利用住户调查数据，掌握经济信息，为各级党委、政府制定关注民生政策提供重要参考依据,充分发挥统计工作对社会经济发展的作用。</t>
  </si>
  <si>
    <t>通过利用住户调查数据，掌握经济信息，为各级党委、政府制定关注民生政策提供重要参考依据。</t>
  </si>
  <si>
    <t>生态效益</t>
  </si>
  <si>
    <t>通过开展住户调查统计活动，各级党委、政府制定关于民生的各种政策，形成环境优美，社会和谐，人民安居乐业，经济社会健康发展的人居环境。</t>
  </si>
  <si>
    <t>监测城乡居民全面建成小康社会进程，满足各级政府和宏观决策部门研究制定经济政策的需要，提供国民经济核算基础数据。</t>
  </si>
  <si>
    <t>年度满意度测评达到98%以上。</t>
  </si>
  <si>
    <t>98</t>
  </si>
  <si>
    <t>按照《中华人民共和国统计法》和《全国经济普查条例》规定，我国将于2023年开展第五次全国经济普查（以下简称五经普）。此次普查将统筹开展投入产出调查，全面调查我国第二产业和第三产业的发展规模、布局和效益，掌握国民经济行业间经济联系，客观反映创新驱动发展、绿色低碳发展和数字经济发展等新进展，为加强和改善宏观经济治理，科学制定中长期发展规划，推动经济高质量发展，全面建设社会主义现代化国家提供科学准确的统计信息支持。</t>
  </si>
  <si>
    <t>经济普查资料出版数</t>
  </si>
  <si>
    <t>350</t>
  </si>
  <si>
    <t>完成350册左右经济普查资料出版数。</t>
  </si>
  <si>
    <t>通过本次普查，掌握国民经济行业间经济联系，客观反映创新驱动发展、绿色低碳发展和数字经济发展等新进展，为加强和改善宏观经济治理，科学制定中长期发展规划，推动经济高质量发展，全面建设社会主义现代化国家提供科学准确的统计信息支持。</t>
  </si>
  <si>
    <t>2025年12月31日以前完成经济普查资料出版数</t>
  </si>
  <si>
    <t>充分利用经济普查数据，全面掌握我国第二产业和第三产业的发展规模、布局和效益，掌握国民经济行业间经济联系，客观反映创新驱动发展、绿色低碳发展和数字经济发展等新进展，为加强和改善宏观经济治理，科学制定中长期发展规划，推动经济高质量发展，全面建设社会主义现代化国家提供科学准确的统计信息支持。</t>
  </si>
  <si>
    <t>为加强和改善宏观经济治理，科学制定中长期发展规划，推动经济高质量发展，全面建设社会主义现代化国家提供科学准确的统计信息支持。</t>
  </si>
  <si>
    <t>完整、准确、全面贯彻新发展理念，加快构建新发展格局，着力推动高质量发展，坚持依法普查、科学普查、为民普查，坚持实事求是、改革创新，确保普查数据真实准确，全面客观反映我国经济社会发展状况。创造环境优美，社会和谐，人民安居乐业，经济社会健康发展的人居环境。</t>
  </si>
  <si>
    <t>经济普查是三大普查之一，对我国社会主义现代化的建设发挥着了解国情国力、指导国民经济和社会发展的重要作用。</t>
  </si>
  <si>
    <t>根据普查结果满意度测评达98%以上</t>
  </si>
  <si>
    <t>石林县2025年劳动力调查抽中2个调查点(大乐台旧社区、东门社区)，每月每个调查点调查16户、共32户的38项劳动指标，动态反映劳动就业变化情况、在就业行业分布、就业人口特征、就业环境质量、广泛开展调查研究，撰写劳动就业分析研究报告，为各级党委政府提供丰富的劳动就业统计信息服务。</t>
  </si>
  <si>
    <t>劳动指标调查完成任务数</t>
  </si>
  <si>
    <t>32</t>
  </si>
  <si>
    <t>完成2个点共32户劳动指标的调查、录入、审核、汇总、上报等工作</t>
  </si>
  <si>
    <t>收集劳动力调查数据的同时，在就业行业分布、就业人口特征、就业环境质量、失业原因、失业者期盼、促进就业政策措施实施情况等方面，广泛开展调查研究，撰写劳动就业分析研究报告，为各级党委、政府提供丰富的劳动就业统计信息服务。</t>
  </si>
  <si>
    <t>2025年12月31日以前完成32户劳动指标的调查工作</t>
  </si>
  <si>
    <t>&lt;=</t>
  </si>
  <si>
    <t>通过利用劳动力调查数据，掌握经济信息，为各级党委、政府提供丰富的劳动就业统计信息服务,充分发挥统计工作对社会经济发展的作用。</t>
  </si>
  <si>
    <t>通过利用劳动就业调查数据，掌握劳动失业就业信息，为各级党委、政府制定就业政策措施提供重要参考依据。</t>
  </si>
  <si>
    <t>通过开展劳动力调查统计活动，各级党委、政府制定关于就业的各种政策，形成环境优美，社会和谐，人民安居乐业，经济社会健康发展的人居环境。</t>
  </si>
  <si>
    <t>进一步提高就业统计调查服务水平，满足各级政府和宏观决策部门研究制定就业政策的需要，强化就业优先政策，健全就业促进机制，促进高质量充分就业。</t>
  </si>
  <si>
    <t>完成2个点共32户劳动指标的调查、录入、审核、汇总、上报等工作，争取年度满意度测评达到98%以上。</t>
  </si>
  <si>
    <t xml:space="preserve">    贯彻落实《统计法》和国家统计制度，完成工业、商贸、批发零售、房地产、建设业、服务业等专业统计报表崔报、审核、汇总、上报等工作；编辑出版《统计年鉴》和《石林经济工作手册》等统计资料；完成人口变动、劳动工资、非公统计、县域经济、文化及相关产业、旅游产业、小康社会和妇女儿童等统计调查监测工作。</t>
  </si>
  <si>
    <t>统计调查、普查、监测工作完成率；统计年鉴及工作手册出版数；县域经济文化产业旅游产业小康社会妇女儿童等监测数</t>
  </si>
  <si>
    <t>670</t>
  </si>
  <si>
    <t>完成10多个专业统计报表年度工作任务，编辑出版《统计年鉴》350册、《石林经济工作手册》300册及五经普资料350册，畜禽监测16户/季等统计抽样调查和监测工作任务。</t>
  </si>
  <si>
    <t>按照相关规定及要求完成统计等工作</t>
  </si>
  <si>
    <t>贯彻执行国家有关统计法律、法规、规章和方针政策，按照国家统计制度制定全县统计工作规划、规章和统计调查计划，并组织实施，承担组织、领导、协调全县统计工作，对全县统计资料统计一管理。</t>
  </si>
  <si>
    <t>统计报表年度工作任务</t>
  </si>
  <si>
    <t>工业、商贸、批发、零售、建筑业、房地产业、服务业等10多个专业统计报表年度工作任务，人口变动、劳动工资、非公统计、县域经济、文化及相关产业、旅游产业、小康社会和妇女儿童等统计调查监测工作任务。</t>
  </si>
  <si>
    <t>上级安排所需资金投入数</t>
  </si>
  <si>
    <t>为政府、行业部门及企业决策提供有力支持</t>
  </si>
  <si>
    <t>工业、商贸、批发、零售、建筑业、房地产业、服务业等10多个专业统计报表年度工作任务、人口变动、劳动工资、非公统计、县域经济、文化及相关产业、旅游产业、小康社会和妇女儿童等统计调查监测工作任务确定。</t>
  </si>
  <si>
    <t>统计为政府、行业部门和企业提供综合数据、统计分析、经济发展建议、对外出版统计成果，争取年度满意度测评达到98%以上。</t>
  </si>
  <si>
    <t>石林县2025年城乡住户抽样调查10个点（城镇住户5个点，农村住户5个点），每个调查点抽样10户共100户电子记账调查户，每个调查点聘请一名辅助调查员，共10名。城乡住户调查工作，真实反映城乡居民生产、收入、消费、积累和社会活动情况，研究城乡居民收入和生活质量的变化，监测城乡居民全面建成小康社会进程，满足各级政府和宏观决策部门研究制定经济政策的需要，提供国民经济核算基础数据。</t>
  </si>
  <si>
    <t>人(户)</t>
  </si>
  <si>
    <t>2025年12月31日以前</t>
  </si>
  <si>
    <t>预算06表</t>
  </si>
  <si>
    <t>政府性基金预算支出预算表</t>
  </si>
  <si>
    <t>单位名称：昆明市发展和改革委员会</t>
  </si>
  <si>
    <t>政府性基金预算支出</t>
  </si>
  <si>
    <t>注：2025年石林彝族自治县统计局无政府性基金支出预算，此表为空表。</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</si>
  <si>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</si>
  <si>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</si>
  <si>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</si>
  <si>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</si>
  <si>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</si>
  <si>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</si>
  <si>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</si>
  <si>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</si>
  <si>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</si>
  <si>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</si>
  <si>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</si>
  <si>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</si>
  <si>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 xml:space="preserve">     2025年石林彝族自治县统计局无部门政府采购预算，此表为空表。</t>
  </si>
  <si>
    <t>预算08表</t>
  </si>
  <si>
    <t>政府购买服务项目</t>
  </si>
  <si>
    <t>政府购买服务指导性目录代码</t>
  </si>
  <si>
    <t>基本支出/项目支出</t>
  </si>
  <si>
    <t>所属服务类别</t>
  </si>
  <si>
    <t>所属服务领域</t>
  </si>
  <si>
    <t>购买内容简述</t>
  </si>
  <si>
    <t>注：2025年石林彝族自治县统计局无政府购买服务预算，此表为空表。</t>
  </si>
  <si>
    <t>预算09-1表</t>
  </si>
  <si>
    <t>2025年对下转移支付预算表</t>
  </si>
  <si>
    <t>单位名称：石林彝族自治县统计局</t>
  </si>
  <si>
    <t>单位名称（项目）</t>
  </si>
  <si>
    <t>地区</t>
  </si>
  <si>
    <t>注：2025年石林彝族自治县统计局无对下转移支付预算，此表为空表。</t>
  </si>
  <si>
    <t>预算09-2表</t>
  </si>
  <si>
    <t xml:space="preserve">预算10表
</t>
  </si>
  <si>
    <t>资产类别</t>
  </si>
  <si>
    <t>资产分类代码.名称</t>
  </si>
  <si>
    <t>资产名称</t>
  </si>
  <si>
    <t>计量单位</t>
  </si>
  <si>
    <t>财政部门批复数（元）</t>
  </si>
  <si>
    <t>单价</t>
  </si>
  <si>
    <t>金额</t>
  </si>
  <si>
    <t>注：2025年石林彝族自治县统计局无新增资产配置预算，此表为空表。</t>
  </si>
  <si>
    <t>预算11表</t>
  </si>
  <si>
    <t>上级补助</t>
  </si>
  <si>
    <t>注：2025年石林彝族自治县统计局无上级转移支付补助项目支出预算，此表为空表。</t>
  </si>
  <si>
    <t>预算12表</t>
  </si>
  <si>
    <t>项目级次</t>
  </si>
  <si>
    <t>313 事业发展类</t>
  </si>
  <si>
    <t>本级</t>
  </si>
  <si>
    <t/>
  </si>
  <si>
    <t>预算13表</t>
  </si>
  <si>
    <t>部门编码</t>
  </si>
  <si>
    <t>部门名称</t>
  </si>
  <si>
    <t>内容</t>
  </si>
  <si>
    <t>说明</t>
  </si>
  <si>
    <t>部门总体目标</t>
  </si>
  <si>
    <t>部门职责</t>
  </si>
  <si>
    <t>1.负责组织、领导和协调全县统计工作，承担确保统计数据真实、准确、及时的责任。建立健全并管理全县经济社会运行宏观数据库。
2.制定并组织实施统计改革和统计现代化建设规划。建立和完善反映经济社会发展的统计制度、统计方法、统计指标和统计管理体系。组织实施国民经济核算制度和投入产出调查，汇编提供国民经济核算资料。
3.会同有关部门组织实施人口、经济、农业普查及专项调查工作。汇总、整理和提供有关普查和调查方面的统计数据并进行统计分析;负责妇女儿童发展规划监测评估、社会监测、统计执法。
4.组织实施农林牧渔业、工业、建筑业、批发和零售业、住宿和餐饮业、房地产业、租赁和商务服务业、居民服务和其他服务业、文化体育和娱乐业以及装卸搬运和其他运输服务业、仓储业、计算机服务业、软件业、科技交流和推广服务业、社会福利业等统计调查。收集、汇总、整理和提供有关调查的统计数据。综合整理和提供地质勘查、旅游、交通运输、邮政、教育、卫生、社会保障、公用事业等全县性基本统计数据。
5.组织实施能源、投资、消费、收入、科技、人口、劳动力、社会发展基本情况、环境基本状况等统计调查。收集、汇总、整理和提供有关调查的统计数据，综合整理和提供全县性基本统计数据。
6.组织各乡镇、各部门的经济、社会、科技和资源环境等统计调查。统一核定、管理、公布全县性基本统计资料。定期发布全县国民经济和社会发展情况的统计信息。
7.对国民经济、社会发展、科技进步和资源环境等情况进行统计分析、统计预测和统计监督。向县委、县政府及有关部门提供统计信息和咨询服务。
8.依法审批部门统计和民间统计调查项目，负责全县统计单位注册登记、变更登记、注销登记及年审工作。指导专业统计基础工作和统计基层业务基础建设。建立健全统计数据质量审核、监控和评估制度。
9.管理全县统计信息自动化系统和统计数据库系统，实施统计数据联网直报，指导全县统计信息化建设。
10.会同有关部门组织和管理统计从业资格考试及资格认定审核工作。组织并管理统计科学研究、统计教育、统计干部培训工作。监督管理下级政府统计部门由中央、省、市、县级财政提供的统计经费。
11.收集、整理各地基本统计资料，并进行对比、分析和研究，开展统计工作方面的资料交换。
12.承办县委、县政府和上级机关交办的其他事项。</t>
  </si>
  <si>
    <t>根据三定方案归纳</t>
  </si>
  <si>
    <t>1、贯彻落实《统计法》和国家统计制度，完成各项专业统计报表崔报、审核、汇总、上报、分析等工作。
2、在规定时限内编辑出版《统计年鉴》和《石林经济工作手册》等统计资料。
3、完成地方统计调查工作任务（县域经济、文化及相关产业、旅游产业、小康社会和妇女儿童等统计调查监测工作）和城乡住户调查各年度工作任务。        
4、完成1%人口抽样调查工作、月度劳动力抽样调查、人口变动抽样调查、劳动工资统计、非公统计、统计执法等各年度工作任务。        
5、完成第五次全国经济普查工作后期工作任务：普查资料开发和总结阶段，开展普查年度国民经济核算、普查资料开发、总结成效等工作。
6、完成县委、县政府和上级统计部门临时交办的各项调查、普查等年度工作任务。</t>
  </si>
  <si>
    <t>根据部门职责，中长期规划，各级党委，各级政府要求归纳</t>
  </si>
  <si>
    <t>部门年度目标</t>
  </si>
  <si>
    <t>1、贯彻落实《统计法》和国家统计制度，完成各项专业统计报表崔报、审核、汇总、上报、分析等工作。
2、编辑出版《2024年统计年鉴》和《石林经济工作手册》等统计资料。
3、完成地方统计调查工作任务（县域经济、文化及相关产业、旅游产业、小康社会和妇女儿童等统计调查监测工作）和城乡住户调查年度工作任务。        
4、完成1%人口抽样调查工作、月度劳动力抽样调查、人口变动抽样调查、劳动工资统计、非公统计、统计执法等年度工作任务。        
5、完成第五次全国经济普查工作后期工作任务：普查资料开发和总结阶段，开展普查年度国民经济核算、普查资料开发、总结成效等工作。
6、完成县委、县政府和上级统计部门临时交办的各项调查、普查等年度工作任务。</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</si>
  <si>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</si>
  <si>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</si>
  <si>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</si>
  <si>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</si>
  <si>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</si>
  <si>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</si>
  <si>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</si>
  <si>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</si>
  <si>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</si>
  <si>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年度重点工作任务</t>
  </si>
  <si>
    <t>三、部门整体支出绩效指标</t>
  </si>
  <si>
    <t>绩效指标</t>
  </si>
  <si>
    <t>评（扣）分标准</t>
  </si>
  <si>
    <t>绩效指标设定依据及指标值数据来源</t>
  </si>
  <si>
    <t xml:space="preserve">二级指标 </t>
  </si>
  <si>
    <t>其他调查、普查工作完成率</t>
  </si>
  <si>
    <t>其他调查、普查工作完成率100%，得指标分值，否则，得分=其他调查、普查工作完成率×指标分值。</t>
  </si>
  <si>
    <t>反映其他调查、普查工作完成情况。</t>
  </si>
  <si>
    <t>设定依据：《统计法》和《各种普查条例》；数据来源：其他调查和普查结果。</t>
  </si>
  <si>
    <t>统计年鉴、工作手册及经济普查资料出版数</t>
  </si>
  <si>
    <t>1000</t>
  </si>
  <si>
    <t>得分=实际统计年鉴、工作手册及经济普查资料出版数/计划统计年鉴、工作手册及经济普查资料出版数×指标分值</t>
  </si>
  <si>
    <t>编辑出版《2024年统计年鉴》350册，《石林经济工作手册》300册，经济普查资料350册</t>
  </si>
  <si>
    <t>设定依据：《统计法》和《各种普查条例》；数据来源：实际统计年鉴及工作手册出版数。</t>
  </si>
  <si>
    <t>城乡住户调查、劳动力调查、1%人口抽样调查等及县域经济文化产业旅游产业小康社会妇女儿童等监测数</t>
  </si>
  <si>
    <t>2560</t>
  </si>
  <si>
    <t>得分=实际抽样调查及监测数/计划抽样调查及监测数×指标分值</t>
  </si>
  <si>
    <t>完成城乡住户100户/月、服务业12户/季，月度劳动力32户/月抽样调查工作，畜禽监测16户/季，1%人口抽样调查2400户左右和监测工作</t>
  </si>
  <si>
    <t>设定依据：各种抽样调查方案；数据来源：抽样调查及监测数。</t>
  </si>
  <si>
    <t>按照相关规定及要求完成统计调查、普查、监测等工作</t>
  </si>
  <si>
    <t>按照相关规定及要求完成统计调查、普查、监测等工作，得指标分值；否则，不得分</t>
  </si>
  <si>
    <t>设定依据：《统计法》、《各种普查条例》及各种抽样调查方案；数据来源：其他调查和普查结果。</t>
  </si>
  <si>
    <t>统计报表年度工作任务、第五次全国经济普查工作任务及1%人口抽样调查工作任务等</t>
  </si>
  <si>
    <t>各项工作任务完成及时率为100%，得指标分值，否则，得分=目标任务完成及时率×指标分值</t>
  </si>
  <si>
    <t>工业、商贸、批发零售、建筑业、房地产业、服务业等10多个专业统计报表年度工作任务、城乡住户调查、劳动力调查、1%人口抽样调查等统计调查和第五次全国经济普查后期工作任务。</t>
  </si>
  <si>
    <t>作用明显，得指标分值；作用部分明显，得分=80%×指标分值；作用不明显，该项指标不得分</t>
  </si>
  <si>
    <t>工业、商贸、批发零售、建筑业、房地产业、服务业等10多个专业统计报表年度工作任务、城乡住户调查、劳动力调查、1%人口抽样调查等统计调查和第五次全国经济普查准备阶段的工作任务完成情况确定。</t>
  </si>
  <si>
    <t>工业、商贸、批发零售、建筑业、房地产业、服务业等10多个专业统计报表年度工作任务。2、在规定时限内编辑出版《2024年统计年鉴》350册、《石林经济工作手册》300册和经济普查资料350册，3、完成县域经济、文化及相关产业、旅游产业、小康社会、妇女儿童和城乡住户调查100户调查工作任务。4、完成劳动力调查32户的调查工作任务。5、完成1%人口抽样调查、人口变动调查、劳动工资统计、非公统计等工作任务。6、完成第五次全国经济普查后期工作任务</t>
  </si>
  <si>
    <t>满意度≧90%，得满分；90%＞满意度≥60%，得分=满意度×指标分值；满意度&lt;60%，该项指标不得分</t>
  </si>
  <si>
    <t>统计为政府、行业部门和企业提供综合数据、统计分析、经济发展建议、对外出版统计成果，2025年预计为各部门提供统计服务200多次，证明30多份，编辑出版统计资料1000册，争取年度满意度测评达到90%以上。</t>
  </si>
</sst>
</file>

<file path=xl/styles.xml><?xml version="1.0" encoding="utf-8"?>
<styleSheet xmlns="http://schemas.openxmlformats.org/spreadsheetml/2006/main">
  <numFmts count="9">
    <numFmt numFmtId="176" formatCode="#,##0.00;\-#,##0.00;;@"/>
    <numFmt numFmtId="177" formatCode="yyyy\-mm\-dd\ hh:mm:ss"/>
    <numFmt numFmtId="178" formatCode="hh:mm:ss"/>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9" formatCode="#,##0;\-#,##0;;@"/>
    <numFmt numFmtId="180" formatCode="yyyy\-mm\-dd"/>
  </numFmts>
  <fonts count="40">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b/>
      <sz val="23"/>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1"/>
      <color theme="1"/>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9"/>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rgb="FF000000"/>
      </left>
      <right/>
      <top/>
      <bottom/>
      <diagonal/>
    </border>
    <border>
      <left/>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7">
    <xf numFmtId="0" fontId="0" fillId="0" borderId="0"/>
    <xf numFmtId="42" fontId="0" fillId="0" borderId="0" applyFont="0" applyFill="0" applyBorder="0" applyAlignment="0" applyProtection="0">
      <alignment vertical="center"/>
    </xf>
    <xf numFmtId="0" fontId="21" fillId="27" borderId="0" applyNumberFormat="0" applyBorder="0" applyAlignment="0" applyProtection="0">
      <alignment vertical="center"/>
    </xf>
    <xf numFmtId="0" fontId="36" fillId="24" borderId="2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20" fillId="0" borderId="1">
      <alignment horizontal="right" vertical="center"/>
    </xf>
    <xf numFmtId="0" fontId="21" fillId="11" borderId="0" applyNumberFormat="0" applyBorder="0" applyAlignment="0" applyProtection="0">
      <alignment vertical="center"/>
    </xf>
    <xf numFmtId="0" fontId="25" fillId="7" borderId="0" applyNumberFormat="0" applyBorder="0" applyAlignment="0" applyProtection="0">
      <alignment vertical="center"/>
    </xf>
    <xf numFmtId="43" fontId="0" fillId="0" borderId="0" applyFont="0" applyFill="0" applyBorder="0" applyAlignment="0" applyProtection="0">
      <alignment vertical="center"/>
    </xf>
    <xf numFmtId="0" fontId="29" fillId="30"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180" fontId="20" fillId="0" borderId="1">
      <alignment horizontal="right" vertical="center"/>
    </xf>
    <xf numFmtId="0" fontId="24" fillId="0" borderId="0" applyNumberFormat="0" applyFill="0" applyBorder="0" applyAlignment="0" applyProtection="0">
      <alignment vertical="center"/>
    </xf>
    <xf numFmtId="0" fontId="0" fillId="16" borderId="20" applyNumberFormat="0" applyFont="0" applyAlignment="0" applyProtection="0">
      <alignment vertical="center"/>
    </xf>
    <xf numFmtId="0" fontId="29" fillId="23" borderId="0" applyNumberFormat="0" applyBorder="0" applyAlignment="0" applyProtection="0">
      <alignment vertical="center"/>
    </xf>
    <xf numFmtId="0" fontId="23"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1" fillId="0" borderId="18" applyNumberFormat="0" applyFill="0" applyAlignment="0" applyProtection="0">
      <alignment vertical="center"/>
    </xf>
    <xf numFmtId="0" fontId="27" fillId="0" borderId="18" applyNumberFormat="0" applyFill="0" applyAlignment="0" applyProtection="0">
      <alignment vertical="center"/>
    </xf>
    <xf numFmtId="0" fontId="29" fillId="29" borderId="0" applyNumberFormat="0" applyBorder="0" applyAlignment="0" applyProtection="0">
      <alignment vertical="center"/>
    </xf>
    <xf numFmtId="0" fontId="23" fillId="0" borderId="22" applyNumberFormat="0" applyFill="0" applyAlignment="0" applyProtection="0">
      <alignment vertical="center"/>
    </xf>
    <xf numFmtId="0" fontId="29" fillId="22" borderId="0" applyNumberFormat="0" applyBorder="0" applyAlignment="0" applyProtection="0">
      <alignment vertical="center"/>
    </xf>
    <xf numFmtId="0" fontId="30" fillId="15" borderId="19" applyNumberFormat="0" applyAlignment="0" applyProtection="0">
      <alignment vertical="center"/>
    </xf>
    <xf numFmtId="0" fontId="37" fillId="15" borderId="23" applyNumberFormat="0" applyAlignment="0" applyProtection="0">
      <alignment vertical="center"/>
    </xf>
    <xf numFmtId="0" fontId="26" fillId="10" borderId="17" applyNumberFormat="0" applyAlignment="0" applyProtection="0">
      <alignment vertical="center"/>
    </xf>
    <xf numFmtId="0" fontId="21" fillId="34" borderId="0" applyNumberFormat="0" applyBorder="0" applyAlignment="0" applyProtection="0">
      <alignment vertical="center"/>
    </xf>
    <xf numFmtId="0" fontId="29" fillId="19" borderId="0" applyNumberFormat="0" applyBorder="0" applyAlignment="0" applyProtection="0">
      <alignment vertical="center"/>
    </xf>
    <xf numFmtId="0" fontId="38" fillId="0" borderId="24" applyNumberFormat="0" applyFill="0" applyAlignment="0" applyProtection="0">
      <alignment vertical="center"/>
    </xf>
    <xf numFmtId="0" fontId="32" fillId="0" borderId="21" applyNumberFormat="0" applyFill="0" applyAlignment="0" applyProtection="0">
      <alignment vertical="center"/>
    </xf>
    <xf numFmtId="0" fontId="39" fillId="33" borderId="0" applyNumberFormat="0" applyBorder="0" applyAlignment="0" applyProtection="0">
      <alignment vertical="center"/>
    </xf>
    <xf numFmtId="0" fontId="35" fillId="21" borderId="0" applyNumberFormat="0" applyBorder="0" applyAlignment="0" applyProtection="0">
      <alignment vertical="center"/>
    </xf>
    <xf numFmtId="10" fontId="20" fillId="0" borderId="1">
      <alignment horizontal="right" vertical="center"/>
    </xf>
    <xf numFmtId="0" fontId="21" fillId="26" borderId="0" applyNumberFormat="0" applyBorder="0" applyAlignment="0" applyProtection="0">
      <alignment vertical="center"/>
    </xf>
    <xf numFmtId="0" fontId="29" fillId="14" borderId="0" applyNumberFormat="0" applyBorder="0" applyAlignment="0" applyProtection="0">
      <alignment vertical="center"/>
    </xf>
    <xf numFmtId="0" fontId="21" fillId="25" borderId="0" applyNumberFormat="0" applyBorder="0" applyAlignment="0" applyProtection="0">
      <alignment vertical="center"/>
    </xf>
    <xf numFmtId="0" fontId="21" fillId="9" borderId="0" applyNumberFormat="0" applyBorder="0" applyAlignment="0" applyProtection="0">
      <alignment vertical="center"/>
    </xf>
    <xf numFmtId="0" fontId="21" fillId="32" borderId="0" applyNumberFormat="0" applyBorder="0" applyAlignment="0" applyProtection="0">
      <alignment vertical="center"/>
    </xf>
    <xf numFmtId="0" fontId="21" fillId="6" borderId="0" applyNumberFormat="0" applyBorder="0" applyAlignment="0" applyProtection="0">
      <alignment vertical="center"/>
    </xf>
    <xf numFmtId="0" fontId="29" fillId="13" borderId="0" applyNumberFormat="0" applyBorder="0" applyAlignment="0" applyProtection="0">
      <alignment vertical="center"/>
    </xf>
    <xf numFmtId="0" fontId="29" fillId="18" borderId="0" applyNumberFormat="0" applyBorder="0" applyAlignment="0" applyProtection="0">
      <alignment vertical="center"/>
    </xf>
    <xf numFmtId="0" fontId="21" fillId="31" borderId="0" applyNumberFormat="0" applyBorder="0" applyAlignment="0" applyProtection="0">
      <alignment vertical="center"/>
    </xf>
    <xf numFmtId="0" fontId="21" fillId="5" borderId="0" applyNumberFormat="0" applyBorder="0" applyAlignment="0" applyProtection="0">
      <alignment vertical="center"/>
    </xf>
    <xf numFmtId="0" fontId="29" fillId="12" borderId="0" applyNumberFormat="0" applyBorder="0" applyAlignment="0" applyProtection="0">
      <alignment vertical="center"/>
    </xf>
    <xf numFmtId="0" fontId="21" fillId="8" borderId="0" applyNumberFormat="0" applyBorder="0" applyAlignment="0" applyProtection="0">
      <alignment vertical="center"/>
    </xf>
    <xf numFmtId="0" fontId="29" fillId="28" borderId="0" applyNumberFormat="0" applyBorder="0" applyAlignment="0" applyProtection="0">
      <alignment vertical="center"/>
    </xf>
    <xf numFmtId="0" fontId="29" fillId="17" borderId="0" applyNumberFormat="0" applyBorder="0" applyAlignment="0" applyProtection="0">
      <alignment vertical="center"/>
    </xf>
    <xf numFmtId="0" fontId="21" fillId="4" borderId="0" applyNumberFormat="0" applyBorder="0" applyAlignment="0" applyProtection="0">
      <alignment vertical="center"/>
    </xf>
    <xf numFmtId="0" fontId="29" fillId="20" borderId="0" applyNumberFormat="0" applyBorder="0" applyAlignment="0" applyProtection="0">
      <alignment vertical="center"/>
    </xf>
    <xf numFmtId="176" fontId="20" fillId="0" borderId="1">
      <alignment horizontal="right" vertical="center"/>
    </xf>
    <xf numFmtId="49" fontId="20" fillId="0" borderId="1">
      <alignment horizontal="left" vertical="center" wrapText="1"/>
    </xf>
    <xf numFmtId="176" fontId="20" fillId="0" borderId="1">
      <alignment horizontal="right" vertical="center"/>
    </xf>
    <xf numFmtId="178" fontId="20" fillId="0" borderId="1">
      <alignment horizontal="right" vertical="center"/>
    </xf>
    <xf numFmtId="179" fontId="20" fillId="0" borderId="1">
      <alignment horizontal="right" vertical="center"/>
    </xf>
  </cellStyleXfs>
  <cellXfs count="246">
    <xf numFmtId="0" fontId="0" fillId="0" borderId="0" xfId="0" applyFont="1" applyBorder="1"/>
    <xf numFmtId="0" fontId="0" fillId="0" borderId="0" xfId="0" applyFont="1" applyBorder="1" applyAlignment="1">
      <alignment horizontal="center" vertical="center"/>
    </xf>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0" fontId="6"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2" fillId="2" borderId="0" xfId="0" applyFont="1" applyFill="1" applyBorder="1" applyAlignment="1">
      <alignment horizontal="right" vertical="center" wrapText="1"/>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49" fontId="5" fillId="0" borderId="1" xfId="0" applyNumberFormat="1" applyFont="1" applyBorder="1" applyAlignment="1">
      <alignment vertical="center" wrapText="1"/>
    </xf>
    <xf numFmtId="0" fontId="5" fillId="0" borderId="1" xfId="0" applyFont="1" applyBorder="1" applyAlignment="1">
      <alignment vertical="center" wrapText="1"/>
    </xf>
    <xf numFmtId="49" fontId="7" fillId="0" borderId="1" xfId="0" applyNumberFormat="1" applyFont="1" applyBorder="1" applyAlignment="1">
      <alignment horizontal="center" vertical="center"/>
    </xf>
    <xf numFmtId="49" fontId="3" fillId="0" borderId="0" xfId="0" applyNumberFormat="1" applyFont="1" applyBorder="1"/>
    <xf numFmtId="0" fontId="2" fillId="0" borderId="0" xfId="0" applyFont="1" applyBorder="1" applyAlignment="1" applyProtection="1">
      <alignment horizontal="right" vertical="center"/>
      <protection locked="0"/>
    </xf>
    <xf numFmtId="0" fontId="8"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49" fontId="9" fillId="0" borderId="1" xfId="53"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5" xfId="0" applyFont="1" applyFill="1" applyBorder="1" applyAlignment="1">
      <alignment horizontal="center" vertical="center"/>
    </xf>
    <xf numFmtId="0" fontId="5" fillId="0" borderId="6" xfId="0" applyFont="1" applyBorder="1" applyAlignment="1">
      <alignment horizontal="center" vertical="center"/>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3" fillId="0" borderId="8" xfId="0" applyFont="1" applyBorder="1" applyAlignment="1" applyProtection="1">
      <alignment horizontal="center" vertical="center" wrapText="1"/>
      <protection locked="0"/>
    </xf>
    <xf numFmtId="0" fontId="2" fillId="0" borderId="9" xfId="0" applyFont="1" applyBorder="1" applyAlignment="1">
      <alignment horizontal="left" vertical="center"/>
    </xf>
    <xf numFmtId="0" fontId="2" fillId="2" borderId="10" xfId="0" applyFont="1" applyFill="1" applyBorder="1" applyAlignment="1">
      <alignment horizontal="left" vertical="center"/>
    </xf>
    <xf numFmtId="4" fontId="2" fillId="0" borderId="5" xfId="0" applyNumberFormat="1" applyFont="1" applyBorder="1" applyAlignment="1" applyProtection="1">
      <alignment horizontal="right" vertical="center" wrapText="1"/>
      <protection locked="0"/>
    </xf>
    <xf numFmtId="0" fontId="0" fillId="0" borderId="0" xfId="0" applyFont="1" applyBorder="1" applyAlignment="1">
      <alignment horizontal="left"/>
    </xf>
    <xf numFmtId="0" fontId="3" fillId="0" borderId="1" xfId="0" applyFont="1" applyBorder="1" applyAlignment="1" applyProtection="1">
      <alignment horizontal="center" vertical="center"/>
      <protection locked="0"/>
    </xf>
    <xf numFmtId="4" fontId="9" fillId="0" borderId="1" xfId="54" applyNumberFormat="1" applyFont="1" applyBorder="1">
      <alignment horizontal="right" vertical="center"/>
    </xf>
    <xf numFmtId="4" fontId="2" fillId="0" borderId="5" xfId="0" applyNumberFormat="1" applyFont="1" applyBorder="1" applyAlignment="1">
      <alignment horizontal="right" vertical="center" wrapText="1"/>
    </xf>
    <xf numFmtId="0" fontId="2"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5" xfId="0" applyFont="1" applyBorder="1" applyAlignment="1">
      <alignment horizontal="center" vertical="center"/>
    </xf>
    <xf numFmtId="0" fontId="2" fillId="0" borderId="5" xfId="0" applyFont="1" applyBorder="1" applyAlignment="1" applyProtection="1">
      <alignment horizontal="left"/>
      <protection locked="0"/>
    </xf>
    <xf numFmtId="0" fontId="2" fillId="0" borderId="5" xfId="0" applyFont="1" applyBorder="1" applyAlignment="1">
      <alignment horizontal="left"/>
    </xf>
    <xf numFmtId="0" fontId="2" fillId="2" borderId="5" xfId="0" applyFont="1" applyFill="1" applyBorder="1" applyAlignment="1">
      <alignment horizontal="right" vertical="center"/>
    </xf>
    <xf numFmtId="3" fontId="2" fillId="2" borderId="5" xfId="0" applyNumberFormat="1" applyFont="1" applyFill="1" applyBorder="1" applyAlignment="1" applyProtection="1">
      <alignment horizontal="right" vertical="center"/>
      <protection locked="0"/>
    </xf>
    <xf numFmtId="4" fontId="2" fillId="0" borderId="5" xfId="0" applyNumberFormat="1" applyFont="1" applyBorder="1" applyAlignment="1" applyProtection="1">
      <alignment horizontal="right" vertical="center"/>
      <protection locked="0"/>
    </xf>
    <xf numFmtId="0" fontId="2" fillId="2" borderId="0" xfId="0" applyFont="1" applyFill="1" applyBorder="1" applyAlignment="1" applyProtection="1">
      <alignment horizontal="right" vertical="center" wrapText="1"/>
      <protection locked="0"/>
    </xf>
    <xf numFmtId="0" fontId="12"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5" xfId="0" applyFont="1" applyBorder="1" applyAlignment="1">
      <alignment horizontal="left" vertical="center" wrapText="1"/>
    </xf>
    <xf numFmtId="0" fontId="2" fillId="0" borderId="5" xfId="0" applyFont="1" applyBorder="1" applyAlignment="1">
      <alignment vertical="center" wrapText="1"/>
    </xf>
    <xf numFmtId="0" fontId="2" fillId="0" borderId="5" xfId="0" applyFont="1" applyBorder="1" applyAlignment="1">
      <alignment horizontal="center" vertical="center" wrapText="1"/>
    </xf>
    <xf numFmtId="0" fontId="2" fillId="2" borderId="5" xfId="0" applyFont="1" applyFill="1" applyBorder="1" applyAlignment="1" applyProtection="1">
      <alignment horizontal="center" vertical="center"/>
      <protection locked="0"/>
    </xf>
    <xf numFmtId="0" fontId="2" fillId="0" borderId="11" xfId="0" applyFont="1" applyBorder="1" applyAlignment="1">
      <alignment horizontal="left" vertical="center" wrapText="1"/>
    </xf>
    <xf numFmtId="0" fontId="2" fillId="2" borderId="11" xfId="0" applyFont="1" applyFill="1" applyBorder="1" applyAlignment="1" applyProtection="1">
      <alignment horizontal="left" vertical="center" wrapText="1"/>
      <protection locked="0"/>
    </xf>
    <xf numFmtId="0" fontId="3" fillId="0" borderId="0" xfId="0" applyFont="1" applyBorder="1" applyAlignment="1">
      <alignment horizontal="right" vertical="center"/>
    </xf>
    <xf numFmtId="0" fontId="12"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5" fillId="0" borderId="8"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wrapText="1"/>
    </xf>
    <xf numFmtId="176" fontId="9" fillId="0" borderId="1" xfId="54" applyNumberFormat="1" applyFont="1" applyBorder="1">
      <alignment horizontal="right" vertical="center"/>
    </xf>
    <xf numFmtId="176" fontId="9" fillId="0" borderId="5" xfId="54" applyNumberFormat="1" applyFont="1" applyBorder="1">
      <alignment horizontal="right" vertical="center"/>
    </xf>
    <xf numFmtId="0" fontId="3" fillId="0" borderId="0" xfId="0" applyFont="1" applyBorder="1" applyAlignment="1">
      <alignment wrapText="1"/>
    </xf>
    <xf numFmtId="0" fontId="3" fillId="0" borderId="0" xfId="0" applyFont="1" applyBorder="1" applyProtection="1">
      <protection locked="0"/>
    </xf>
    <xf numFmtId="0" fontId="8" fillId="0" borderId="0" xfId="0" applyFont="1" applyBorder="1" applyAlignment="1">
      <alignment horizontal="center" vertical="center" wrapText="1"/>
    </xf>
    <xf numFmtId="0" fontId="5" fillId="0" borderId="0" xfId="0" applyFont="1" applyBorder="1" applyProtection="1">
      <protection locked="0"/>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3" xfId="0" applyFont="1" applyBorder="1" applyAlignment="1" applyProtection="1">
      <alignment horizontal="center" vertical="center"/>
      <protection locked="0"/>
    </xf>
    <xf numFmtId="0" fontId="5" fillId="0" borderId="13" xfId="0" applyFont="1" applyBorder="1" applyAlignment="1">
      <alignment horizontal="center" vertical="center" wrapText="1"/>
    </xf>
    <xf numFmtId="0" fontId="5" fillId="0" borderId="14" xfId="0" applyFont="1" applyBorder="1" applyAlignment="1" applyProtection="1">
      <alignment horizontal="center" vertical="center"/>
      <protection locked="0"/>
    </xf>
    <xf numFmtId="0" fontId="5" fillId="0" borderId="14" xfId="0" applyFont="1" applyBorder="1" applyAlignment="1">
      <alignment horizontal="center" vertical="center" wrapText="1"/>
    </xf>
    <xf numFmtId="0" fontId="2" fillId="0" borderId="7" xfId="0" applyFont="1" applyBorder="1" applyAlignment="1">
      <alignment horizontal="left" vertical="center" wrapText="1"/>
    </xf>
    <xf numFmtId="0" fontId="2" fillId="0" borderId="14" xfId="0" applyFont="1" applyBorder="1" applyAlignment="1" applyProtection="1">
      <alignment horizontal="left" vertical="center"/>
      <protection locked="0"/>
    </xf>
    <xf numFmtId="0" fontId="2" fillId="0" borderId="14" xfId="0" applyFont="1" applyBorder="1" applyAlignment="1">
      <alignment horizontal="left" vertical="center" wrapText="1"/>
    </xf>
    <xf numFmtId="0" fontId="2" fillId="0" borderId="15" xfId="0" applyFont="1" applyBorder="1" applyAlignment="1">
      <alignment horizontal="center" vertical="center"/>
    </xf>
    <xf numFmtId="0" fontId="2" fillId="0" borderId="0" xfId="0" applyFont="1" applyBorder="1" applyAlignment="1">
      <alignment horizontal="left" vertical="center"/>
    </xf>
    <xf numFmtId="0" fontId="2" fillId="0" borderId="0" xfId="0" applyFont="1" applyBorder="1" applyAlignment="1" applyProtection="1">
      <alignment vertical="top" wrapText="1"/>
      <protection locked="0"/>
    </xf>
    <xf numFmtId="0" fontId="8" fillId="0" borderId="0"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5" fillId="0" borderId="16" xfId="0" applyFont="1" applyBorder="1" applyAlignment="1">
      <alignment horizontal="center" vertical="center" wrapText="1"/>
    </xf>
    <xf numFmtId="0" fontId="5" fillId="0" borderId="14" xfId="0" applyFont="1" applyBorder="1" applyAlignment="1" applyProtection="1">
      <alignment horizontal="center" vertical="center" wrapText="1"/>
      <protection locked="0"/>
    </xf>
    <xf numFmtId="176" fontId="9" fillId="0" borderId="1" xfId="0" applyNumberFormat="1" applyFont="1" applyBorder="1" applyAlignment="1">
      <alignment horizontal="right" vertical="center"/>
    </xf>
    <xf numFmtId="0" fontId="2" fillId="2" borderId="13" xfId="0" applyFont="1" applyFill="1" applyBorder="1" applyAlignment="1">
      <alignment horizontal="left" vertical="center"/>
    </xf>
    <xf numFmtId="176" fontId="9" fillId="0" borderId="5" xfId="0" applyNumberFormat="1" applyFont="1" applyBorder="1" applyAlignment="1">
      <alignment horizontal="righ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16" xfId="0" applyFont="1" applyBorder="1" applyAlignment="1" applyProtection="1">
      <alignment horizontal="center" vertical="center" wrapText="1"/>
      <protection locked="0"/>
    </xf>
    <xf numFmtId="179" fontId="9" fillId="0" borderId="1" xfId="56" applyNumberFormat="1" applyFont="1" applyBorder="1" applyAlignment="1">
      <alignment horizontal="center" vertical="center"/>
    </xf>
    <xf numFmtId="179" fontId="9" fillId="0" borderId="1" xfId="0" applyNumberFormat="1" applyFont="1" applyBorder="1" applyAlignment="1">
      <alignment horizontal="center" vertical="center"/>
    </xf>
    <xf numFmtId="3" fontId="2" fillId="0" borderId="14" xfId="0" applyNumberFormat="1" applyFont="1" applyBorder="1" applyAlignment="1">
      <alignment horizontal="right" vertical="center"/>
    </xf>
    <xf numFmtId="0" fontId="2" fillId="0" borderId="12" xfId="0" applyFont="1" applyBorder="1" applyAlignment="1">
      <alignment horizontal="center" vertical="center"/>
    </xf>
    <xf numFmtId="0" fontId="2" fillId="0" borderId="16" xfId="0" applyFont="1" applyBorder="1" applyAlignment="1" applyProtection="1">
      <alignment horizontal="left" vertical="center"/>
      <protection locked="0"/>
    </xf>
    <xf numFmtId="0" fontId="2" fillId="0" borderId="16" xfId="0" applyFont="1" applyBorder="1" applyAlignment="1">
      <alignment horizontal="left" vertical="center"/>
    </xf>
    <xf numFmtId="0" fontId="2" fillId="2" borderId="14" xfId="0" applyFont="1" applyFill="1" applyBorder="1" applyAlignment="1">
      <alignment horizontal="right" vertical="center"/>
    </xf>
    <xf numFmtId="0" fontId="5" fillId="0" borderId="0" xfId="0" applyFont="1" applyBorder="1" applyAlignment="1" applyProtection="1">
      <alignment horizontal="left" vertical="center"/>
      <protection locked="0"/>
    </xf>
    <xf numFmtId="0" fontId="5" fillId="2" borderId="0" xfId="0" applyFont="1" applyFill="1" applyBorder="1" applyAlignment="1">
      <alignment horizontal="left" vertical="center"/>
    </xf>
    <xf numFmtId="176" fontId="13" fillId="0" borderId="0" xfId="0" applyNumberFormat="1" applyFont="1" applyBorder="1" applyAlignment="1">
      <alignment horizontal="left" vertical="center"/>
    </xf>
    <xf numFmtId="0" fontId="0" fillId="0" borderId="0" xfId="0" applyFont="1" applyBorder="1" applyAlignment="1">
      <alignment horizontal="left" vertical="center"/>
    </xf>
    <xf numFmtId="0" fontId="2" fillId="0" borderId="0" xfId="0" applyFont="1" applyBorder="1" applyAlignment="1">
      <alignment horizontal="right"/>
    </xf>
    <xf numFmtId="0" fontId="14" fillId="0" borderId="0" xfId="0" applyFont="1" applyBorder="1" applyAlignment="1" applyProtection="1">
      <alignment horizontal="right"/>
      <protection locked="0"/>
    </xf>
    <xf numFmtId="49" fontId="14" fillId="0" borderId="0" xfId="0" applyNumberFormat="1" applyFont="1" applyBorder="1" applyProtection="1">
      <protection locked="0"/>
    </xf>
    <xf numFmtId="0" fontId="3" fillId="0" borderId="0" xfId="0" applyFont="1" applyBorder="1" applyAlignment="1">
      <alignment horizontal="right"/>
    </xf>
    <xf numFmtId="0" fontId="15" fillId="0" borderId="0"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protection locked="0"/>
    </xf>
    <xf numFmtId="0" fontId="15" fillId="0" borderId="0" xfId="0" applyFont="1" applyBorder="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0" xfId="0" applyFont="1" applyBorder="1" applyAlignment="1">
      <alignment vertical="top"/>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5" fillId="0" borderId="10" xfId="0" applyFont="1" applyBorder="1" applyAlignment="1">
      <alignment horizontal="center" vertical="center"/>
    </xf>
    <xf numFmtId="0" fontId="5" fillId="0" borderId="12" xfId="0" applyFont="1" applyBorder="1" applyAlignment="1" applyProtection="1">
      <alignment horizontal="center" vertical="center" wrapText="1"/>
      <protection locked="0"/>
    </xf>
    <xf numFmtId="0" fontId="5" fillId="0" borderId="14"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7" xfId="0" applyFont="1" applyBorder="1" applyAlignment="1" applyProtection="1">
      <alignment horizontal="center"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6"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10" fillId="2" borderId="0" xfId="0" applyFont="1" applyFill="1" applyBorder="1" applyAlignment="1">
      <alignment horizontal="left" vertical="center"/>
    </xf>
    <xf numFmtId="0" fontId="17" fillId="0" borderId="1" xfId="0" applyFont="1" applyBorder="1" applyAlignment="1" applyProtection="1">
      <alignment horizontal="center" vertical="center" wrapText="1"/>
      <protection locked="0"/>
    </xf>
    <xf numFmtId="0" fontId="17"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8" fillId="0" borderId="1" xfId="0" applyFont="1" applyBorder="1" applyAlignment="1">
      <alignment horizontal="center" vertical="center"/>
    </xf>
    <xf numFmtId="0" fontId="18" fillId="0" borderId="1" xfId="0" applyFont="1" applyBorder="1" applyAlignment="1" applyProtection="1">
      <alignment horizontal="center" vertical="center" wrapText="1"/>
      <protection locked="0"/>
    </xf>
    <xf numFmtId="176" fontId="19" fillId="0" borderId="1" xfId="0" applyNumberFormat="1" applyFont="1" applyBorder="1" applyAlignment="1">
      <alignment horizontal="right" vertical="center"/>
    </xf>
    <xf numFmtId="0" fontId="17" fillId="2" borderId="5" xfId="0" applyFont="1" applyFill="1" applyBorder="1" applyAlignment="1">
      <alignment horizontal="center" vertical="center"/>
    </xf>
    <xf numFmtId="0" fontId="17"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2" borderId="7" xfId="0" applyFont="1" applyFill="1" applyBorder="1" applyAlignment="1" applyProtection="1">
      <alignment horizontal="center" vertical="center" wrapText="1"/>
      <protection locked="0"/>
    </xf>
    <xf numFmtId="0" fontId="17" fillId="0" borderId="7"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7"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4" xfId="0" applyFont="1" applyFill="1" applyBorder="1" applyAlignment="1">
      <alignment horizontal="left" vertical="center"/>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wrapText="1" indent="1"/>
      <protection locked="0"/>
    </xf>
    <xf numFmtId="0" fontId="10" fillId="0" borderId="1" xfId="0" applyFont="1" applyBorder="1" applyAlignment="1" applyProtection="1">
      <alignment vertical="top" wrapText="1"/>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protection locked="0"/>
    </xf>
    <xf numFmtId="0" fontId="3" fillId="0" borderId="16"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2" fillId="2" borderId="14"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tabSelected="1" workbookViewId="0">
      <pane ySplit="1" topLeftCell="A2" activePane="bottomLeft" state="frozen"/>
      <selection/>
      <selection pane="bottomLeft" activeCell="A3" sqref="A3:D3"/>
    </sheetView>
  </sheetViews>
  <sheetFormatPr defaultColWidth="8.575" defaultRowHeight="12.75" customHeight="1" outlineLevelCol="3"/>
  <cols>
    <col min="1" max="4" width="41" customWidth="1"/>
  </cols>
  <sheetData>
    <row r="1" customHeight="1" spans="1:4">
      <c r="A1" s="1"/>
      <c r="B1" s="1"/>
      <c r="C1" s="1"/>
      <c r="D1" s="1"/>
    </row>
    <row r="2" ht="15" customHeight="1" spans="1:4">
      <c r="A2" s="83"/>
      <c r="B2" s="83"/>
      <c r="C2" s="83"/>
      <c r="D2" s="100" t="s">
        <v>0</v>
      </c>
    </row>
    <row r="3" ht="41.25" customHeight="1" spans="1:1">
      <c r="A3" s="78" t="str">
        <f>"2025"&amp;"年部门财务收支预算总表"</f>
        <v>2025年部门财务收支预算总表</v>
      </c>
    </row>
    <row r="4" ht="17.25" customHeight="1" spans="1:4">
      <c r="A4" s="81" t="str">
        <f>"单位名称："&amp;"石林彝族自治县统计局"</f>
        <v>单位名称：石林彝族自治县统计局</v>
      </c>
      <c r="B4" s="208"/>
      <c r="D4" s="189" t="s">
        <v>1</v>
      </c>
    </row>
    <row r="5" ht="23.25" customHeight="1" spans="1:4">
      <c r="A5" s="209" t="s">
        <v>2</v>
      </c>
      <c r="B5" s="210"/>
      <c r="C5" s="209" t="s">
        <v>3</v>
      </c>
      <c r="D5" s="210"/>
    </row>
    <row r="6" ht="24" customHeight="1" spans="1:4">
      <c r="A6" s="209" t="s">
        <v>4</v>
      </c>
      <c r="B6" s="209" t="s">
        <v>5</v>
      </c>
      <c r="C6" s="209" t="s">
        <v>6</v>
      </c>
      <c r="D6" s="209" t="s">
        <v>5</v>
      </c>
    </row>
    <row r="7" ht="17.25" customHeight="1" spans="1:4">
      <c r="A7" s="211" t="s">
        <v>7</v>
      </c>
      <c r="B7" s="143">
        <v>5264737</v>
      </c>
      <c r="C7" s="211" t="s">
        <v>8</v>
      </c>
      <c r="D7" s="143">
        <v>3749324</v>
      </c>
    </row>
    <row r="8" ht="17.25" customHeight="1" spans="1:4">
      <c r="A8" s="211" t="s">
        <v>9</v>
      </c>
      <c r="B8" s="143"/>
      <c r="C8" s="211" t="s">
        <v>10</v>
      </c>
      <c r="D8" s="143"/>
    </row>
    <row r="9" ht="17.25" customHeight="1" spans="1:4">
      <c r="A9" s="211" t="s">
        <v>11</v>
      </c>
      <c r="B9" s="143"/>
      <c r="C9" s="245" t="s">
        <v>12</v>
      </c>
      <c r="D9" s="143"/>
    </row>
    <row r="10" ht="17.25" customHeight="1" spans="1:4">
      <c r="A10" s="211" t="s">
        <v>13</v>
      </c>
      <c r="B10" s="143"/>
      <c r="C10" s="245" t="s">
        <v>14</v>
      </c>
      <c r="D10" s="143"/>
    </row>
    <row r="11" ht="17.25" customHeight="1" spans="1:4">
      <c r="A11" s="211" t="s">
        <v>15</v>
      </c>
      <c r="B11" s="143">
        <v>153800</v>
      </c>
      <c r="C11" s="245" t="s">
        <v>16</v>
      </c>
      <c r="D11" s="143"/>
    </row>
    <row r="12" ht="17.25" customHeight="1" spans="1:4">
      <c r="A12" s="211" t="s">
        <v>17</v>
      </c>
      <c r="B12" s="143"/>
      <c r="C12" s="245" t="s">
        <v>18</v>
      </c>
      <c r="D12" s="143"/>
    </row>
    <row r="13" ht="17.25" customHeight="1" spans="1:4">
      <c r="A13" s="211" t="s">
        <v>19</v>
      </c>
      <c r="B13" s="143"/>
      <c r="C13" s="66" t="s">
        <v>20</v>
      </c>
      <c r="D13" s="143"/>
    </row>
    <row r="14" ht="17.25" customHeight="1" spans="1:4">
      <c r="A14" s="211" t="s">
        <v>21</v>
      </c>
      <c r="B14" s="143">
        <v>153800</v>
      </c>
      <c r="C14" s="66" t="s">
        <v>22</v>
      </c>
      <c r="D14" s="143">
        <v>945453</v>
      </c>
    </row>
    <row r="15" ht="17.25" customHeight="1" spans="1:4">
      <c r="A15" s="211" t="s">
        <v>23</v>
      </c>
      <c r="B15" s="143"/>
      <c r="C15" s="66" t="s">
        <v>24</v>
      </c>
      <c r="D15" s="143">
        <v>357991</v>
      </c>
    </row>
    <row r="16" ht="17.25" customHeight="1" spans="1:4">
      <c r="A16" s="211" t="s">
        <v>25</v>
      </c>
      <c r="B16" s="143"/>
      <c r="C16" s="66" t="s">
        <v>26</v>
      </c>
      <c r="D16" s="143"/>
    </row>
    <row r="17" ht="17.25" customHeight="1" spans="1:4">
      <c r="A17" s="22"/>
      <c r="B17" s="143"/>
      <c r="C17" s="66" t="s">
        <v>27</v>
      </c>
      <c r="D17" s="143"/>
    </row>
    <row r="18" ht="17.25" customHeight="1" spans="1:4">
      <c r="A18" s="212"/>
      <c r="B18" s="143"/>
      <c r="C18" s="66" t="s">
        <v>28</v>
      </c>
      <c r="D18" s="143"/>
    </row>
    <row r="19" ht="17.25" customHeight="1" spans="1:4">
      <c r="A19" s="212"/>
      <c r="B19" s="143"/>
      <c r="C19" s="66" t="s">
        <v>29</v>
      </c>
      <c r="D19" s="143"/>
    </row>
    <row r="20" ht="17.25" customHeight="1" spans="1:4">
      <c r="A20" s="212"/>
      <c r="B20" s="143"/>
      <c r="C20" s="66" t="s">
        <v>30</v>
      </c>
      <c r="D20" s="143"/>
    </row>
    <row r="21" ht="17.25" customHeight="1" spans="1:4">
      <c r="A21" s="212"/>
      <c r="B21" s="143"/>
      <c r="C21" s="66" t="s">
        <v>31</v>
      </c>
      <c r="D21" s="143"/>
    </row>
    <row r="22" ht="17.25" customHeight="1" spans="1:4">
      <c r="A22" s="212"/>
      <c r="B22" s="143"/>
      <c r="C22" s="66" t="s">
        <v>32</v>
      </c>
      <c r="D22" s="143"/>
    </row>
    <row r="23" ht="17.25" customHeight="1" spans="1:4">
      <c r="A23" s="212"/>
      <c r="B23" s="143"/>
      <c r="C23" s="66" t="s">
        <v>33</v>
      </c>
      <c r="D23" s="143"/>
    </row>
    <row r="24" ht="17.25" customHeight="1" spans="1:4">
      <c r="A24" s="212"/>
      <c r="B24" s="143"/>
      <c r="C24" s="66" t="s">
        <v>34</v>
      </c>
      <c r="D24" s="143"/>
    </row>
    <row r="25" ht="17.25" customHeight="1" spans="1:4">
      <c r="A25" s="212"/>
      <c r="B25" s="143"/>
      <c r="C25" s="66" t="s">
        <v>35</v>
      </c>
      <c r="D25" s="143">
        <v>365769</v>
      </c>
    </row>
    <row r="26" ht="17.25" customHeight="1" spans="1:4">
      <c r="A26" s="212"/>
      <c r="B26" s="143"/>
      <c r="C26" s="66" t="s">
        <v>36</v>
      </c>
      <c r="D26" s="143"/>
    </row>
    <row r="27" ht="17.25" customHeight="1" spans="1:4">
      <c r="A27" s="212"/>
      <c r="B27" s="143"/>
      <c r="C27" s="22" t="s">
        <v>37</v>
      </c>
      <c r="D27" s="143"/>
    </row>
    <row r="28" ht="17.25" customHeight="1" spans="1:4">
      <c r="A28" s="212"/>
      <c r="B28" s="143"/>
      <c r="C28" s="66" t="s">
        <v>38</v>
      </c>
      <c r="D28" s="143"/>
    </row>
    <row r="29" ht="16.5" customHeight="1" spans="1:4">
      <c r="A29" s="212"/>
      <c r="B29" s="143"/>
      <c r="C29" s="66" t="s">
        <v>39</v>
      </c>
      <c r="D29" s="143"/>
    </row>
    <row r="30" ht="16.5" customHeight="1" spans="1:4">
      <c r="A30" s="212"/>
      <c r="B30" s="143"/>
      <c r="C30" s="22" t="s">
        <v>40</v>
      </c>
      <c r="D30" s="143"/>
    </row>
    <row r="31" ht="17.25" customHeight="1" spans="1:4">
      <c r="A31" s="212"/>
      <c r="B31" s="143"/>
      <c r="C31" s="22" t="s">
        <v>41</v>
      </c>
      <c r="D31" s="143"/>
    </row>
    <row r="32" ht="17.25" customHeight="1" spans="1:4">
      <c r="A32" s="212"/>
      <c r="B32" s="143"/>
      <c r="C32" s="66" t="s">
        <v>42</v>
      </c>
      <c r="D32" s="143"/>
    </row>
    <row r="33" ht="16.5" customHeight="1" spans="1:4">
      <c r="A33" s="212" t="s">
        <v>43</v>
      </c>
      <c r="B33" s="143">
        <v>5418537</v>
      </c>
      <c r="C33" s="212" t="s">
        <v>44</v>
      </c>
      <c r="D33" s="143">
        <v>5418537</v>
      </c>
    </row>
    <row r="34" ht="16.5" customHeight="1" spans="1:4">
      <c r="A34" s="22" t="s">
        <v>45</v>
      </c>
      <c r="B34" s="143"/>
      <c r="C34" s="22" t="s">
        <v>46</v>
      </c>
      <c r="D34" s="143"/>
    </row>
    <row r="35" ht="16.5" customHeight="1" spans="1:4">
      <c r="A35" s="66" t="s">
        <v>47</v>
      </c>
      <c r="B35" s="143"/>
      <c r="C35" s="66" t="s">
        <v>47</v>
      </c>
      <c r="D35" s="143"/>
    </row>
    <row r="36" ht="16.5" customHeight="1" spans="1:4">
      <c r="A36" s="66" t="s">
        <v>48</v>
      </c>
      <c r="B36" s="143"/>
      <c r="C36" s="66" t="s">
        <v>49</v>
      </c>
      <c r="D36" s="143"/>
    </row>
    <row r="37" ht="16.5" customHeight="1" spans="1:4">
      <c r="A37" s="213" t="s">
        <v>50</v>
      </c>
      <c r="B37" s="143">
        <v>5418537</v>
      </c>
      <c r="C37" s="213" t="s">
        <v>51</v>
      </c>
      <c r="D37" s="143">
        <v>5418537</v>
      </c>
    </row>
  </sheetData>
  <mergeCells count="4">
    <mergeCell ref="A3:D3"/>
    <mergeCell ref="A4:B4"/>
    <mergeCell ref="A5:B5"/>
    <mergeCell ref="C5:D5"/>
  </mergeCells>
  <printOptions horizontalCentered="1"/>
  <pageMargins left="0.96" right="0.96" top="0.72" bottom="0.72" header="0" footer="0"/>
  <pageSetup paperSize="9" scale="62"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pane ySplit="1" topLeftCell="A2" activePane="bottomLeft" state="frozen"/>
      <selection/>
      <selection pane="bottomLeft" activeCell="A11" sqref="A11:F11"/>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customHeight="1" spans="1:6">
      <c r="A1" s="1"/>
      <c r="B1" s="1"/>
      <c r="C1" s="1"/>
      <c r="D1" s="1"/>
      <c r="E1" s="1"/>
      <c r="F1" s="1"/>
    </row>
    <row r="2" ht="12" customHeight="1" spans="1:6">
      <c r="A2" s="164">
        <v>1</v>
      </c>
      <c r="B2" s="165">
        <v>0</v>
      </c>
      <c r="C2" s="164">
        <v>1</v>
      </c>
      <c r="D2" s="166"/>
      <c r="E2" s="166"/>
      <c r="F2" s="163" t="s">
        <v>412</v>
      </c>
    </row>
    <row r="3" ht="42" customHeight="1" spans="1:6">
      <c r="A3" s="167" t="str">
        <f>"2025"&amp;"年部门政府性基金预算支出预算表"</f>
        <v>2025年部门政府性基金预算支出预算表</v>
      </c>
      <c r="B3" s="167" t="s">
        <v>413</v>
      </c>
      <c r="C3" s="168"/>
      <c r="D3" s="169"/>
      <c r="E3" s="169"/>
      <c r="F3" s="169"/>
    </row>
    <row r="4" ht="13.5" customHeight="1" spans="1:6">
      <c r="A4" s="44" t="str">
        <f>"单位名称："&amp;"石林彝族自治县统计局"</f>
        <v>单位名称：石林彝族自治县统计局</v>
      </c>
      <c r="B4" s="44" t="s">
        <v>414</v>
      </c>
      <c r="C4" s="164"/>
      <c r="D4" s="166"/>
      <c r="E4" s="166"/>
      <c r="F4" s="163" t="s">
        <v>1</v>
      </c>
    </row>
    <row r="5" ht="19.5" customHeight="1" spans="1:6">
      <c r="A5" s="170" t="s">
        <v>194</v>
      </c>
      <c r="B5" s="171" t="s">
        <v>73</v>
      </c>
      <c r="C5" s="170" t="s">
        <v>74</v>
      </c>
      <c r="D5" s="13" t="s">
        <v>415</v>
      </c>
      <c r="E5" s="14"/>
      <c r="F5" s="36"/>
    </row>
    <row r="6" ht="18.75" customHeight="1" spans="1:6">
      <c r="A6" s="172"/>
      <c r="B6" s="173"/>
      <c r="C6" s="172"/>
      <c r="D6" s="52" t="s">
        <v>55</v>
      </c>
      <c r="E6" s="13" t="s">
        <v>76</v>
      </c>
      <c r="F6" s="52" t="s">
        <v>77</v>
      </c>
    </row>
    <row r="7" ht="28" customHeight="1" spans="1:6">
      <c r="A7" s="103">
        <v>1</v>
      </c>
      <c r="B7" s="174" t="s">
        <v>84</v>
      </c>
      <c r="C7" s="103">
        <v>3</v>
      </c>
      <c r="D7" s="15">
        <v>4</v>
      </c>
      <c r="E7" s="15">
        <v>5</v>
      </c>
      <c r="F7" s="15">
        <v>6</v>
      </c>
    </row>
    <row r="8" ht="28" customHeight="1" spans="1:6">
      <c r="A8" s="33"/>
      <c r="B8" s="33"/>
      <c r="C8" s="33"/>
      <c r="D8" s="143"/>
      <c r="E8" s="143"/>
      <c r="F8" s="143"/>
    </row>
    <row r="9" ht="28" customHeight="1" spans="1:6">
      <c r="A9" s="33"/>
      <c r="B9" s="33"/>
      <c r="C9" s="33"/>
      <c r="D9" s="143"/>
      <c r="E9" s="143"/>
      <c r="F9" s="143"/>
    </row>
    <row r="10" ht="28" customHeight="1" spans="1:6">
      <c r="A10" s="175" t="s">
        <v>184</v>
      </c>
      <c r="B10" s="175" t="s">
        <v>184</v>
      </c>
      <c r="C10" s="176" t="s">
        <v>184</v>
      </c>
      <c r="D10" s="145"/>
      <c r="E10" s="145"/>
      <c r="F10" s="145"/>
    </row>
    <row r="11" ht="42" customHeight="1" spans="1:6">
      <c r="A11" s="71" t="s">
        <v>416</v>
      </c>
      <c r="B11" s="71"/>
      <c r="C11" s="71"/>
      <c r="D11" s="71"/>
      <c r="E11" s="71"/>
      <c r="F11" s="71"/>
    </row>
  </sheetData>
  <mergeCells count="8">
    <mergeCell ref="A3:F3"/>
    <mergeCell ref="A4:C4"/>
    <mergeCell ref="D5:F5"/>
    <mergeCell ref="A10:C10"/>
    <mergeCell ref="A11:F11"/>
    <mergeCell ref="A5:A6"/>
    <mergeCell ref="B5:B6"/>
    <mergeCell ref="C5:C6"/>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2"/>
  <sheetViews>
    <sheetView showZeros="0" workbookViewId="0">
      <pane ySplit="1" topLeftCell="A2" activePane="bottomLeft" state="frozen"/>
      <selection/>
      <selection pane="bottomLeft" activeCell="A13" sqref="A13"/>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customHeight="1" spans="1:19">
      <c r="A1" s="1"/>
      <c r="B1" s="1"/>
      <c r="C1" s="1"/>
      <c r="D1" s="1"/>
      <c r="E1" s="1"/>
      <c r="F1" s="1"/>
      <c r="G1" s="1"/>
      <c r="H1" s="1"/>
      <c r="I1" s="1"/>
      <c r="J1" s="1"/>
      <c r="K1" s="1"/>
      <c r="L1" s="1"/>
      <c r="M1" s="1"/>
      <c r="N1" s="1"/>
      <c r="O1" s="1"/>
      <c r="P1" s="1"/>
      <c r="Q1" s="1"/>
      <c r="R1" s="1"/>
      <c r="S1" s="1"/>
    </row>
    <row r="2" ht="15.75" customHeight="1" spans="2:19">
      <c r="B2" s="122"/>
      <c r="C2" s="122"/>
      <c r="R2" s="42"/>
      <c r="S2" s="42" t="s">
        <v>417</v>
      </c>
    </row>
    <row r="3" ht="41.25" customHeight="1" spans="1:19">
      <c r="A3" s="111" t="str">
        <f>"2025"&amp;"年部门政府采购预算表"</f>
        <v>2025年部门政府采购预算表</v>
      </c>
      <c r="B3" s="102"/>
      <c r="C3" s="102"/>
      <c r="D3" s="43"/>
      <c r="E3" s="43"/>
      <c r="F3" s="43"/>
      <c r="G3" s="43"/>
      <c r="H3" s="43"/>
      <c r="I3" s="43"/>
      <c r="J3" s="43"/>
      <c r="K3" s="43"/>
      <c r="L3" s="43"/>
      <c r="M3" s="102"/>
      <c r="N3" s="43"/>
      <c r="O3" s="43"/>
      <c r="P3" s="102"/>
      <c r="Q3" s="43"/>
      <c r="R3" s="102"/>
      <c r="S3" s="102"/>
    </row>
    <row r="4" ht="18.75" customHeight="1" spans="1:19">
      <c r="A4" s="135" t="str">
        <f>"单位名称："&amp;"石林彝族自治县统计局"</f>
        <v>单位名称：石林彝族自治县统计局</v>
      </c>
      <c r="B4" s="124"/>
      <c r="C4" s="124"/>
      <c r="D4" s="46"/>
      <c r="E4" s="46"/>
      <c r="F4" s="46"/>
      <c r="G4" s="46"/>
      <c r="H4" s="46"/>
      <c r="I4" s="46"/>
      <c r="J4" s="46"/>
      <c r="K4" s="46"/>
      <c r="L4" s="46"/>
      <c r="R4" s="47"/>
      <c r="S4" s="163" t="s">
        <v>1</v>
      </c>
    </row>
    <row r="5" ht="15.75" customHeight="1" spans="1:19">
      <c r="A5" s="49" t="s">
        <v>193</v>
      </c>
      <c r="B5" s="125" t="s">
        <v>194</v>
      </c>
      <c r="C5" s="125" t="s">
        <v>418</v>
      </c>
      <c r="D5" s="126" t="s">
        <v>419</v>
      </c>
      <c r="E5" s="126" t="s">
        <v>420</v>
      </c>
      <c r="F5" s="126" t="s">
        <v>421</v>
      </c>
      <c r="G5" s="126" t="s">
        <v>422</v>
      </c>
      <c r="H5" s="126" t="s">
        <v>423</v>
      </c>
      <c r="I5" s="138" t="s">
        <v>201</v>
      </c>
      <c r="J5" s="138"/>
      <c r="K5" s="138"/>
      <c r="L5" s="138"/>
      <c r="M5" s="139"/>
      <c r="N5" s="138"/>
      <c r="O5" s="138"/>
      <c r="P5" s="148"/>
      <c r="Q5" s="138"/>
      <c r="R5" s="139"/>
      <c r="S5" s="149"/>
    </row>
    <row r="6" ht="17.25" customHeight="1" spans="1:19">
      <c r="A6" s="51"/>
      <c r="B6" s="127"/>
      <c r="C6" s="127"/>
      <c r="D6" s="128"/>
      <c r="E6" s="128"/>
      <c r="F6" s="128"/>
      <c r="G6" s="128"/>
      <c r="H6" s="128"/>
      <c r="I6" s="128" t="s">
        <v>55</v>
      </c>
      <c r="J6" s="128" t="s">
        <v>58</v>
      </c>
      <c r="K6" s="128" t="s">
        <v>424</v>
      </c>
      <c r="L6" s="128" t="s">
        <v>425</v>
      </c>
      <c r="M6" s="140" t="s">
        <v>426</v>
      </c>
      <c r="N6" s="141" t="s">
        <v>427</v>
      </c>
      <c r="O6" s="141"/>
      <c r="P6" s="150"/>
      <c r="Q6" s="141"/>
      <c r="R6" s="151"/>
      <c r="S6" s="129"/>
    </row>
    <row r="7" ht="54" customHeight="1" spans="1:19">
      <c r="A7" s="54"/>
      <c r="B7" s="129"/>
      <c r="C7" s="129"/>
      <c r="D7" s="130"/>
      <c r="E7" s="130"/>
      <c r="F7" s="130"/>
      <c r="G7" s="130"/>
      <c r="H7" s="130"/>
      <c r="I7" s="130"/>
      <c r="J7" s="130" t="s">
        <v>57</v>
      </c>
      <c r="K7" s="130"/>
      <c r="L7" s="130"/>
      <c r="M7" s="142"/>
      <c r="N7" s="130" t="s">
        <v>57</v>
      </c>
      <c r="O7" s="130" t="s">
        <v>64</v>
      </c>
      <c r="P7" s="129" t="s">
        <v>65</v>
      </c>
      <c r="Q7" s="130" t="s">
        <v>66</v>
      </c>
      <c r="R7" s="142" t="s">
        <v>67</v>
      </c>
      <c r="S7" s="129" t="s">
        <v>68</v>
      </c>
    </row>
    <row r="8" ht="18" customHeight="1" spans="1:19">
      <c r="A8" s="152">
        <v>1</v>
      </c>
      <c r="B8" s="152" t="s">
        <v>84</v>
      </c>
      <c r="C8" s="153">
        <v>3</v>
      </c>
      <c r="D8" s="153">
        <v>4</v>
      </c>
      <c r="E8" s="152">
        <v>5</v>
      </c>
      <c r="F8" s="152">
        <v>6</v>
      </c>
      <c r="G8" s="152">
        <v>7</v>
      </c>
      <c r="H8" s="152">
        <v>8</v>
      </c>
      <c r="I8" s="152">
        <v>9</v>
      </c>
      <c r="J8" s="152">
        <v>10</v>
      </c>
      <c r="K8" s="152">
        <v>11</v>
      </c>
      <c r="L8" s="152">
        <v>12</v>
      </c>
      <c r="M8" s="152">
        <v>13</v>
      </c>
      <c r="N8" s="152">
        <v>14</v>
      </c>
      <c r="O8" s="152">
        <v>15</v>
      </c>
      <c r="P8" s="152">
        <v>16</v>
      </c>
      <c r="Q8" s="152">
        <v>17</v>
      </c>
      <c r="R8" s="152">
        <v>18</v>
      </c>
      <c r="S8" s="152">
        <v>19</v>
      </c>
    </row>
    <row r="9" ht="21" customHeight="1" spans="1:19">
      <c r="A9" s="131"/>
      <c r="B9" s="132"/>
      <c r="C9" s="132"/>
      <c r="D9" s="133"/>
      <c r="E9" s="133"/>
      <c r="F9" s="133"/>
      <c r="G9" s="154"/>
      <c r="H9" s="143"/>
      <c r="I9" s="143"/>
      <c r="J9" s="143"/>
      <c r="K9" s="143"/>
      <c r="L9" s="143"/>
      <c r="M9" s="143"/>
      <c r="N9" s="143"/>
      <c r="O9" s="143"/>
      <c r="P9" s="143"/>
      <c r="Q9" s="143"/>
      <c r="R9" s="143"/>
      <c r="S9" s="143"/>
    </row>
    <row r="10" ht="21" customHeight="1" spans="1:19">
      <c r="A10" s="155" t="s">
        <v>184</v>
      </c>
      <c r="B10" s="156"/>
      <c r="C10" s="156"/>
      <c r="D10" s="157"/>
      <c r="E10" s="157"/>
      <c r="F10" s="157"/>
      <c r="G10" s="158"/>
      <c r="H10" s="143"/>
      <c r="I10" s="143"/>
      <c r="J10" s="143"/>
      <c r="K10" s="143"/>
      <c r="L10" s="143"/>
      <c r="M10" s="143"/>
      <c r="N10" s="143"/>
      <c r="O10" s="143"/>
      <c r="P10" s="143"/>
      <c r="Q10" s="143"/>
      <c r="R10" s="143"/>
      <c r="S10" s="143"/>
    </row>
    <row r="11" ht="33" customHeight="1" spans="1:19">
      <c r="A11" s="45" t="s">
        <v>428</v>
      </c>
      <c r="B11" s="159"/>
      <c r="C11" s="159"/>
      <c r="D11" s="45"/>
      <c r="E11" s="45"/>
      <c r="F11" s="45"/>
      <c r="G11" s="160"/>
      <c r="H11" s="161"/>
      <c r="I11" s="161"/>
      <c r="J11" s="161"/>
      <c r="K11" s="161"/>
      <c r="L11" s="161"/>
      <c r="M11" s="161"/>
      <c r="N11" s="161"/>
      <c r="O11" s="161"/>
      <c r="P11" s="161"/>
      <c r="Q11" s="161"/>
      <c r="R11" s="161"/>
      <c r="S11" s="161"/>
    </row>
    <row r="12" ht="36" customHeight="1" spans="1:19">
      <c r="A12" s="162" t="s">
        <v>429</v>
      </c>
      <c r="B12" s="162"/>
      <c r="C12" s="162"/>
      <c r="D12" s="162"/>
      <c r="E12" s="162"/>
      <c r="F12" s="162"/>
      <c r="G12" s="162"/>
      <c r="H12" s="162"/>
      <c r="I12" s="162"/>
      <c r="J12" s="162"/>
      <c r="K12" s="162"/>
      <c r="L12" s="162"/>
      <c r="M12" s="162"/>
      <c r="N12" s="162"/>
      <c r="O12" s="162"/>
      <c r="P12" s="162"/>
      <c r="Q12" s="162"/>
      <c r="R12" s="162"/>
      <c r="S12" s="162"/>
    </row>
  </sheetData>
  <mergeCells count="20">
    <mergeCell ref="A3:S3"/>
    <mergeCell ref="A4:H4"/>
    <mergeCell ref="I5:S5"/>
    <mergeCell ref="N6:S6"/>
    <mergeCell ref="A10:G10"/>
    <mergeCell ref="A11:S11"/>
    <mergeCell ref="A12:S12"/>
    <mergeCell ref="A5:A7"/>
    <mergeCell ref="B5:B7"/>
    <mergeCell ref="C5:C7"/>
    <mergeCell ref="D5:D7"/>
    <mergeCell ref="E5:E7"/>
    <mergeCell ref="F5:F7"/>
    <mergeCell ref="G5:G7"/>
    <mergeCell ref="H5:H7"/>
    <mergeCell ref="I6:I7"/>
    <mergeCell ref="J6:J7"/>
    <mergeCell ref="K6:K7"/>
    <mergeCell ref="L6:L7"/>
    <mergeCell ref="M6:M7"/>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1"/>
  <sheetViews>
    <sheetView showZeros="0" workbookViewId="0">
      <pane ySplit="1" topLeftCell="A2" activePane="bottomLeft" state="frozen"/>
      <selection/>
      <selection pane="bottomLeft" activeCell="A4" sqref="A4:I4"/>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customHeight="1" spans="1:20">
      <c r="A1" s="1"/>
      <c r="B1" s="1"/>
      <c r="C1" s="1"/>
      <c r="D1" s="1"/>
      <c r="E1" s="1"/>
      <c r="F1" s="1"/>
      <c r="G1" s="1"/>
      <c r="H1" s="1"/>
      <c r="I1" s="1"/>
      <c r="J1" s="1"/>
      <c r="K1" s="1"/>
      <c r="L1" s="1"/>
      <c r="M1" s="1"/>
      <c r="N1" s="1"/>
      <c r="O1" s="1"/>
      <c r="P1" s="1"/>
      <c r="Q1" s="1"/>
      <c r="R1" s="1"/>
      <c r="S1" s="1"/>
      <c r="T1" s="1"/>
    </row>
    <row r="2" ht="16.5" customHeight="1" spans="1:20">
      <c r="A2" s="121"/>
      <c r="B2" s="122"/>
      <c r="C2" s="122"/>
      <c r="D2" s="122"/>
      <c r="E2" s="122"/>
      <c r="F2" s="122"/>
      <c r="G2" s="122"/>
      <c r="H2" s="121"/>
      <c r="I2" s="121"/>
      <c r="J2" s="121"/>
      <c r="K2" s="121"/>
      <c r="L2" s="121"/>
      <c r="M2" s="121"/>
      <c r="N2" s="136"/>
      <c r="O2" s="121"/>
      <c r="P2" s="121"/>
      <c r="Q2" s="122"/>
      <c r="R2" s="121"/>
      <c r="S2" s="146"/>
      <c r="T2" s="146" t="s">
        <v>430</v>
      </c>
    </row>
    <row r="3" ht="41.25" customHeight="1" spans="1:20">
      <c r="A3" s="111" t="str">
        <f>"2025"&amp;"年部门政府购买服务预算表"</f>
        <v>2025年部门政府购买服务预算表</v>
      </c>
      <c r="B3" s="102"/>
      <c r="C3" s="102"/>
      <c r="D3" s="102"/>
      <c r="E3" s="102"/>
      <c r="F3" s="102"/>
      <c r="G3" s="102"/>
      <c r="H3" s="123"/>
      <c r="I3" s="123"/>
      <c r="J3" s="123"/>
      <c r="K3" s="123"/>
      <c r="L3" s="123"/>
      <c r="M3" s="123"/>
      <c r="N3" s="137"/>
      <c r="O3" s="123"/>
      <c r="P3" s="123"/>
      <c r="Q3" s="102"/>
      <c r="R3" s="123"/>
      <c r="S3" s="137"/>
      <c r="T3" s="102"/>
    </row>
    <row r="4" ht="22.5" customHeight="1" spans="1:20">
      <c r="A4" s="112" t="str">
        <f>"单位名称："&amp;"石林彝族自治县统计局"</f>
        <v>单位名称：石林彝族自治县统计局</v>
      </c>
      <c r="B4" s="124"/>
      <c r="C4" s="124"/>
      <c r="D4" s="124"/>
      <c r="E4" s="124"/>
      <c r="F4" s="124"/>
      <c r="G4" s="124"/>
      <c r="H4" s="113"/>
      <c r="I4" s="113"/>
      <c r="J4" s="113"/>
      <c r="K4" s="113"/>
      <c r="L4" s="113"/>
      <c r="M4" s="113"/>
      <c r="N4" s="136"/>
      <c r="O4" s="121"/>
      <c r="P4" s="121"/>
      <c r="Q4" s="122"/>
      <c r="R4" s="121"/>
      <c r="S4" s="147"/>
      <c r="T4" s="146" t="s">
        <v>1</v>
      </c>
    </row>
    <row r="5" ht="24" customHeight="1" spans="1:20">
      <c r="A5" s="49" t="s">
        <v>193</v>
      </c>
      <c r="B5" s="125" t="s">
        <v>194</v>
      </c>
      <c r="C5" s="125" t="s">
        <v>418</v>
      </c>
      <c r="D5" s="125" t="s">
        <v>431</v>
      </c>
      <c r="E5" s="125" t="s">
        <v>432</v>
      </c>
      <c r="F5" s="125" t="s">
        <v>433</v>
      </c>
      <c r="G5" s="125" t="s">
        <v>434</v>
      </c>
      <c r="H5" s="126" t="s">
        <v>435</v>
      </c>
      <c r="I5" s="126" t="s">
        <v>436</v>
      </c>
      <c r="J5" s="138" t="s">
        <v>201</v>
      </c>
      <c r="K5" s="138"/>
      <c r="L5" s="138"/>
      <c r="M5" s="138"/>
      <c r="N5" s="139"/>
      <c r="O5" s="138"/>
      <c r="P5" s="138"/>
      <c r="Q5" s="148"/>
      <c r="R5" s="138"/>
      <c r="S5" s="139"/>
      <c r="T5" s="149"/>
    </row>
    <row r="6" ht="24" customHeight="1" spans="1:20">
      <c r="A6" s="51"/>
      <c r="B6" s="127"/>
      <c r="C6" s="127"/>
      <c r="D6" s="127"/>
      <c r="E6" s="127"/>
      <c r="F6" s="127"/>
      <c r="G6" s="127"/>
      <c r="H6" s="128"/>
      <c r="I6" s="128"/>
      <c r="J6" s="128" t="s">
        <v>55</v>
      </c>
      <c r="K6" s="128" t="s">
        <v>58</v>
      </c>
      <c r="L6" s="128" t="s">
        <v>424</v>
      </c>
      <c r="M6" s="128" t="s">
        <v>425</v>
      </c>
      <c r="N6" s="140" t="s">
        <v>426</v>
      </c>
      <c r="O6" s="141" t="s">
        <v>427</v>
      </c>
      <c r="P6" s="141"/>
      <c r="Q6" s="150"/>
      <c r="R6" s="141"/>
      <c r="S6" s="151"/>
      <c r="T6" s="129"/>
    </row>
    <row r="7" ht="54" customHeight="1" spans="1:20">
      <c r="A7" s="54"/>
      <c r="B7" s="129"/>
      <c r="C7" s="129"/>
      <c r="D7" s="129"/>
      <c r="E7" s="129"/>
      <c r="F7" s="129"/>
      <c r="G7" s="129"/>
      <c r="H7" s="130"/>
      <c r="I7" s="130"/>
      <c r="J7" s="130"/>
      <c r="K7" s="130" t="s">
        <v>57</v>
      </c>
      <c r="L7" s="130"/>
      <c r="M7" s="130"/>
      <c r="N7" s="142"/>
      <c r="O7" s="130" t="s">
        <v>57</v>
      </c>
      <c r="P7" s="130" t="s">
        <v>64</v>
      </c>
      <c r="Q7" s="129" t="s">
        <v>65</v>
      </c>
      <c r="R7" s="130" t="s">
        <v>66</v>
      </c>
      <c r="S7" s="142" t="s">
        <v>67</v>
      </c>
      <c r="T7" s="129" t="s">
        <v>68</v>
      </c>
    </row>
    <row r="8" ht="17.25" customHeight="1" spans="1:20">
      <c r="A8" s="55">
        <v>1</v>
      </c>
      <c r="B8" s="129">
        <v>2</v>
      </c>
      <c r="C8" s="55">
        <v>3</v>
      </c>
      <c r="D8" s="55">
        <v>4</v>
      </c>
      <c r="E8" s="129">
        <v>5</v>
      </c>
      <c r="F8" s="55">
        <v>6</v>
      </c>
      <c r="G8" s="55">
        <v>7</v>
      </c>
      <c r="H8" s="129">
        <v>8</v>
      </c>
      <c r="I8" s="55">
        <v>9</v>
      </c>
      <c r="J8" s="55">
        <v>10</v>
      </c>
      <c r="K8" s="129">
        <v>11</v>
      </c>
      <c r="L8" s="55">
        <v>12</v>
      </c>
      <c r="M8" s="55">
        <v>13</v>
      </c>
      <c r="N8" s="129">
        <v>14</v>
      </c>
      <c r="O8" s="55">
        <v>15</v>
      </c>
      <c r="P8" s="55">
        <v>16</v>
      </c>
      <c r="Q8" s="129">
        <v>17</v>
      </c>
      <c r="R8" s="55">
        <v>18</v>
      </c>
      <c r="S8" s="55">
        <v>19</v>
      </c>
      <c r="T8" s="55">
        <v>20</v>
      </c>
    </row>
    <row r="9" ht="21" customHeight="1" spans="1:20">
      <c r="A9" s="131"/>
      <c r="B9" s="132"/>
      <c r="C9" s="132"/>
      <c r="D9" s="132"/>
      <c r="E9" s="132"/>
      <c r="F9" s="132"/>
      <c r="G9" s="132"/>
      <c r="H9" s="133"/>
      <c r="I9" s="133"/>
      <c r="J9" s="143"/>
      <c r="K9" s="143"/>
      <c r="L9" s="143"/>
      <c r="M9" s="143"/>
      <c r="N9" s="143"/>
      <c r="O9" s="143"/>
      <c r="P9" s="143"/>
      <c r="Q9" s="143"/>
      <c r="R9" s="143"/>
      <c r="S9" s="143"/>
      <c r="T9" s="143"/>
    </row>
    <row r="10" ht="21" customHeight="1" spans="1:20">
      <c r="A10" s="134" t="s">
        <v>184</v>
      </c>
      <c r="B10" s="44"/>
      <c r="C10" s="44"/>
      <c r="D10" s="44"/>
      <c r="E10" s="44"/>
      <c r="F10" s="44"/>
      <c r="G10" s="44"/>
      <c r="H10" s="135"/>
      <c r="I10" s="144"/>
      <c r="J10" s="145"/>
      <c r="K10" s="145"/>
      <c r="L10" s="145"/>
      <c r="M10" s="145"/>
      <c r="N10" s="145"/>
      <c r="O10" s="145"/>
      <c r="P10" s="145"/>
      <c r="Q10" s="145"/>
      <c r="R10" s="145"/>
      <c r="S10" s="145"/>
      <c r="T10" s="145"/>
    </row>
    <row r="11" ht="35" customHeight="1" spans="1:20">
      <c r="A11" s="71" t="s">
        <v>437</v>
      </c>
      <c r="B11" s="71"/>
      <c r="C11" s="71"/>
      <c r="D11" s="71"/>
      <c r="E11" s="71"/>
      <c r="F11" s="71"/>
      <c r="G11" s="71"/>
      <c r="H11" s="71"/>
      <c r="I11" s="71"/>
      <c r="J11" s="71"/>
      <c r="K11" s="71"/>
      <c r="L11" s="71"/>
      <c r="M11" s="71"/>
      <c r="N11" s="71"/>
      <c r="O11" s="71"/>
      <c r="P11" s="71"/>
      <c r="Q11" s="71"/>
      <c r="R11" s="71"/>
      <c r="S11" s="71"/>
      <c r="T11" s="71"/>
    </row>
  </sheetData>
  <mergeCells count="20">
    <mergeCell ref="A3:T3"/>
    <mergeCell ref="A4:I4"/>
    <mergeCell ref="J5:T5"/>
    <mergeCell ref="O6:T6"/>
    <mergeCell ref="A10:I10"/>
    <mergeCell ref="A11:T11"/>
    <mergeCell ref="A5:A7"/>
    <mergeCell ref="B5:B7"/>
    <mergeCell ref="C5:C7"/>
    <mergeCell ref="D5:D7"/>
    <mergeCell ref="E5:E7"/>
    <mergeCell ref="F5:F7"/>
    <mergeCell ref="G5:G7"/>
    <mergeCell ref="H5:H7"/>
    <mergeCell ref="I5:I7"/>
    <mergeCell ref="J6:J7"/>
    <mergeCell ref="K6:K7"/>
    <mergeCell ref="L6:L7"/>
    <mergeCell ref="M6:M7"/>
    <mergeCell ref="N6:N7"/>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10"/>
  <sheetViews>
    <sheetView showZeros="0" workbookViewId="0">
      <pane ySplit="1" topLeftCell="A2" activePane="bottomLeft" state="frozen"/>
      <selection/>
      <selection pane="bottomLeft" activeCell="C13" sqref="C13"/>
    </sheetView>
  </sheetViews>
  <sheetFormatPr defaultColWidth="9.14166666666667" defaultRowHeight="14.25" customHeight="1" outlineLevelCol="4"/>
  <cols>
    <col min="1" max="1" width="42.025" customWidth="1"/>
    <col min="2" max="4" width="17.175" customWidth="1"/>
    <col min="5" max="5" width="17.025" customWidth="1"/>
  </cols>
  <sheetData>
    <row r="1" customFormat="1" customHeight="1" spans="1:5">
      <c r="A1" s="1"/>
      <c r="B1" s="1"/>
      <c r="C1" s="1"/>
      <c r="D1" s="1"/>
      <c r="E1" s="1"/>
    </row>
    <row r="2" customFormat="1" ht="13.5" customHeight="1" spans="4:5">
      <c r="D2" s="110"/>
      <c r="E2" s="42" t="s">
        <v>438</v>
      </c>
    </row>
    <row r="3" customFormat="1" ht="27.75" customHeight="1" spans="1:5">
      <c r="A3" s="111" t="s">
        <v>439</v>
      </c>
      <c r="B3" s="43"/>
      <c r="C3" s="43"/>
      <c r="D3" s="43"/>
      <c r="E3" s="43"/>
    </row>
    <row r="4" customFormat="1" ht="18" customHeight="1" spans="1:5">
      <c r="A4" s="112" t="s">
        <v>440</v>
      </c>
      <c r="B4" s="113"/>
      <c r="C4" s="113"/>
      <c r="D4" s="114"/>
      <c r="E4" s="47" t="s">
        <v>1</v>
      </c>
    </row>
    <row r="5" customFormat="1" ht="19.5" customHeight="1" spans="1:5">
      <c r="A5" s="115" t="s">
        <v>441</v>
      </c>
      <c r="B5" s="116" t="s">
        <v>201</v>
      </c>
      <c r="C5" s="116"/>
      <c r="D5" s="116"/>
      <c r="E5" s="116" t="s">
        <v>442</v>
      </c>
    </row>
    <row r="6" customFormat="1" ht="40.5" customHeight="1" spans="1:5">
      <c r="A6" s="117"/>
      <c r="B6" s="116" t="s">
        <v>55</v>
      </c>
      <c r="C6" s="118" t="s">
        <v>58</v>
      </c>
      <c r="D6" s="118" t="s">
        <v>424</v>
      </c>
      <c r="E6" s="116"/>
    </row>
    <row r="7" customFormat="1" ht="19.5" customHeight="1" spans="1:5">
      <c r="A7" s="15">
        <v>1</v>
      </c>
      <c r="B7" s="55">
        <v>2</v>
      </c>
      <c r="C7" s="55">
        <v>3</v>
      </c>
      <c r="D7" s="117">
        <v>4</v>
      </c>
      <c r="E7" s="55">
        <v>5</v>
      </c>
    </row>
    <row r="8" customFormat="1" ht="28.4" customHeight="1" spans="1:5">
      <c r="A8" s="19"/>
      <c r="B8" s="119"/>
      <c r="C8" s="119"/>
      <c r="D8" s="119"/>
      <c r="E8" s="119"/>
    </row>
    <row r="9" customFormat="1" ht="29.9" customHeight="1" spans="1:5">
      <c r="A9" s="104"/>
      <c r="B9" s="120"/>
      <c r="C9" s="120"/>
      <c r="D9" s="120"/>
      <c r="E9" s="120"/>
    </row>
    <row r="10" ht="45" customHeight="1" spans="1:5">
      <c r="A10" s="71" t="s">
        <v>443</v>
      </c>
      <c r="B10" s="71"/>
      <c r="C10" s="71"/>
      <c r="D10" s="71"/>
      <c r="E10" s="71"/>
    </row>
  </sheetData>
  <mergeCells count="6">
    <mergeCell ref="A3:E3"/>
    <mergeCell ref="A4:D4"/>
    <mergeCell ref="B5:D5"/>
    <mergeCell ref="A10:E10"/>
    <mergeCell ref="A5:A6"/>
    <mergeCell ref="E5:E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pane ySplit="1" topLeftCell="A2" activePane="bottomLeft" state="frozen"/>
      <selection/>
      <selection pane="bottomLeft" activeCell="A13" sqref="A13"/>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customHeight="1" spans="1:10">
      <c r="A1" s="1"/>
      <c r="B1" s="1"/>
      <c r="C1" s="1"/>
      <c r="D1" s="1"/>
      <c r="E1" s="1"/>
      <c r="F1" s="1"/>
      <c r="G1" s="1"/>
      <c r="H1" s="1"/>
      <c r="I1" s="1"/>
      <c r="J1" s="1"/>
    </row>
    <row r="2" ht="16.5" customHeight="1" spans="10:10">
      <c r="J2" s="42" t="s">
        <v>444</v>
      </c>
    </row>
    <row r="3" ht="41.25" customHeight="1" spans="1:10">
      <c r="A3" s="101" t="str">
        <f>"2025"&amp;"年对下转移支付绩效目标表"</f>
        <v>2025年对下转移支付绩效目标表</v>
      </c>
      <c r="B3" s="43"/>
      <c r="C3" s="43"/>
      <c r="D3" s="43"/>
      <c r="E3" s="43"/>
      <c r="F3" s="102"/>
      <c r="G3" s="43"/>
      <c r="H3" s="102"/>
      <c r="I3" s="102"/>
      <c r="J3" s="43"/>
    </row>
    <row r="4" ht="17.25" customHeight="1" spans="1:1">
      <c r="A4" s="44" t="str">
        <f>"单位名称："&amp;"石林彝族自治县统计局"</f>
        <v>单位名称：石林彝族自治县统计局</v>
      </c>
    </row>
    <row r="5" ht="44.25" customHeight="1" spans="1:10">
      <c r="A5" s="18" t="s">
        <v>441</v>
      </c>
      <c r="B5" s="18" t="s">
        <v>299</v>
      </c>
      <c r="C5" s="18" t="s">
        <v>300</v>
      </c>
      <c r="D5" s="18" t="s">
        <v>301</v>
      </c>
      <c r="E5" s="18" t="s">
        <v>302</v>
      </c>
      <c r="F5" s="103" t="s">
        <v>303</v>
      </c>
      <c r="G5" s="18" t="s">
        <v>304</v>
      </c>
      <c r="H5" s="103" t="s">
        <v>305</v>
      </c>
      <c r="I5" s="103" t="s">
        <v>306</v>
      </c>
      <c r="J5" s="18" t="s">
        <v>307</v>
      </c>
    </row>
    <row r="6" ht="14.25" customHeight="1" spans="1:10">
      <c r="A6" s="18">
        <v>1</v>
      </c>
      <c r="B6" s="18">
        <v>2</v>
      </c>
      <c r="C6" s="18">
        <v>3</v>
      </c>
      <c r="D6" s="18">
        <v>4</v>
      </c>
      <c r="E6" s="18">
        <v>5</v>
      </c>
      <c r="F6" s="103">
        <v>6</v>
      </c>
      <c r="G6" s="18">
        <v>7</v>
      </c>
      <c r="H6" s="103">
        <v>8</v>
      </c>
      <c r="I6" s="103">
        <v>9</v>
      </c>
      <c r="J6" s="18">
        <v>10</v>
      </c>
    </row>
    <row r="7" ht="42" customHeight="1" spans="1:10">
      <c r="A7" s="104"/>
      <c r="B7" s="105"/>
      <c r="C7" s="105"/>
      <c r="D7" s="105"/>
      <c r="E7" s="106"/>
      <c r="F7" s="107"/>
      <c r="G7" s="106"/>
      <c r="H7" s="107"/>
      <c r="I7" s="107"/>
      <c r="J7" s="106"/>
    </row>
    <row r="8" ht="42" customHeight="1" spans="1:10">
      <c r="A8" s="108"/>
      <c r="B8" s="109"/>
      <c r="C8" s="109"/>
      <c r="D8" s="109"/>
      <c r="E8" s="108"/>
      <c r="F8" s="109"/>
      <c r="G8" s="108"/>
      <c r="H8" s="109"/>
      <c r="I8" s="109"/>
      <c r="J8" s="108"/>
    </row>
    <row r="9" ht="46" customHeight="1" spans="1:10">
      <c r="A9" s="71" t="s">
        <v>443</v>
      </c>
      <c r="B9" s="71"/>
      <c r="C9" s="71"/>
      <c r="D9" s="71"/>
      <c r="E9" s="71"/>
      <c r="F9" s="71"/>
      <c r="G9" s="71"/>
      <c r="H9" s="71"/>
      <c r="I9" s="71"/>
      <c r="J9" s="71"/>
    </row>
  </sheetData>
  <mergeCells count="3">
    <mergeCell ref="A3:J3"/>
    <mergeCell ref="A4:H4"/>
    <mergeCell ref="A9:J9"/>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0"/>
  <sheetViews>
    <sheetView showZeros="0" workbookViewId="0">
      <pane ySplit="1" topLeftCell="A2" activePane="bottomLeft" state="frozen"/>
      <selection/>
      <selection pane="bottomLeft" activeCell="A17" sqref="A17"/>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1"/>
      <c r="B1" s="1"/>
      <c r="C1" s="1"/>
      <c r="D1" s="1"/>
      <c r="E1" s="1"/>
      <c r="F1" s="1"/>
      <c r="G1" s="1"/>
      <c r="H1" s="1"/>
      <c r="I1" s="1"/>
    </row>
    <row r="2" customHeight="1" spans="1:9">
      <c r="A2" s="75" t="s">
        <v>445</v>
      </c>
      <c r="B2" s="76"/>
      <c r="C2" s="76"/>
      <c r="D2" s="77"/>
      <c r="E2" s="77"/>
      <c r="F2" s="77"/>
      <c r="G2" s="76"/>
      <c r="H2" s="76"/>
      <c r="I2" s="77"/>
    </row>
    <row r="3" ht="41.25" customHeight="1" spans="1:9">
      <c r="A3" s="78" t="str">
        <f>"2025"&amp;"年新增资产配置预算表"</f>
        <v>2025年新增资产配置预算表</v>
      </c>
      <c r="B3" s="79"/>
      <c r="C3" s="79"/>
      <c r="D3" s="80"/>
      <c r="E3" s="80"/>
      <c r="F3" s="80"/>
      <c r="G3" s="79"/>
      <c r="H3" s="79"/>
      <c r="I3" s="80"/>
    </row>
    <row r="4" customHeight="1" spans="1:9">
      <c r="A4" s="81" t="str">
        <f>"单位名称："&amp;"石林彝族自治县统计局"</f>
        <v>单位名称：石林彝族自治县统计局</v>
      </c>
      <c r="B4" s="82"/>
      <c r="C4" s="82"/>
      <c r="D4" s="83"/>
      <c r="F4" s="80"/>
      <c r="G4" s="79"/>
      <c r="H4" s="79"/>
      <c r="I4" s="100" t="s">
        <v>1</v>
      </c>
    </row>
    <row r="5" ht="28.5" customHeight="1" spans="1:9">
      <c r="A5" s="84" t="s">
        <v>193</v>
      </c>
      <c r="B5" s="85" t="s">
        <v>194</v>
      </c>
      <c r="C5" s="86" t="s">
        <v>446</v>
      </c>
      <c r="D5" s="84" t="s">
        <v>447</v>
      </c>
      <c r="E5" s="84" t="s">
        <v>448</v>
      </c>
      <c r="F5" s="84" t="s">
        <v>449</v>
      </c>
      <c r="G5" s="85" t="s">
        <v>450</v>
      </c>
      <c r="H5" s="72"/>
      <c r="I5" s="84"/>
    </row>
    <row r="6" ht="21" customHeight="1" spans="1:9">
      <c r="A6" s="86"/>
      <c r="B6" s="87"/>
      <c r="C6" s="87"/>
      <c r="D6" s="88"/>
      <c r="E6" s="87"/>
      <c r="F6" s="87"/>
      <c r="G6" s="85" t="s">
        <v>422</v>
      </c>
      <c r="H6" s="85" t="s">
        <v>451</v>
      </c>
      <c r="I6" s="85" t="s">
        <v>452</v>
      </c>
    </row>
    <row r="7" ht="17.25" customHeight="1" spans="1:9">
      <c r="A7" s="89" t="s">
        <v>83</v>
      </c>
      <c r="B7" s="32" t="s">
        <v>84</v>
      </c>
      <c r="C7" s="89" t="s">
        <v>85</v>
      </c>
      <c r="D7" s="34" t="s">
        <v>86</v>
      </c>
      <c r="E7" s="89" t="s">
        <v>87</v>
      </c>
      <c r="F7" s="32" t="s">
        <v>88</v>
      </c>
      <c r="G7" s="90" t="s">
        <v>89</v>
      </c>
      <c r="H7" s="34" t="s">
        <v>90</v>
      </c>
      <c r="I7" s="34">
        <v>9</v>
      </c>
    </row>
    <row r="8" ht="19.5" customHeight="1" spans="1:9">
      <c r="A8" s="91"/>
      <c r="B8" s="66"/>
      <c r="C8" s="66"/>
      <c r="D8" s="19"/>
      <c r="E8" s="33"/>
      <c r="F8" s="90"/>
      <c r="G8" s="92"/>
      <c r="H8" s="93"/>
      <c r="I8" s="93"/>
    </row>
    <row r="9" ht="19.5" customHeight="1" spans="1:9">
      <c r="A9" s="94" t="s">
        <v>55</v>
      </c>
      <c r="B9" s="95"/>
      <c r="C9" s="95"/>
      <c r="D9" s="96"/>
      <c r="E9" s="97"/>
      <c r="F9" s="97"/>
      <c r="G9" s="98"/>
      <c r="H9" s="99"/>
      <c r="I9" s="99"/>
    </row>
    <row r="10" ht="39" customHeight="1" spans="1:9">
      <c r="A10" s="71" t="s">
        <v>453</v>
      </c>
      <c r="B10" s="71"/>
      <c r="C10" s="71"/>
      <c r="D10" s="71"/>
      <c r="E10" s="71"/>
      <c r="F10" s="71"/>
      <c r="G10" s="71"/>
      <c r="H10" s="71"/>
      <c r="I10" s="71"/>
    </row>
  </sheetData>
  <mergeCells count="12">
    <mergeCell ref="A2:I2"/>
    <mergeCell ref="A3:I3"/>
    <mergeCell ref="A4:C4"/>
    <mergeCell ref="G5:I5"/>
    <mergeCell ref="A9:F9"/>
    <mergeCell ref="A10:I10"/>
    <mergeCell ref="A5:A6"/>
    <mergeCell ref="B5:B6"/>
    <mergeCell ref="C5:C6"/>
    <mergeCell ref="D5:D6"/>
    <mergeCell ref="E5:E6"/>
    <mergeCell ref="F5:F6"/>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pane ySplit="1" topLeftCell="A2" activePane="bottomLeft" state="frozen"/>
      <selection/>
      <selection pane="bottomLeft" activeCell="D16" sqref="D16"/>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A1" s="1"/>
      <c r="B1" s="1"/>
      <c r="C1" s="1"/>
      <c r="D1" s="1"/>
      <c r="E1" s="1"/>
      <c r="F1" s="1"/>
      <c r="G1" s="1"/>
      <c r="H1" s="1"/>
      <c r="I1" s="1"/>
      <c r="J1" s="1"/>
      <c r="K1" s="1"/>
    </row>
    <row r="2" customHeight="1" spans="4:11">
      <c r="D2" s="41"/>
      <c r="E2" s="41"/>
      <c r="F2" s="41"/>
      <c r="G2" s="41"/>
      <c r="K2" s="42" t="s">
        <v>454</v>
      </c>
    </row>
    <row r="3" ht="41.25" customHeight="1" spans="1:11">
      <c r="A3" s="43" t="str">
        <f>"2025"&amp;"年上级转移支付补助项目支出预算表"</f>
        <v>2025年上级转移支付补助项目支出预算表</v>
      </c>
      <c r="B3" s="43"/>
      <c r="C3" s="43"/>
      <c r="D3" s="43"/>
      <c r="E3" s="43"/>
      <c r="F3" s="43"/>
      <c r="G3" s="43"/>
      <c r="H3" s="43"/>
      <c r="I3" s="43"/>
      <c r="J3" s="43"/>
      <c r="K3" s="43"/>
    </row>
    <row r="4" ht="13.5" customHeight="1" spans="1:11">
      <c r="A4" s="44" t="str">
        <f>"单位名称："&amp;"石林彝族自治县统计局"</f>
        <v>单位名称：石林彝族自治县统计局</v>
      </c>
      <c r="B4" s="45"/>
      <c r="C4" s="45"/>
      <c r="D4" s="45"/>
      <c r="E4" s="45"/>
      <c r="F4" s="45"/>
      <c r="G4" s="45"/>
      <c r="H4" s="46"/>
      <c r="I4" s="46"/>
      <c r="J4" s="46"/>
      <c r="K4" s="47" t="s">
        <v>1</v>
      </c>
    </row>
    <row r="5" ht="21.75" customHeight="1" spans="1:11">
      <c r="A5" s="48" t="s">
        <v>275</v>
      </c>
      <c r="B5" s="48" t="s">
        <v>196</v>
      </c>
      <c r="C5" s="48" t="s">
        <v>276</v>
      </c>
      <c r="D5" s="49" t="s">
        <v>197</v>
      </c>
      <c r="E5" s="49" t="s">
        <v>198</v>
      </c>
      <c r="F5" s="49" t="s">
        <v>277</v>
      </c>
      <c r="G5" s="49" t="s">
        <v>278</v>
      </c>
      <c r="H5" s="63" t="s">
        <v>55</v>
      </c>
      <c r="I5" s="13" t="s">
        <v>455</v>
      </c>
      <c r="J5" s="14"/>
      <c r="K5" s="36"/>
    </row>
    <row r="6" ht="21.75" customHeight="1" spans="1:11">
      <c r="A6" s="50"/>
      <c r="B6" s="50"/>
      <c r="C6" s="50"/>
      <c r="D6" s="51"/>
      <c r="E6" s="51"/>
      <c r="F6" s="51"/>
      <c r="G6" s="51"/>
      <c r="H6" s="64"/>
      <c r="I6" s="49" t="s">
        <v>58</v>
      </c>
      <c r="J6" s="49" t="s">
        <v>59</v>
      </c>
      <c r="K6" s="49" t="s">
        <v>60</v>
      </c>
    </row>
    <row r="7" ht="40.5" customHeight="1" spans="1:11">
      <c r="A7" s="53"/>
      <c r="B7" s="53"/>
      <c r="C7" s="53"/>
      <c r="D7" s="54"/>
      <c r="E7" s="54"/>
      <c r="F7" s="54"/>
      <c r="G7" s="54"/>
      <c r="H7" s="55"/>
      <c r="I7" s="54" t="s">
        <v>57</v>
      </c>
      <c r="J7" s="54"/>
      <c r="K7" s="54"/>
    </row>
    <row r="8" ht="15" customHeight="1" spans="1:11">
      <c r="A8" s="56">
        <v>1</v>
      </c>
      <c r="B8" s="56">
        <v>2</v>
      </c>
      <c r="C8" s="56">
        <v>3</v>
      </c>
      <c r="D8" s="56">
        <v>4</v>
      </c>
      <c r="E8" s="56">
        <v>5</v>
      </c>
      <c r="F8" s="56">
        <v>6</v>
      </c>
      <c r="G8" s="56">
        <v>7</v>
      </c>
      <c r="H8" s="56">
        <v>8</v>
      </c>
      <c r="I8" s="56">
        <v>9</v>
      </c>
      <c r="J8" s="72">
        <v>10</v>
      </c>
      <c r="K8" s="72">
        <v>11</v>
      </c>
    </row>
    <row r="9" ht="18.75" customHeight="1" spans="1:11">
      <c r="A9" s="19"/>
      <c r="B9" s="33"/>
      <c r="C9" s="19"/>
      <c r="D9" s="19"/>
      <c r="E9" s="19"/>
      <c r="F9" s="19"/>
      <c r="G9" s="19"/>
      <c r="H9" s="65"/>
      <c r="I9" s="73"/>
      <c r="J9" s="73"/>
      <c r="K9" s="65"/>
    </row>
    <row r="10" ht="18.75" customHeight="1" spans="1:11">
      <c r="A10" s="66"/>
      <c r="B10" s="33"/>
      <c r="C10" s="33"/>
      <c r="D10" s="33"/>
      <c r="E10" s="33"/>
      <c r="F10" s="33"/>
      <c r="G10" s="33"/>
      <c r="H10" s="58"/>
      <c r="I10" s="58"/>
      <c r="J10" s="58"/>
      <c r="K10" s="65"/>
    </row>
    <row r="11" ht="18.75" customHeight="1" spans="1:11">
      <c r="A11" s="67" t="s">
        <v>184</v>
      </c>
      <c r="B11" s="68"/>
      <c r="C11" s="68"/>
      <c r="D11" s="68"/>
      <c r="E11" s="68"/>
      <c r="F11" s="68"/>
      <c r="G11" s="69"/>
      <c r="H11" s="70"/>
      <c r="I11" s="70"/>
      <c r="J11" s="70"/>
      <c r="K11" s="74"/>
    </row>
    <row r="12" ht="38" customHeight="1" spans="1:11">
      <c r="A12" s="71" t="s">
        <v>456</v>
      </c>
      <c r="B12" s="71"/>
      <c r="C12" s="71"/>
      <c r="D12" s="71"/>
      <c r="E12" s="71"/>
      <c r="F12" s="71"/>
      <c r="G12" s="71"/>
      <c r="H12" s="71"/>
      <c r="I12" s="71"/>
      <c r="J12" s="71"/>
      <c r="K12" s="71"/>
    </row>
  </sheetData>
  <mergeCells count="16">
    <mergeCell ref="A3:K3"/>
    <mergeCell ref="A4:G4"/>
    <mergeCell ref="I5:K5"/>
    <mergeCell ref="A11:G11"/>
    <mergeCell ref="A12:K12"/>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4"/>
  <sheetViews>
    <sheetView showZeros="0" workbookViewId="0">
      <pane ySplit="1" topLeftCell="A2" activePane="bottomLeft" state="frozen"/>
      <selection/>
      <selection pane="bottomLeft" activeCell="A3" sqref="A3:G3"/>
    </sheetView>
  </sheetViews>
  <sheetFormatPr defaultColWidth="9.14166666666667" defaultRowHeight="14.25" customHeight="1" outlineLevelCol="6"/>
  <cols>
    <col min="1" max="1" width="35.2833333333333" customWidth="1"/>
    <col min="2" max="4" width="28" customWidth="1"/>
    <col min="5" max="7" width="23.85" customWidth="1"/>
  </cols>
  <sheetData>
    <row r="1" customHeight="1" spans="1:7">
      <c r="A1" s="1"/>
      <c r="B1" s="1"/>
      <c r="C1" s="1"/>
      <c r="D1" s="1"/>
      <c r="E1" s="1"/>
      <c r="F1" s="1"/>
      <c r="G1" s="1"/>
    </row>
    <row r="2" ht="13.5" customHeight="1" spans="4:7">
      <c r="D2" s="41"/>
      <c r="G2" s="42" t="s">
        <v>457</v>
      </c>
    </row>
    <row r="3" ht="41.25" customHeight="1" spans="1:7">
      <c r="A3" s="43" t="str">
        <f>"2025"&amp;"年部门项目中期规划预算表"</f>
        <v>2025年部门项目中期规划预算表</v>
      </c>
      <c r="B3" s="43"/>
      <c r="C3" s="43"/>
      <c r="D3" s="43"/>
      <c r="E3" s="43"/>
      <c r="F3" s="43"/>
      <c r="G3" s="43"/>
    </row>
    <row r="4" ht="13.5" customHeight="1" spans="1:7">
      <c r="A4" s="44" t="str">
        <f>"单位名称："&amp;"石林彝族自治县统计局"</f>
        <v>单位名称：石林彝族自治县统计局</v>
      </c>
      <c r="B4" s="45"/>
      <c r="C4" s="45"/>
      <c r="D4" s="45"/>
      <c r="E4" s="46"/>
      <c r="F4" s="46"/>
      <c r="G4" s="47" t="s">
        <v>1</v>
      </c>
    </row>
    <row r="5" ht="21.75" customHeight="1" spans="1:7">
      <c r="A5" s="48" t="s">
        <v>276</v>
      </c>
      <c r="B5" s="48" t="s">
        <v>275</v>
      </c>
      <c r="C5" s="48" t="s">
        <v>196</v>
      </c>
      <c r="D5" s="49" t="s">
        <v>458</v>
      </c>
      <c r="E5" s="13" t="s">
        <v>58</v>
      </c>
      <c r="F5" s="14"/>
      <c r="G5" s="36"/>
    </row>
    <row r="6" ht="21.75" customHeight="1" spans="1:7">
      <c r="A6" s="50"/>
      <c r="B6" s="50"/>
      <c r="C6" s="50"/>
      <c r="D6" s="51"/>
      <c r="E6" s="52" t="str">
        <f>"2025"&amp;"年"</f>
        <v>2025年</v>
      </c>
      <c r="F6" s="49" t="str">
        <f>("2025"+1)&amp;"年"</f>
        <v>2026年</v>
      </c>
      <c r="G6" s="49" t="str">
        <f>("2025"+2)&amp;"年"</f>
        <v>2027年</v>
      </c>
    </row>
    <row r="7" ht="40.5" customHeight="1" spans="1:7">
      <c r="A7" s="53"/>
      <c r="B7" s="53"/>
      <c r="C7" s="53"/>
      <c r="D7" s="54"/>
      <c r="E7" s="55"/>
      <c r="F7" s="54" t="s">
        <v>57</v>
      </c>
      <c r="G7" s="54"/>
    </row>
    <row r="8" ht="15" customHeight="1" spans="1:7">
      <c r="A8" s="56">
        <v>1</v>
      </c>
      <c r="B8" s="56">
        <v>2</v>
      </c>
      <c r="C8" s="56">
        <v>3</v>
      </c>
      <c r="D8" s="56">
        <v>4</v>
      </c>
      <c r="E8" s="56">
        <v>5</v>
      </c>
      <c r="F8" s="56">
        <v>6</v>
      </c>
      <c r="G8" s="56">
        <v>7</v>
      </c>
    </row>
    <row r="9" ht="17.25" customHeight="1" spans="1:7">
      <c r="A9" s="33" t="s">
        <v>70</v>
      </c>
      <c r="B9" s="57"/>
      <c r="C9" s="57"/>
      <c r="D9" s="33"/>
      <c r="E9" s="58">
        <v>500000</v>
      </c>
      <c r="F9" s="58"/>
      <c r="G9" s="58"/>
    </row>
    <row r="10" ht="18.75" customHeight="1" spans="1:7">
      <c r="A10" s="33"/>
      <c r="B10" s="33" t="s">
        <v>459</v>
      </c>
      <c r="C10" s="33" t="s">
        <v>283</v>
      </c>
      <c r="D10" s="33" t="s">
        <v>460</v>
      </c>
      <c r="E10" s="58">
        <v>250000</v>
      </c>
      <c r="F10" s="58"/>
      <c r="G10" s="58"/>
    </row>
    <row r="11" ht="18.75" customHeight="1" spans="1:7">
      <c r="A11" s="59"/>
      <c r="B11" s="33" t="s">
        <v>459</v>
      </c>
      <c r="C11" s="33" t="s">
        <v>285</v>
      </c>
      <c r="D11" s="33" t="s">
        <v>460</v>
      </c>
      <c r="E11" s="58">
        <v>100000</v>
      </c>
      <c r="F11" s="58"/>
      <c r="G11" s="58"/>
    </row>
    <row r="12" ht="18.75" customHeight="1" spans="1:7">
      <c r="A12" s="59"/>
      <c r="B12" s="33" t="s">
        <v>459</v>
      </c>
      <c r="C12" s="33" t="s">
        <v>289</v>
      </c>
      <c r="D12" s="33" t="s">
        <v>460</v>
      </c>
      <c r="E12" s="58">
        <v>50000</v>
      </c>
      <c r="F12" s="58"/>
      <c r="G12" s="58"/>
    </row>
    <row r="13" ht="18.75" customHeight="1" spans="1:7">
      <c r="A13" s="59"/>
      <c r="B13" s="33" t="s">
        <v>459</v>
      </c>
      <c r="C13" s="33" t="s">
        <v>291</v>
      </c>
      <c r="D13" s="33" t="s">
        <v>460</v>
      </c>
      <c r="E13" s="58">
        <v>100000</v>
      </c>
      <c r="F13" s="58"/>
      <c r="G13" s="58"/>
    </row>
    <row r="14" ht="18.75" customHeight="1" spans="1:7">
      <c r="A14" s="60" t="s">
        <v>55</v>
      </c>
      <c r="B14" s="61" t="s">
        <v>461</v>
      </c>
      <c r="C14" s="61"/>
      <c r="D14" s="62"/>
      <c r="E14" s="58">
        <v>500000</v>
      </c>
      <c r="F14" s="58"/>
      <c r="G14" s="58"/>
    </row>
  </sheetData>
  <mergeCells count="11">
    <mergeCell ref="A3:G3"/>
    <mergeCell ref="A4:D4"/>
    <mergeCell ref="E5:G5"/>
    <mergeCell ref="A14:D14"/>
    <mergeCell ref="A5:A7"/>
    <mergeCell ref="B5:B7"/>
    <mergeCell ref="C5:C7"/>
    <mergeCell ref="D5:D7"/>
    <mergeCell ref="E6:E7"/>
    <mergeCell ref="F6:F7"/>
    <mergeCell ref="G6:G7"/>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8"/>
  <sheetViews>
    <sheetView showZeros="0" workbookViewId="0">
      <pane ySplit="1" topLeftCell="A2" activePane="bottomLeft" state="frozen"/>
      <selection/>
      <selection pane="bottomLeft" activeCell="A3" sqref="A3:J3"/>
    </sheetView>
  </sheetViews>
  <sheetFormatPr defaultColWidth="8.575" defaultRowHeight="14.25" customHeight="1"/>
  <cols>
    <col min="1" max="1" width="18.1416666666667" customWidth="1"/>
    <col min="2" max="2" width="23.425" customWidth="1"/>
    <col min="3" max="3" width="21.85" customWidth="1"/>
    <col min="4" max="4" width="15.575" customWidth="1"/>
    <col min="5" max="5" width="20.62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1"/>
    </row>
    <row r="2" customHeight="1" spans="1:10">
      <c r="A2" s="2"/>
      <c r="B2" s="2"/>
      <c r="C2" s="2"/>
      <c r="D2" s="2"/>
      <c r="E2" s="2"/>
      <c r="F2" s="2"/>
      <c r="G2" s="2"/>
      <c r="H2" s="2"/>
      <c r="I2" s="2"/>
      <c r="J2" s="35" t="s">
        <v>462</v>
      </c>
    </row>
    <row r="3" ht="41.25" customHeight="1" spans="1:10">
      <c r="A3" s="2" t="str">
        <f>"2025"&amp;"年部门整体支出绩效目标表"</f>
        <v>2025年部门整体支出绩效目标表</v>
      </c>
      <c r="B3" s="3"/>
      <c r="C3" s="3"/>
      <c r="D3" s="3"/>
      <c r="E3" s="3"/>
      <c r="F3" s="3"/>
      <c r="G3" s="3"/>
      <c r="H3" s="3"/>
      <c r="I3" s="3"/>
      <c r="J3" s="3"/>
    </row>
    <row r="4" ht="17.25" customHeight="1" spans="1:10">
      <c r="A4" s="4" t="str">
        <f>"单位名称："&amp;"石林彝族自治县统计局"</f>
        <v>单位名称：石林彝族自治县统计局</v>
      </c>
      <c r="B4" s="4"/>
      <c r="C4" s="5"/>
      <c r="D4" s="6"/>
      <c r="E4" s="6"/>
      <c r="F4" s="6"/>
      <c r="G4" s="6"/>
      <c r="H4" s="6"/>
      <c r="I4" s="6"/>
      <c r="J4" s="246" t="s">
        <v>1</v>
      </c>
    </row>
    <row r="5" ht="30" customHeight="1" spans="1:10">
      <c r="A5" s="7" t="s">
        <v>463</v>
      </c>
      <c r="B5" s="8" t="s">
        <v>71</v>
      </c>
      <c r="C5" s="9"/>
      <c r="D5" s="9"/>
      <c r="E5" s="10"/>
      <c r="F5" s="11" t="s">
        <v>464</v>
      </c>
      <c r="G5" s="10"/>
      <c r="H5" s="12" t="s">
        <v>70</v>
      </c>
      <c r="I5" s="9"/>
      <c r="J5" s="10"/>
    </row>
    <row r="6" ht="32.25" customHeight="1" spans="1:10">
      <c r="A6" s="13" t="s">
        <v>465</v>
      </c>
      <c r="B6" s="14"/>
      <c r="C6" s="14"/>
      <c r="D6" s="14"/>
      <c r="E6" s="14"/>
      <c r="F6" s="14"/>
      <c r="G6" s="14"/>
      <c r="H6" s="14"/>
      <c r="I6" s="36"/>
      <c r="J6" s="37" t="s">
        <v>466</v>
      </c>
    </row>
    <row r="7" ht="172" customHeight="1" spans="1:10">
      <c r="A7" s="15" t="s">
        <v>467</v>
      </c>
      <c r="B7" s="16" t="s">
        <v>468</v>
      </c>
      <c r="C7" s="17" t="s">
        <v>469</v>
      </c>
      <c r="D7" s="17"/>
      <c r="E7" s="17"/>
      <c r="F7" s="17"/>
      <c r="G7" s="17"/>
      <c r="H7" s="17"/>
      <c r="I7" s="17"/>
      <c r="J7" s="38" t="s">
        <v>470</v>
      </c>
    </row>
    <row r="8" ht="99.75" customHeight="1" spans="1:10">
      <c r="A8" s="15"/>
      <c r="B8" s="16" t="str">
        <f>"总体绩效目标（"&amp;"2025"&amp;"-"&amp;("2025"+2)&amp;"年期间）"</f>
        <v>总体绩效目标（2025-2027年期间）</v>
      </c>
      <c r="C8" s="17" t="s">
        <v>471</v>
      </c>
      <c r="D8" s="17"/>
      <c r="E8" s="17"/>
      <c r="F8" s="17"/>
      <c r="G8" s="17"/>
      <c r="H8" s="17"/>
      <c r="I8" s="17"/>
      <c r="J8" s="38" t="s">
        <v>472</v>
      </c>
    </row>
    <row r="9" ht="99" customHeight="1" spans="1:10">
      <c r="A9" s="16" t="s">
        <v>473</v>
      </c>
      <c r="B9" s="18" t="str">
        <f>"预算年度（"&amp;"2025"&amp;"年）绩效目标"</f>
        <v>预算年度（2025年）绩效目标</v>
      </c>
      <c r="C9" s="19" t="s">
        <v>474</v>
      </c>
      <c r="D9" s="19"/>
      <c r="E9" s="19"/>
      <c r="F9" s="19"/>
      <c r="G9" s="19"/>
      <c r="H9" s="19"/>
      <c r="I9" s="19"/>
      <c r="J9" s="39" t="s">
        <v>475</v>
      </c>
    </row>
    <row r="10" ht="32.25" customHeight="1" spans="1:10">
      <c r="A10" s="20" t="s">
        <v>476</v>
      </c>
      <c r="B10" s="20"/>
      <c r="C10" s="20"/>
      <c r="D10" s="20"/>
      <c r="E10" s="20"/>
      <c r="F10" s="20"/>
      <c r="G10" s="20"/>
      <c r="H10" s="20"/>
      <c r="I10" s="20"/>
      <c r="J10" s="20"/>
    </row>
    <row r="11" ht="32.25" customHeight="1" spans="1:10">
      <c r="A11" s="16" t="s">
        <v>477</v>
      </c>
      <c r="B11" s="16"/>
      <c r="C11" s="15" t="s">
        <v>478</v>
      </c>
      <c r="D11" s="15"/>
      <c r="E11" s="15"/>
      <c r="F11" s="15" t="s">
        <v>479</v>
      </c>
      <c r="G11" s="15"/>
      <c r="H11" s="15" t="s">
        <v>480</v>
      </c>
      <c r="I11" s="15"/>
      <c r="J11" s="15"/>
    </row>
    <row r="12" ht="32.25" customHeight="1" spans="1:10">
      <c r="A12" s="16"/>
      <c r="B12" s="16"/>
      <c r="C12" s="15"/>
      <c r="D12" s="15"/>
      <c r="E12" s="15"/>
      <c r="F12" s="15"/>
      <c r="G12" s="15"/>
      <c r="H12" s="16" t="s">
        <v>481</v>
      </c>
      <c r="I12" s="16" t="s">
        <v>482</v>
      </c>
      <c r="J12" s="16" t="s">
        <v>483</v>
      </c>
    </row>
    <row r="13" ht="24" customHeight="1" spans="1:10">
      <c r="A13" s="21" t="s">
        <v>55</v>
      </c>
      <c r="B13" s="22"/>
      <c r="C13" s="22"/>
      <c r="D13" s="22"/>
      <c r="E13" s="22"/>
      <c r="F13" s="22"/>
      <c r="G13" s="23"/>
      <c r="H13" s="24">
        <v>5418537</v>
      </c>
      <c r="I13" s="24">
        <v>5264737</v>
      </c>
      <c r="J13" s="24">
        <v>153800</v>
      </c>
    </row>
    <row r="14" ht="113" customHeight="1" spans="1:10">
      <c r="A14" s="17" t="s">
        <v>484</v>
      </c>
      <c r="B14" s="25"/>
      <c r="C14" s="17" t="s">
        <v>474</v>
      </c>
      <c r="D14" s="25"/>
      <c r="E14" s="25"/>
      <c r="F14" s="25"/>
      <c r="G14" s="25"/>
      <c r="H14" s="26">
        <v>5418537</v>
      </c>
      <c r="I14" s="26">
        <v>5264737</v>
      </c>
      <c r="J14" s="26">
        <v>153800</v>
      </c>
    </row>
    <row r="15" ht="32.25" customHeight="1" spans="1:10">
      <c r="A15" s="20" t="s">
        <v>485</v>
      </c>
      <c r="B15" s="20"/>
      <c r="C15" s="20"/>
      <c r="D15" s="20"/>
      <c r="E15" s="20"/>
      <c r="F15" s="20"/>
      <c r="G15" s="20"/>
      <c r="H15" s="20"/>
      <c r="I15" s="20"/>
      <c r="J15" s="20"/>
    </row>
    <row r="16" ht="28" customHeight="1" spans="1:10">
      <c r="A16" s="27" t="s">
        <v>486</v>
      </c>
      <c r="B16" s="27"/>
      <c r="C16" s="27"/>
      <c r="D16" s="27"/>
      <c r="E16" s="27"/>
      <c r="F16" s="27"/>
      <c r="G16" s="27"/>
      <c r="H16" s="28" t="s">
        <v>487</v>
      </c>
      <c r="I16" s="40" t="s">
        <v>307</v>
      </c>
      <c r="J16" s="28" t="s">
        <v>488</v>
      </c>
    </row>
    <row r="17" ht="30" customHeight="1" spans="1:10">
      <c r="A17" s="29" t="s">
        <v>300</v>
      </c>
      <c r="B17" s="29" t="s">
        <v>489</v>
      </c>
      <c r="C17" s="30" t="s">
        <v>302</v>
      </c>
      <c r="D17" s="30" t="s">
        <v>303</v>
      </c>
      <c r="E17" s="30" t="s">
        <v>304</v>
      </c>
      <c r="F17" s="30" t="s">
        <v>305</v>
      </c>
      <c r="G17" s="30" t="s">
        <v>306</v>
      </c>
      <c r="H17" s="31"/>
      <c r="I17" s="31"/>
      <c r="J17" s="31"/>
    </row>
    <row r="18" ht="24" customHeight="1" spans="1:10">
      <c r="A18" s="32" t="s">
        <v>309</v>
      </c>
      <c r="B18" s="32"/>
      <c r="C18" s="33"/>
      <c r="D18" s="32"/>
      <c r="E18" s="32"/>
      <c r="F18" s="32"/>
      <c r="G18" s="32"/>
      <c r="H18" s="34"/>
      <c r="I18" s="19"/>
      <c r="J18" s="34"/>
    </row>
    <row r="19" ht="25" customHeight="1" spans="1:10">
      <c r="A19" s="32"/>
      <c r="B19" s="32" t="s">
        <v>310</v>
      </c>
      <c r="C19" s="33"/>
      <c r="D19" s="32"/>
      <c r="E19" s="32"/>
      <c r="F19" s="32"/>
      <c r="G19" s="32"/>
      <c r="H19" s="34"/>
      <c r="I19" s="19"/>
      <c r="J19" s="34"/>
    </row>
    <row r="20" ht="48" customHeight="1" spans="1:10">
      <c r="A20" s="32"/>
      <c r="B20" s="32"/>
      <c r="C20" s="33" t="s">
        <v>490</v>
      </c>
      <c r="D20" s="32" t="s">
        <v>319</v>
      </c>
      <c r="E20" s="32" t="s">
        <v>320</v>
      </c>
      <c r="F20" s="32" t="s">
        <v>321</v>
      </c>
      <c r="G20" s="32" t="s">
        <v>322</v>
      </c>
      <c r="H20" s="34" t="s">
        <v>491</v>
      </c>
      <c r="I20" s="19" t="s">
        <v>492</v>
      </c>
      <c r="J20" s="34" t="s">
        <v>493</v>
      </c>
    </row>
    <row r="21" ht="52" customHeight="1" spans="1:10">
      <c r="A21" s="32"/>
      <c r="B21" s="32"/>
      <c r="C21" s="33" t="s">
        <v>494</v>
      </c>
      <c r="D21" s="32" t="s">
        <v>312</v>
      </c>
      <c r="E21" s="32" t="s">
        <v>495</v>
      </c>
      <c r="F21" s="32" t="s">
        <v>345</v>
      </c>
      <c r="G21" s="32" t="s">
        <v>315</v>
      </c>
      <c r="H21" s="34" t="s">
        <v>496</v>
      </c>
      <c r="I21" s="19" t="s">
        <v>497</v>
      </c>
      <c r="J21" s="34" t="s">
        <v>498</v>
      </c>
    </row>
    <row r="22" ht="57" customHeight="1" spans="1:10">
      <c r="A22" s="32"/>
      <c r="B22" s="32"/>
      <c r="C22" s="33" t="s">
        <v>499</v>
      </c>
      <c r="D22" s="32" t="s">
        <v>312</v>
      </c>
      <c r="E22" s="32" t="s">
        <v>500</v>
      </c>
      <c r="F22" s="32" t="s">
        <v>363</v>
      </c>
      <c r="G22" s="32" t="s">
        <v>315</v>
      </c>
      <c r="H22" s="34" t="s">
        <v>501</v>
      </c>
      <c r="I22" s="19" t="s">
        <v>502</v>
      </c>
      <c r="J22" s="34" t="s">
        <v>503</v>
      </c>
    </row>
    <row r="23" ht="32.25" customHeight="1" spans="1:10">
      <c r="A23" s="32"/>
      <c r="B23" s="32" t="s">
        <v>317</v>
      </c>
      <c r="C23" s="33"/>
      <c r="D23" s="32"/>
      <c r="E23" s="32"/>
      <c r="F23" s="32"/>
      <c r="G23" s="32"/>
      <c r="H23" s="34"/>
      <c r="I23" s="19"/>
      <c r="J23" s="34"/>
    </row>
    <row r="24" ht="67" customHeight="1" spans="1:10">
      <c r="A24" s="32"/>
      <c r="B24" s="32"/>
      <c r="C24" s="33" t="s">
        <v>504</v>
      </c>
      <c r="D24" s="32" t="s">
        <v>319</v>
      </c>
      <c r="E24" s="32" t="s">
        <v>320</v>
      </c>
      <c r="F24" s="32" t="s">
        <v>321</v>
      </c>
      <c r="G24" s="32" t="s">
        <v>322</v>
      </c>
      <c r="H24" s="34" t="s">
        <v>505</v>
      </c>
      <c r="I24" s="19" t="s">
        <v>402</v>
      </c>
      <c r="J24" s="34" t="s">
        <v>506</v>
      </c>
    </row>
    <row r="25" ht="32.25" customHeight="1" spans="1:10">
      <c r="A25" s="32"/>
      <c r="B25" s="32" t="s">
        <v>324</v>
      </c>
      <c r="C25" s="33"/>
      <c r="D25" s="32"/>
      <c r="E25" s="32"/>
      <c r="F25" s="32"/>
      <c r="G25" s="32"/>
      <c r="H25" s="34"/>
      <c r="I25" s="19"/>
      <c r="J25" s="34"/>
    </row>
    <row r="26" ht="67" customHeight="1" spans="1:10">
      <c r="A26" s="32"/>
      <c r="B26" s="32"/>
      <c r="C26" s="33" t="s">
        <v>507</v>
      </c>
      <c r="D26" s="32" t="s">
        <v>319</v>
      </c>
      <c r="E26" s="32" t="s">
        <v>320</v>
      </c>
      <c r="F26" s="32" t="s">
        <v>321</v>
      </c>
      <c r="G26" s="32" t="s">
        <v>322</v>
      </c>
      <c r="H26" s="34" t="s">
        <v>508</v>
      </c>
      <c r="I26" s="19" t="s">
        <v>509</v>
      </c>
      <c r="J26" s="34" t="s">
        <v>506</v>
      </c>
    </row>
    <row r="27" ht="65" customHeight="1" spans="1:10">
      <c r="A27" s="32"/>
      <c r="B27" s="32"/>
      <c r="C27" s="33" t="s">
        <v>507</v>
      </c>
      <c r="D27" s="32" t="s">
        <v>319</v>
      </c>
      <c r="E27" s="32" t="s">
        <v>320</v>
      </c>
      <c r="F27" s="32" t="s">
        <v>321</v>
      </c>
      <c r="G27" s="32" t="s">
        <v>322</v>
      </c>
      <c r="H27" s="34" t="s">
        <v>508</v>
      </c>
      <c r="I27" s="19" t="s">
        <v>509</v>
      </c>
      <c r="J27" s="34" t="s">
        <v>506</v>
      </c>
    </row>
    <row r="28" ht="27" customHeight="1" spans="1:10">
      <c r="A28" s="32"/>
      <c r="B28" s="32" t="s">
        <v>327</v>
      </c>
      <c r="C28" s="33"/>
      <c r="D28" s="32"/>
      <c r="E28" s="32"/>
      <c r="F28" s="32"/>
      <c r="G28" s="32"/>
      <c r="H28" s="34"/>
      <c r="I28" s="19"/>
      <c r="J28" s="34"/>
    </row>
    <row r="29" ht="23" customHeight="1" spans="1:10">
      <c r="A29" s="32" t="s">
        <v>331</v>
      </c>
      <c r="B29" s="32"/>
      <c r="C29" s="33"/>
      <c r="D29" s="32"/>
      <c r="E29" s="32"/>
      <c r="F29" s="32"/>
      <c r="G29" s="32"/>
      <c r="H29" s="34"/>
      <c r="I29" s="19"/>
      <c r="J29" s="34"/>
    </row>
    <row r="30" ht="26" customHeight="1" spans="1:10">
      <c r="A30" s="32"/>
      <c r="B30" s="32" t="s">
        <v>332</v>
      </c>
      <c r="C30" s="33"/>
      <c r="D30" s="32"/>
      <c r="E30" s="32"/>
      <c r="F30" s="32"/>
      <c r="G30" s="32"/>
      <c r="H30" s="34"/>
      <c r="I30" s="19"/>
      <c r="J30" s="34"/>
    </row>
    <row r="31" ht="64" customHeight="1" spans="1:10">
      <c r="A31" s="32"/>
      <c r="B31" s="32"/>
      <c r="C31" s="33" t="s">
        <v>351</v>
      </c>
      <c r="D31" s="32" t="s">
        <v>312</v>
      </c>
      <c r="E31" s="32" t="s">
        <v>352</v>
      </c>
      <c r="F31" s="32" t="s">
        <v>321</v>
      </c>
      <c r="G31" s="32" t="s">
        <v>322</v>
      </c>
      <c r="H31" s="34" t="s">
        <v>510</v>
      </c>
      <c r="I31" s="19" t="s">
        <v>353</v>
      </c>
      <c r="J31" s="34" t="s">
        <v>506</v>
      </c>
    </row>
    <row r="32" ht="23" customHeight="1" spans="1:10">
      <c r="A32" s="32"/>
      <c r="B32" s="32" t="s">
        <v>334</v>
      </c>
      <c r="C32" s="33"/>
      <c r="D32" s="32"/>
      <c r="E32" s="32"/>
      <c r="F32" s="32"/>
      <c r="G32" s="32"/>
      <c r="H32" s="34"/>
      <c r="I32" s="19"/>
      <c r="J32" s="34"/>
    </row>
    <row r="33" ht="72" customHeight="1" spans="1:10">
      <c r="A33" s="32"/>
      <c r="B33" s="32"/>
      <c r="C33" s="33" t="s">
        <v>406</v>
      </c>
      <c r="D33" s="32" t="s">
        <v>312</v>
      </c>
      <c r="E33" s="32" t="s">
        <v>352</v>
      </c>
      <c r="F33" s="32" t="s">
        <v>321</v>
      </c>
      <c r="G33" s="32" t="s">
        <v>322</v>
      </c>
      <c r="H33" s="34" t="s">
        <v>510</v>
      </c>
      <c r="I33" s="19" t="s">
        <v>355</v>
      </c>
      <c r="J33" s="34" t="s">
        <v>506</v>
      </c>
    </row>
    <row r="34" ht="32.25" customHeight="1" spans="1:10">
      <c r="A34" s="32"/>
      <c r="B34" s="32" t="s">
        <v>335</v>
      </c>
      <c r="C34" s="33"/>
      <c r="D34" s="32"/>
      <c r="E34" s="32"/>
      <c r="F34" s="32"/>
      <c r="G34" s="32"/>
      <c r="H34" s="34"/>
      <c r="I34" s="19"/>
      <c r="J34" s="34"/>
    </row>
    <row r="35" ht="138" customHeight="1" spans="1:10">
      <c r="A35" s="32"/>
      <c r="B35" s="32"/>
      <c r="C35" s="33" t="s">
        <v>356</v>
      </c>
      <c r="D35" s="32" t="s">
        <v>312</v>
      </c>
      <c r="E35" s="32" t="s">
        <v>357</v>
      </c>
      <c r="F35" s="32" t="s">
        <v>321</v>
      </c>
      <c r="G35" s="32" t="s">
        <v>322</v>
      </c>
      <c r="H35" s="34" t="s">
        <v>511</v>
      </c>
      <c r="I35" s="19" t="s">
        <v>512</v>
      </c>
      <c r="J35" s="34" t="s">
        <v>511</v>
      </c>
    </row>
    <row r="36" ht="18" customHeight="1" spans="1:10">
      <c r="A36" s="32" t="s">
        <v>337</v>
      </c>
      <c r="B36" s="32"/>
      <c r="C36" s="33"/>
      <c r="D36" s="32"/>
      <c r="E36" s="32"/>
      <c r="F36" s="32"/>
      <c r="G36" s="32"/>
      <c r="H36" s="34"/>
      <c r="I36" s="19"/>
      <c r="J36" s="34"/>
    </row>
    <row r="37" ht="24" customHeight="1" spans="1:10">
      <c r="A37" s="32"/>
      <c r="B37" s="32" t="s">
        <v>338</v>
      </c>
      <c r="C37" s="33"/>
      <c r="D37" s="32"/>
      <c r="E37" s="32"/>
      <c r="F37" s="32"/>
      <c r="G37" s="32"/>
      <c r="H37" s="34"/>
      <c r="I37" s="19"/>
      <c r="J37" s="34"/>
    </row>
    <row r="38" ht="75" customHeight="1" spans="1:10">
      <c r="A38" s="32"/>
      <c r="B38" s="32"/>
      <c r="C38" s="33" t="s">
        <v>359</v>
      </c>
      <c r="D38" s="32" t="s">
        <v>312</v>
      </c>
      <c r="E38" s="32" t="s">
        <v>357</v>
      </c>
      <c r="F38" s="32" t="s">
        <v>321</v>
      </c>
      <c r="G38" s="32" t="s">
        <v>322</v>
      </c>
      <c r="H38" s="34" t="s">
        <v>513</v>
      </c>
      <c r="I38" s="19" t="s">
        <v>514</v>
      </c>
      <c r="J38" s="34" t="s">
        <v>506</v>
      </c>
    </row>
  </sheetData>
  <mergeCells count="29">
    <mergeCell ref="A3:J3"/>
    <mergeCell ref="A4:C4"/>
    <mergeCell ref="B5:E5"/>
    <mergeCell ref="B5:E5"/>
    <mergeCell ref="F5:G5"/>
    <mergeCell ref="H5:J5"/>
    <mergeCell ref="H5:J5"/>
    <mergeCell ref="A6:I6"/>
    <mergeCell ref="C7:I7"/>
    <mergeCell ref="C7:I7"/>
    <mergeCell ref="C8:I8"/>
    <mergeCell ref="C8:I8"/>
    <mergeCell ref="C9:I9"/>
    <mergeCell ref="C9:I9"/>
    <mergeCell ref="A10:J10"/>
    <mergeCell ref="H11:J11"/>
    <mergeCell ref="A13:G13"/>
    <mergeCell ref="A14:B14"/>
    <mergeCell ref="A14:B14"/>
    <mergeCell ref="C14:G14"/>
    <mergeCell ref="C14:G14"/>
    <mergeCell ref="A15:J15"/>
    <mergeCell ref="A16:G16"/>
    <mergeCell ref="A7:A8"/>
    <mergeCell ref="H16:H17"/>
    <mergeCell ref="I16:I17"/>
    <mergeCell ref="J16:J17"/>
    <mergeCell ref="A11:B12"/>
    <mergeCell ref="C11:G12"/>
  </mergeCells>
  <pageMargins left="0.84" right="0.84" top="0.9" bottom="0.9" header="0.36" footer="0.36"/>
  <pageSetup paperSize="9" scale="3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GridLines="0" showZeros="0" workbookViewId="0">
      <pane ySplit="1" topLeftCell="A2" activePane="bottomLeft" state="frozen"/>
      <selection/>
      <selection pane="bottomLeft" activeCell="E10" sqref="E10"/>
    </sheetView>
  </sheetViews>
  <sheetFormatPr defaultColWidth="8.575" defaultRowHeight="12.75" customHeight="1"/>
  <cols>
    <col min="1" max="1" width="15.8916666666667" customWidth="1"/>
    <col min="2" max="2" width="24" customWidth="1"/>
    <col min="3" max="3" width="18.625" customWidth="1"/>
    <col min="4" max="4" width="19.375" customWidth="1"/>
    <col min="5" max="5" width="22" customWidth="1"/>
    <col min="6" max="6" width="18" customWidth="1"/>
    <col min="7" max="7" width="17.5" customWidth="1"/>
    <col min="8" max="8" width="16.375" customWidth="1"/>
    <col min="9" max="9" width="18.625" customWidth="1"/>
    <col min="10" max="10" width="16.875" customWidth="1"/>
    <col min="11" max="11" width="18.5" customWidth="1"/>
    <col min="12" max="12" width="18.375" customWidth="1"/>
    <col min="13" max="13" width="19" customWidth="1"/>
    <col min="14" max="14" width="18.875" customWidth="1"/>
    <col min="15" max="15" width="17.625" customWidth="1"/>
    <col min="16" max="16" width="16.625" customWidth="1"/>
    <col min="17" max="17" width="16.5" customWidth="1"/>
    <col min="18" max="18" width="18.125" customWidth="1"/>
    <col min="19" max="19" width="18.5" customWidth="1"/>
  </cols>
  <sheetData>
    <row r="1" customHeight="1" spans="1:19">
      <c r="A1" s="1"/>
      <c r="B1" s="1"/>
      <c r="C1" s="1"/>
      <c r="D1" s="1"/>
      <c r="E1" s="1"/>
      <c r="F1" s="1"/>
      <c r="G1" s="1"/>
      <c r="H1" s="1"/>
      <c r="I1" s="1"/>
      <c r="J1" s="1"/>
      <c r="K1" s="1"/>
      <c r="L1" s="1"/>
      <c r="M1" s="1"/>
      <c r="N1" s="1"/>
      <c r="O1" s="1"/>
      <c r="P1" s="1"/>
      <c r="Q1" s="1"/>
      <c r="R1" s="1"/>
      <c r="S1" s="1"/>
    </row>
    <row r="2" ht="17.25" customHeight="1" spans="1:1">
      <c r="A2" s="100" t="s">
        <v>52</v>
      </c>
    </row>
    <row r="3" ht="41.25" customHeight="1" spans="1:1">
      <c r="A3" s="78" t="str">
        <f>"2025"&amp;"年部门收入预算表"</f>
        <v>2025年部门收入预算表</v>
      </c>
    </row>
    <row r="4" ht="17.25" customHeight="1" spans="1:19">
      <c r="A4" s="81" t="str">
        <f>"单位名称："&amp;"石林彝族自治县统计局"</f>
        <v>单位名称：石林彝族自治县统计局</v>
      </c>
      <c r="S4" s="83" t="s">
        <v>1</v>
      </c>
    </row>
    <row r="5" ht="21.75" customHeight="1" spans="1:19">
      <c r="A5" s="229" t="s">
        <v>53</v>
      </c>
      <c r="B5" s="230" t="s">
        <v>54</v>
      </c>
      <c r="C5" s="230" t="s">
        <v>55</v>
      </c>
      <c r="D5" s="231" t="s">
        <v>56</v>
      </c>
      <c r="E5" s="231"/>
      <c r="F5" s="231"/>
      <c r="G5" s="231"/>
      <c r="H5" s="231"/>
      <c r="I5" s="239"/>
      <c r="J5" s="231"/>
      <c r="K5" s="231"/>
      <c r="L5" s="231"/>
      <c r="M5" s="231"/>
      <c r="N5" s="240"/>
      <c r="O5" s="231" t="s">
        <v>45</v>
      </c>
      <c r="P5" s="231"/>
      <c r="Q5" s="231"/>
      <c r="R5" s="231"/>
      <c r="S5" s="240"/>
    </row>
    <row r="6" ht="27" customHeight="1" spans="1:19">
      <c r="A6" s="232"/>
      <c r="B6" s="233"/>
      <c r="C6" s="233"/>
      <c r="D6" s="233" t="s">
        <v>57</v>
      </c>
      <c r="E6" s="233" t="s">
        <v>58</v>
      </c>
      <c r="F6" s="233" t="s">
        <v>59</v>
      </c>
      <c r="G6" s="233" t="s">
        <v>60</v>
      </c>
      <c r="H6" s="233" t="s">
        <v>61</v>
      </c>
      <c r="I6" s="241" t="s">
        <v>62</v>
      </c>
      <c r="J6" s="242"/>
      <c r="K6" s="242"/>
      <c r="L6" s="242"/>
      <c r="M6" s="242"/>
      <c r="N6" s="243"/>
      <c r="O6" s="233" t="s">
        <v>57</v>
      </c>
      <c r="P6" s="233" t="s">
        <v>58</v>
      </c>
      <c r="Q6" s="233" t="s">
        <v>59</v>
      </c>
      <c r="R6" s="233" t="s">
        <v>60</v>
      </c>
      <c r="S6" s="233" t="s">
        <v>63</v>
      </c>
    </row>
    <row r="7" ht="30" customHeight="1" spans="1:19">
      <c r="A7" s="234"/>
      <c r="B7" s="235"/>
      <c r="C7" s="158"/>
      <c r="D7" s="158"/>
      <c r="E7" s="158"/>
      <c r="F7" s="158"/>
      <c r="G7" s="158"/>
      <c r="H7" s="158"/>
      <c r="I7" s="179" t="s">
        <v>57</v>
      </c>
      <c r="J7" s="243" t="s">
        <v>64</v>
      </c>
      <c r="K7" s="243" t="s">
        <v>65</v>
      </c>
      <c r="L7" s="243" t="s">
        <v>66</v>
      </c>
      <c r="M7" s="243" t="s">
        <v>67</v>
      </c>
      <c r="N7" s="243" t="s">
        <v>68</v>
      </c>
      <c r="O7" s="244"/>
      <c r="P7" s="244"/>
      <c r="Q7" s="244"/>
      <c r="R7" s="244"/>
      <c r="S7" s="158"/>
    </row>
    <row r="8" ht="51" customHeight="1" spans="1:19">
      <c r="A8" s="236">
        <v>1</v>
      </c>
      <c r="B8" s="236">
        <v>2</v>
      </c>
      <c r="C8" s="236">
        <v>3</v>
      </c>
      <c r="D8" s="236">
        <v>4</v>
      </c>
      <c r="E8" s="236">
        <v>5</v>
      </c>
      <c r="F8" s="236">
        <v>6</v>
      </c>
      <c r="G8" s="236">
        <v>7</v>
      </c>
      <c r="H8" s="236">
        <v>8</v>
      </c>
      <c r="I8" s="179">
        <v>9</v>
      </c>
      <c r="J8" s="236">
        <v>10</v>
      </c>
      <c r="K8" s="236">
        <v>11</v>
      </c>
      <c r="L8" s="236">
        <v>12</v>
      </c>
      <c r="M8" s="236">
        <v>13</v>
      </c>
      <c r="N8" s="236">
        <v>14</v>
      </c>
      <c r="O8" s="236">
        <v>15</v>
      </c>
      <c r="P8" s="236">
        <v>16</v>
      </c>
      <c r="Q8" s="236">
        <v>17</v>
      </c>
      <c r="R8" s="236">
        <v>18</v>
      </c>
      <c r="S8" s="236">
        <v>19</v>
      </c>
    </row>
    <row r="9" ht="51" customHeight="1" spans="1:19">
      <c r="A9" s="33" t="s">
        <v>69</v>
      </c>
      <c r="B9" s="33" t="s">
        <v>70</v>
      </c>
      <c r="C9" s="143">
        <v>5418537</v>
      </c>
      <c r="D9" s="143">
        <v>5418537</v>
      </c>
      <c r="E9" s="143">
        <v>5264737</v>
      </c>
      <c r="F9" s="143"/>
      <c r="G9" s="143"/>
      <c r="H9" s="143"/>
      <c r="I9" s="143">
        <v>153800</v>
      </c>
      <c r="J9" s="143"/>
      <c r="K9" s="143"/>
      <c r="L9" s="143">
        <v>153800</v>
      </c>
      <c r="M9" s="143"/>
      <c r="N9" s="143"/>
      <c r="O9" s="143"/>
      <c r="P9" s="143"/>
      <c r="Q9" s="143"/>
      <c r="R9" s="143"/>
      <c r="S9" s="143"/>
    </row>
    <row r="10" ht="51" customHeight="1" spans="1:19">
      <c r="A10" s="237" t="s">
        <v>71</v>
      </c>
      <c r="B10" s="237" t="s">
        <v>70</v>
      </c>
      <c r="C10" s="143">
        <v>5418537</v>
      </c>
      <c r="D10" s="143">
        <v>5418537</v>
      </c>
      <c r="E10" s="143">
        <v>5264737</v>
      </c>
      <c r="F10" s="143"/>
      <c r="G10" s="143"/>
      <c r="H10" s="143"/>
      <c r="I10" s="143">
        <v>153800</v>
      </c>
      <c r="J10" s="143"/>
      <c r="K10" s="143"/>
      <c r="L10" s="143">
        <v>153800</v>
      </c>
      <c r="M10" s="143"/>
      <c r="N10" s="143"/>
      <c r="O10" s="143"/>
      <c r="P10" s="143"/>
      <c r="Q10" s="143"/>
      <c r="R10" s="143"/>
      <c r="S10" s="143"/>
    </row>
    <row r="11" ht="51" customHeight="1" spans="1:19">
      <c r="A11" s="86" t="s">
        <v>55</v>
      </c>
      <c r="B11" s="238"/>
      <c r="C11" s="143">
        <v>5418537</v>
      </c>
      <c r="D11" s="143">
        <v>5418537</v>
      </c>
      <c r="E11" s="143">
        <v>5264737</v>
      </c>
      <c r="F11" s="143"/>
      <c r="G11" s="143"/>
      <c r="H11" s="143"/>
      <c r="I11" s="143">
        <v>153800</v>
      </c>
      <c r="J11" s="143"/>
      <c r="K11" s="143"/>
      <c r="L11" s="143">
        <v>153800</v>
      </c>
      <c r="M11" s="143"/>
      <c r="N11" s="143"/>
      <c r="O11" s="143"/>
      <c r="P11" s="143"/>
      <c r="Q11" s="143"/>
      <c r="R11" s="143"/>
      <c r="S11" s="143"/>
    </row>
  </sheetData>
  <mergeCells count="20">
    <mergeCell ref="A2:S2"/>
    <mergeCell ref="A3:S3"/>
    <mergeCell ref="A4:B4"/>
    <mergeCell ref="D5:N5"/>
    <mergeCell ref="O5:S5"/>
    <mergeCell ref="I6:N6"/>
    <mergeCell ref="A11:B11"/>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96" right="0.96" top="0.72" bottom="0.72" header="0" footer="0"/>
  <pageSetup paperSize="9" scale="34"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2"/>
  <sheetViews>
    <sheetView showGridLines="0" showZeros="0" workbookViewId="0">
      <pane ySplit="1" topLeftCell="A2" activePane="bottomLeft" state="frozen"/>
      <selection/>
      <selection pane="bottomLeft" activeCell="C29" sqref="C29"/>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customHeight="1" spans="1:15">
      <c r="A1" s="1"/>
      <c r="B1" s="1"/>
      <c r="C1" s="1"/>
      <c r="D1" s="1"/>
      <c r="E1" s="1"/>
      <c r="F1" s="1"/>
      <c r="G1" s="1"/>
      <c r="H1" s="1"/>
      <c r="I1" s="1"/>
      <c r="J1" s="1"/>
      <c r="K1" s="1"/>
      <c r="L1" s="1"/>
      <c r="M1" s="1"/>
      <c r="N1" s="1"/>
      <c r="O1" s="1"/>
    </row>
    <row r="2" ht="17.25" customHeight="1" spans="1:1">
      <c r="A2" s="83" t="s">
        <v>72</v>
      </c>
    </row>
    <row r="3" ht="41.25" customHeight="1" spans="1:1">
      <c r="A3" s="78" t="str">
        <f>"2025"&amp;"年部门支出预算表"</f>
        <v>2025年部门支出预算表</v>
      </c>
    </row>
    <row r="4" ht="17.25" customHeight="1" spans="1:15">
      <c r="A4" s="81" t="str">
        <f>"单位名称："&amp;"石林彝族自治县统计局"</f>
        <v>单位名称：石林彝族自治县统计局</v>
      </c>
      <c r="O4" s="83" t="s">
        <v>1</v>
      </c>
    </row>
    <row r="5" ht="27" customHeight="1" spans="1:15">
      <c r="A5" s="215" t="s">
        <v>73</v>
      </c>
      <c r="B5" s="215" t="s">
        <v>74</v>
      </c>
      <c r="C5" s="215" t="s">
        <v>55</v>
      </c>
      <c r="D5" s="216" t="s">
        <v>58</v>
      </c>
      <c r="E5" s="217"/>
      <c r="F5" s="218"/>
      <c r="G5" s="219" t="s">
        <v>59</v>
      </c>
      <c r="H5" s="219" t="s">
        <v>60</v>
      </c>
      <c r="I5" s="219" t="s">
        <v>75</v>
      </c>
      <c r="J5" s="216" t="s">
        <v>62</v>
      </c>
      <c r="K5" s="217"/>
      <c r="L5" s="217"/>
      <c r="M5" s="217"/>
      <c r="N5" s="226"/>
      <c r="O5" s="227"/>
    </row>
    <row r="6" ht="42" customHeight="1" spans="1:15">
      <c r="A6" s="220"/>
      <c r="B6" s="220"/>
      <c r="C6" s="221"/>
      <c r="D6" s="222" t="s">
        <v>57</v>
      </c>
      <c r="E6" s="222" t="s">
        <v>76</v>
      </c>
      <c r="F6" s="222" t="s">
        <v>77</v>
      </c>
      <c r="G6" s="221"/>
      <c r="H6" s="221"/>
      <c r="I6" s="228"/>
      <c r="J6" s="222" t="s">
        <v>57</v>
      </c>
      <c r="K6" s="209" t="s">
        <v>78</v>
      </c>
      <c r="L6" s="209" t="s">
        <v>79</v>
      </c>
      <c r="M6" s="209" t="s">
        <v>80</v>
      </c>
      <c r="N6" s="209" t="s">
        <v>81</v>
      </c>
      <c r="O6" s="209" t="s">
        <v>82</v>
      </c>
    </row>
    <row r="7" ht="18" customHeight="1" spans="1:15">
      <c r="A7" s="89" t="s">
        <v>83</v>
      </c>
      <c r="B7" s="89" t="s">
        <v>84</v>
      </c>
      <c r="C7" s="89" t="s">
        <v>85</v>
      </c>
      <c r="D7" s="90" t="s">
        <v>86</v>
      </c>
      <c r="E7" s="90" t="s">
        <v>87</v>
      </c>
      <c r="F7" s="90" t="s">
        <v>88</v>
      </c>
      <c r="G7" s="90" t="s">
        <v>89</v>
      </c>
      <c r="H7" s="90" t="s">
        <v>90</v>
      </c>
      <c r="I7" s="90" t="s">
        <v>91</v>
      </c>
      <c r="J7" s="90" t="s">
        <v>92</v>
      </c>
      <c r="K7" s="90" t="s">
        <v>93</v>
      </c>
      <c r="L7" s="90" t="s">
        <v>94</v>
      </c>
      <c r="M7" s="90" t="s">
        <v>95</v>
      </c>
      <c r="N7" s="89" t="s">
        <v>96</v>
      </c>
      <c r="O7" s="90" t="s">
        <v>97</v>
      </c>
    </row>
    <row r="8" ht="21" customHeight="1" spans="1:15">
      <c r="A8" s="91" t="s">
        <v>98</v>
      </c>
      <c r="B8" s="91" t="s">
        <v>99</v>
      </c>
      <c r="C8" s="143">
        <v>3749324</v>
      </c>
      <c r="D8" s="143">
        <v>3595524</v>
      </c>
      <c r="E8" s="143">
        <v>3095524</v>
      </c>
      <c r="F8" s="143">
        <v>500000</v>
      </c>
      <c r="G8" s="143"/>
      <c r="H8" s="143"/>
      <c r="I8" s="143"/>
      <c r="J8" s="143">
        <v>153800</v>
      </c>
      <c r="K8" s="143"/>
      <c r="L8" s="143"/>
      <c r="M8" s="143">
        <v>153800</v>
      </c>
      <c r="N8" s="143"/>
      <c r="O8" s="143"/>
    </row>
    <row r="9" ht="21" customHeight="1" spans="1:15">
      <c r="A9" s="223" t="s">
        <v>100</v>
      </c>
      <c r="B9" s="223" t="s">
        <v>101</v>
      </c>
      <c r="C9" s="143">
        <v>3749324</v>
      </c>
      <c r="D9" s="143">
        <v>3595524</v>
      </c>
      <c r="E9" s="143">
        <v>3095524</v>
      </c>
      <c r="F9" s="143">
        <v>500000</v>
      </c>
      <c r="G9" s="143"/>
      <c r="H9" s="143"/>
      <c r="I9" s="143"/>
      <c r="J9" s="143">
        <v>153800</v>
      </c>
      <c r="K9" s="143"/>
      <c r="L9" s="143"/>
      <c r="M9" s="143">
        <v>153800</v>
      </c>
      <c r="N9" s="143"/>
      <c r="O9" s="143"/>
    </row>
    <row r="10" ht="21" customHeight="1" spans="1:15">
      <c r="A10" s="224" t="s">
        <v>102</v>
      </c>
      <c r="B10" s="224" t="s">
        <v>103</v>
      </c>
      <c r="C10" s="143">
        <v>1436725</v>
      </c>
      <c r="D10" s="143">
        <v>1436725</v>
      </c>
      <c r="E10" s="143">
        <v>1436725</v>
      </c>
      <c r="F10" s="143"/>
      <c r="G10" s="143"/>
      <c r="H10" s="143"/>
      <c r="I10" s="143"/>
      <c r="J10" s="143"/>
      <c r="K10" s="143"/>
      <c r="L10" s="143"/>
      <c r="M10" s="143"/>
      <c r="N10" s="143"/>
      <c r="O10" s="143"/>
    </row>
    <row r="11" ht="21" customHeight="1" spans="1:15">
      <c r="A11" s="224" t="s">
        <v>104</v>
      </c>
      <c r="B11" s="224" t="s">
        <v>105</v>
      </c>
      <c r="C11" s="143">
        <v>133800</v>
      </c>
      <c r="D11" s="143"/>
      <c r="E11" s="143"/>
      <c r="F11" s="143"/>
      <c r="G11" s="143"/>
      <c r="H11" s="143"/>
      <c r="I11" s="143"/>
      <c r="J11" s="143">
        <v>133800</v>
      </c>
      <c r="K11" s="143"/>
      <c r="L11" s="143"/>
      <c r="M11" s="143">
        <v>133800</v>
      </c>
      <c r="N11" s="143"/>
      <c r="O11" s="143"/>
    </row>
    <row r="12" ht="21" customHeight="1" spans="1:15">
      <c r="A12" s="224" t="s">
        <v>106</v>
      </c>
      <c r="B12" s="224" t="s">
        <v>107</v>
      </c>
      <c r="C12" s="143">
        <v>350000</v>
      </c>
      <c r="D12" s="143">
        <v>350000</v>
      </c>
      <c r="E12" s="143"/>
      <c r="F12" s="143">
        <v>350000</v>
      </c>
      <c r="G12" s="143"/>
      <c r="H12" s="143"/>
      <c r="I12" s="143"/>
      <c r="J12" s="143"/>
      <c r="K12" s="143"/>
      <c r="L12" s="143"/>
      <c r="M12" s="143"/>
      <c r="N12" s="143"/>
      <c r="O12" s="143"/>
    </row>
    <row r="13" ht="21" customHeight="1" spans="1:15">
      <c r="A13" s="224" t="s">
        <v>108</v>
      </c>
      <c r="B13" s="224" t="s">
        <v>109</v>
      </c>
      <c r="C13" s="143">
        <v>100000</v>
      </c>
      <c r="D13" s="143">
        <v>100000</v>
      </c>
      <c r="E13" s="143"/>
      <c r="F13" s="143">
        <v>100000</v>
      </c>
      <c r="G13" s="143"/>
      <c r="H13" s="143"/>
      <c r="I13" s="143"/>
      <c r="J13" s="143"/>
      <c r="K13" s="143"/>
      <c r="L13" s="143"/>
      <c r="M13" s="143"/>
      <c r="N13" s="143"/>
      <c r="O13" s="143"/>
    </row>
    <row r="14" ht="21" customHeight="1" spans="1:15">
      <c r="A14" s="224" t="s">
        <v>110</v>
      </c>
      <c r="B14" s="224" t="s">
        <v>111</v>
      </c>
      <c r="C14" s="143">
        <v>1658799</v>
      </c>
      <c r="D14" s="143">
        <v>1658799</v>
      </c>
      <c r="E14" s="143">
        <v>1658799</v>
      </c>
      <c r="F14" s="143"/>
      <c r="G14" s="143"/>
      <c r="H14" s="143"/>
      <c r="I14" s="143"/>
      <c r="J14" s="143"/>
      <c r="K14" s="143"/>
      <c r="L14" s="143"/>
      <c r="M14" s="143"/>
      <c r="N14" s="143"/>
      <c r="O14" s="143"/>
    </row>
    <row r="15" ht="21" customHeight="1" spans="1:15">
      <c r="A15" s="224" t="s">
        <v>112</v>
      </c>
      <c r="B15" s="224" t="s">
        <v>113</v>
      </c>
      <c r="C15" s="143">
        <v>70000</v>
      </c>
      <c r="D15" s="143">
        <v>50000</v>
      </c>
      <c r="E15" s="143"/>
      <c r="F15" s="143">
        <v>50000</v>
      </c>
      <c r="G15" s="143"/>
      <c r="H15" s="143"/>
      <c r="I15" s="143"/>
      <c r="J15" s="143">
        <v>20000</v>
      </c>
      <c r="K15" s="143"/>
      <c r="L15" s="143"/>
      <c r="M15" s="143">
        <v>20000</v>
      </c>
      <c r="N15" s="143"/>
      <c r="O15" s="143"/>
    </row>
    <row r="16" ht="21" customHeight="1" spans="1:15">
      <c r="A16" s="91" t="s">
        <v>114</v>
      </c>
      <c r="B16" s="91" t="s">
        <v>115</v>
      </c>
      <c r="C16" s="143">
        <v>945453</v>
      </c>
      <c r="D16" s="143">
        <v>945453</v>
      </c>
      <c r="E16" s="143">
        <v>945453</v>
      </c>
      <c r="F16" s="143"/>
      <c r="G16" s="143"/>
      <c r="H16" s="143"/>
      <c r="I16" s="143"/>
      <c r="J16" s="143"/>
      <c r="K16" s="143"/>
      <c r="L16" s="143"/>
      <c r="M16" s="143"/>
      <c r="N16" s="143"/>
      <c r="O16" s="143"/>
    </row>
    <row r="17" ht="21" customHeight="1" spans="1:15">
      <c r="A17" s="223" t="s">
        <v>116</v>
      </c>
      <c r="B17" s="223" t="s">
        <v>117</v>
      </c>
      <c r="C17" s="143">
        <v>904533</v>
      </c>
      <c r="D17" s="143">
        <v>904533</v>
      </c>
      <c r="E17" s="143">
        <v>904533</v>
      </c>
      <c r="F17" s="143"/>
      <c r="G17" s="143"/>
      <c r="H17" s="143"/>
      <c r="I17" s="143"/>
      <c r="J17" s="143"/>
      <c r="K17" s="143"/>
      <c r="L17" s="143"/>
      <c r="M17" s="143"/>
      <c r="N17" s="143"/>
      <c r="O17" s="143"/>
    </row>
    <row r="18" ht="21" customHeight="1" spans="1:15">
      <c r="A18" s="224" t="s">
        <v>118</v>
      </c>
      <c r="B18" s="224" t="s">
        <v>119</v>
      </c>
      <c r="C18" s="143">
        <v>72000</v>
      </c>
      <c r="D18" s="143">
        <v>72000</v>
      </c>
      <c r="E18" s="143">
        <v>72000</v>
      </c>
      <c r="F18" s="143"/>
      <c r="G18" s="143"/>
      <c r="H18" s="143"/>
      <c r="I18" s="143"/>
      <c r="J18" s="143"/>
      <c r="K18" s="143"/>
      <c r="L18" s="143"/>
      <c r="M18" s="143"/>
      <c r="N18" s="143"/>
      <c r="O18" s="143"/>
    </row>
    <row r="19" ht="21" customHeight="1" spans="1:15">
      <c r="A19" s="224" t="s">
        <v>120</v>
      </c>
      <c r="B19" s="224" t="s">
        <v>121</v>
      </c>
      <c r="C19" s="143">
        <v>462369</v>
      </c>
      <c r="D19" s="143">
        <v>462369</v>
      </c>
      <c r="E19" s="143">
        <v>462369</v>
      </c>
      <c r="F19" s="143"/>
      <c r="G19" s="143"/>
      <c r="H19" s="143"/>
      <c r="I19" s="143"/>
      <c r="J19" s="143"/>
      <c r="K19" s="143"/>
      <c r="L19" s="143"/>
      <c r="M19" s="143"/>
      <c r="N19" s="143"/>
      <c r="O19" s="143"/>
    </row>
    <row r="20" ht="21" customHeight="1" spans="1:15">
      <c r="A20" s="224" t="s">
        <v>122</v>
      </c>
      <c r="B20" s="224" t="s">
        <v>123</v>
      </c>
      <c r="C20" s="143">
        <v>370164</v>
      </c>
      <c r="D20" s="143">
        <v>370164</v>
      </c>
      <c r="E20" s="143">
        <v>370164</v>
      </c>
      <c r="F20" s="143"/>
      <c r="G20" s="143"/>
      <c r="H20" s="143"/>
      <c r="I20" s="143"/>
      <c r="J20" s="143"/>
      <c r="K20" s="143"/>
      <c r="L20" s="143"/>
      <c r="M20" s="143"/>
      <c r="N20" s="143"/>
      <c r="O20" s="143"/>
    </row>
    <row r="21" ht="21" customHeight="1" spans="1:15">
      <c r="A21" s="223" t="s">
        <v>124</v>
      </c>
      <c r="B21" s="223" t="s">
        <v>125</v>
      </c>
      <c r="C21" s="143">
        <v>40920</v>
      </c>
      <c r="D21" s="143">
        <v>40920</v>
      </c>
      <c r="E21" s="143">
        <v>40920</v>
      </c>
      <c r="F21" s="143"/>
      <c r="G21" s="143"/>
      <c r="H21" s="143"/>
      <c r="I21" s="143"/>
      <c r="J21" s="143"/>
      <c r="K21" s="143"/>
      <c r="L21" s="143"/>
      <c r="M21" s="143"/>
      <c r="N21" s="143"/>
      <c r="O21" s="143"/>
    </row>
    <row r="22" ht="21" customHeight="1" spans="1:15">
      <c r="A22" s="224" t="s">
        <v>126</v>
      </c>
      <c r="B22" s="224" t="s">
        <v>127</v>
      </c>
      <c r="C22" s="143">
        <v>40920</v>
      </c>
      <c r="D22" s="143">
        <v>40920</v>
      </c>
      <c r="E22" s="143">
        <v>40920</v>
      </c>
      <c r="F22" s="143"/>
      <c r="G22" s="143"/>
      <c r="H22" s="143"/>
      <c r="I22" s="143"/>
      <c r="J22" s="143"/>
      <c r="K22" s="143"/>
      <c r="L22" s="143"/>
      <c r="M22" s="143"/>
      <c r="N22" s="143"/>
      <c r="O22" s="143"/>
    </row>
    <row r="23" ht="21" customHeight="1" spans="1:15">
      <c r="A23" s="91" t="s">
        <v>128</v>
      </c>
      <c r="B23" s="91" t="s">
        <v>129</v>
      </c>
      <c r="C23" s="143">
        <v>357991</v>
      </c>
      <c r="D23" s="143">
        <v>357991</v>
      </c>
      <c r="E23" s="143">
        <v>357991</v>
      </c>
      <c r="F23" s="143"/>
      <c r="G23" s="143"/>
      <c r="H23" s="143"/>
      <c r="I23" s="143"/>
      <c r="J23" s="143"/>
      <c r="K23" s="143"/>
      <c r="L23" s="143"/>
      <c r="M23" s="143"/>
      <c r="N23" s="143"/>
      <c r="O23" s="143"/>
    </row>
    <row r="24" ht="21" customHeight="1" spans="1:15">
      <c r="A24" s="223" t="s">
        <v>130</v>
      </c>
      <c r="B24" s="223" t="s">
        <v>131</v>
      </c>
      <c r="C24" s="143">
        <v>357991</v>
      </c>
      <c r="D24" s="143">
        <v>357991</v>
      </c>
      <c r="E24" s="143">
        <v>357991</v>
      </c>
      <c r="F24" s="143"/>
      <c r="G24" s="143"/>
      <c r="H24" s="143"/>
      <c r="I24" s="143"/>
      <c r="J24" s="143"/>
      <c r="K24" s="143"/>
      <c r="L24" s="143"/>
      <c r="M24" s="143"/>
      <c r="N24" s="143"/>
      <c r="O24" s="143"/>
    </row>
    <row r="25" ht="21" customHeight="1" spans="1:15">
      <c r="A25" s="224" t="s">
        <v>132</v>
      </c>
      <c r="B25" s="224" t="s">
        <v>133</v>
      </c>
      <c r="C25" s="143">
        <v>75861</v>
      </c>
      <c r="D25" s="143">
        <v>75861</v>
      </c>
      <c r="E25" s="143">
        <v>75861</v>
      </c>
      <c r="F25" s="143"/>
      <c r="G25" s="143"/>
      <c r="H25" s="143"/>
      <c r="I25" s="143"/>
      <c r="J25" s="143"/>
      <c r="K25" s="143"/>
      <c r="L25" s="143"/>
      <c r="M25" s="143"/>
      <c r="N25" s="143"/>
      <c r="O25" s="143"/>
    </row>
    <row r="26" ht="21" customHeight="1" spans="1:15">
      <c r="A26" s="224" t="s">
        <v>134</v>
      </c>
      <c r="B26" s="224" t="s">
        <v>135</v>
      </c>
      <c r="C26" s="143">
        <v>118006</v>
      </c>
      <c r="D26" s="143">
        <v>118006</v>
      </c>
      <c r="E26" s="143">
        <v>118006</v>
      </c>
      <c r="F26" s="143"/>
      <c r="G26" s="143"/>
      <c r="H26" s="143"/>
      <c r="I26" s="143"/>
      <c r="J26" s="143"/>
      <c r="K26" s="143"/>
      <c r="L26" s="143"/>
      <c r="M26" s="143"/>
      <c r="N26" s="143"/>
      <c r="O26" s="143"/>
    </row>
    <row r="27" ht="21" customHeight="1" spans="1:15">
      <c r="A27" s="224" t="s">
        <v>136</v>
      </c>
      <c r="B27" s="224" t="s">
        <v>137</v>
      </c>
      <c r="C27" s="143">
        <v>143875</v>
      </c>
      <c r="D27" s="143">
        <v>143875</v>
      </c>
      <c r="E27" s="143">
        <v>143875</v>
      </c>
      <c r="F27" s="143"/>
      <c r="G27" s="143"/>
      <c r="H27" s="143"/>
      <c r="I27" s="143"/>
      <c r="J27" s="143"/>
      <c r="K27" s="143"/>
      <c r="L27" s="143"/>
      <c r="M27" s="143"/>
      <c r="N27" s="143"/>
      <c r="O27" s="143"/>
    </row>
    <row r="28" ht="21" customHeight="1" spans="1:15">
      <c r="A28" s="224" t="s">
        <v>138</v>
      </c>
      <c r="B28" s="224" t="s">
        <v>139</v>
      </c>
      <c r="C28" s="143">
        <v>20249</v>
      </c>
      <c r="D28" s="143">
        <v>20249</v>
      </c>
      <c r="E28" s="143">
        <v>20249</v>
      </c>
      <c r="F28" s="143"/>
      <c r="G28" s="143"/>
      <c r="H28" s="143"/>
      <c r="I28" s="143"/>
      <c r="J28" s="143"/>
      <c r="K28" s="143"/>
      <c r="L28" s="143"/>
      <c r="M28" s="143"/>
      <c r="N28" s="143"/>
      <c r="O28" s="143"/>
    </row>
    <row r="29" ht="21" customHeight="1" spans="1:15">
      <c r="A29" s="91" t="s">
        <v>140</v>
      </c>
      <c r="B29" s="91" t="s">
        <v>141</v>
      </c>
      <c r="C29" s="143">
        <v>365769</v>
      </c>
      <c r="D29" s="143">
        <v>365769</v>
      </c>
      <c r="E29" s="143">
        <v>365769</v>
      </c>
      <c r="F29" s="143"/>
      <c r="G29" s="143"/>
      <c r="H29" s="143"/>
      <c r="I29" s="143"/>
      <c r="J29" s="143"/>
      <c r="K29" s="143"/>
      <c r="L29" s="143"/>
      <c r="M29" s="143"/>
      <c r="N29" s="143"/>
      <c r="O29" s="143"/>
    </row>
    <row r="30" ht="21" customHeight="1" spans="1:15">
      <c r="A30" s="223" t="s">
        <v>142</v>
      </c>
      <c r="B30" s="223" t="s">
        <v>143</v>
      </c>
      <c r="C30" s="143">
        <v>365769</v>
      </c>
      <c r="D30" s="143">
        <v>365769</v>
      </c>
      <c r="E30" s="143">
        <v>365769</v>
      </c>
      <c r="F30" s="143"/>
      <c r="G30" s="143"/>
      <c r="H30" s="143"/>
      <c r="I30" s="143"/>
      <c r="J30" s="143"/>
      <c r="K30" s="143"/>
      <c r="L30" s="143"/>
      <c r="M30" s="143"/>
      <c r="N30" s="143"/>
      <c r="O30" s="143"/>
    </row>
    <row r="31" ht="21" customHeight="1" spans="1:15">
      <c r="A31" s="224" t="s">
        <v>144</v>
      </c>
      <c r="B31" s="224" t="s">
        <v>145</v>
      </c>
      <c r="C31" s="143">
        <v>365769</v>
      </c>
      <c r="D31" s="143">
        <v>365769</v>
      </c>
      <c r="E31" s="143">
        <v>365769</v>
      </c>
      <c r="F31" s="143"/>
      <c r="G31" s="143"/>
      <c r="H31" s="143"/>
      <c r="I31" s="143"/>
      <c r="J31" s="143"/>
      <c r="K31" s="143"/>
      <c r="L31" s="143"/>
      <c r="M31" s="143"/>
      <c r="N31" s="143"/>
      <c r="O31" s="143"/>
    </row>
    <row r="32" ht="21" customHeight="1" spans="1:15">
      <c r="A32" s="225" t="s">
        <v>55</v>
      </c>
      <c r="B32" s="185"/>
      <c r="C32" s="143">
        <v>5418537</v>
      </c>
      <c r="D32" s="143">
        <v>5264737</v>
      </c>
      <c r="E32" s="143">
        <v>4764737</v>
      </c>
      <c r="F32" s="143">
        <v>500000</v>
      </c>
      <c r="G32" s="143"/>
      <c r="H32" s="143"/>
      <c r="I32" s="143"/>
      <c r="J32" s="143">
        <v>153800</v>
      </c>
      <c r="K32" s="143"/>
      <c r="L32" s="143"/>
      <c r="M32" s="143">
        <v>153800</v>
      </c>
      <c r="N32" s="143"/>
      <c r="O32" s="143"/>
    </row>
  </sheetData>
  <mergeCells count="12">
    <mergeCell ref="A2:O2"/>
    <mergeCell ref="A3:O3"/>
    <mergeCell ref="A4:B4"/>
    <mergeCell ref="D5:F5"/>
    <mergeCell ref="J5:O5"/>
    <mergeCell ref="A32:B32"/>
    <mergeCell ref="A5:A6"/>
    <mergeCell ref="B5:B6"/>
    <mergeCell ref="C5:C6"/>
    <mergeCell ref="G5:G6"/>
    <mergeCell ref="H5:H6"/>
    <mergeCell ref="I5:I6"/>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GridLines="0" showZeros="0" workbookViewId="0">
      <pane ySplit="1" topLeftCell="A2" activePane="bottomLeft" state="frozen"/>
      <selection/>
      <selection pane="bottomLeft" activeCell="A3" sqref="A3:D3"/>
    </sheetView>
  </sheetViews>
  <sheetFormatPr defaultColWidth="8.575" defaultRowHeight="12.75" customHeight="1" outlineLevelCol="3"/>
  <cols>
    <col min="1" max="4" width="35.575" customWidth="1"/>
  </cols>
  <sheetData>
    <row r="1" customHeight="1" spans="1:4">
      <c r="A1" s="1"/>
      <c r="B1" s="1"/>
      <c r="C1" s="1"/>
      <c r="D1" s="1"/>
    </row>
    <row r="2" ht="15" customHeight="1" spans="1:4">
      <c r="A2" s="79"/>
      <c r="B2" s="83"/>
      <c r="C2" s="83"/>
      <c r="D2" s="83" t="s">
        <v>146</v>
      </c>
    </row>
    <row r="3" ht="41.25" customHeight="1" spans="1:1">
      <c r="A3" s="78" t="str">
        <f>"2025"&amp;"年部门财政拨款收支预算总表"</f>
        <v>2025年部门财政拨款收支预算总表</v>
      </c>
    </row>
    <row r="4" ht="17.25" customHeight="1" spans="1:4">
      <c r="A4" s="81" t="str">
        <f>"单位名称："&amp;"石林彝族自治县统计局"</f>
        <v>单位名称：石林彝族自治县统计局</v>
      </c>
      <c r="B4" s="208"/>
      <c r="D4" s="83" t="s">
        <v>1</v>
      </c>
    </row>
    <row r="5" ht="17.25" customHeight="1" spans="1:4">
      <c r="A5" s="209" t="s">
        <v>2</v>
      </c>
      <c r="B5" s="210"/>
      <c r="C5" s="209" t="s">
        <v>3</v>
      </c>
      <c r="D5" s="210"/>
    </row>
    <row r="6" ht="18.75" customHeight="1" spans="1:4">
      <c r="A6" s="209" t="s">
        <v>4</v>
      </c>
      <c r="B6" s="209" t="s">
        <v>5</v>
      </c>
      <c r="C6" s="209" t="s">
        <v>6</v>
      </c>
      <c r="D6" s="209" t="s">
        <v>5</v>
      </c>
    </row>
    <row r="7" ht="16.5" customHeight="1" spans="1:4">
      <c r="A7" s="211" t="s">
        <v>147</v>
      </c>
      <c r="B7" s="143">
        <v>5264737</v>
      </c>
      <c r="C7" s="211" t="s">
        <v>148</v>
      </c>
      <c r="D7" s="143">
        <v>5264737</v>
      </c>
    </row>
    <row r="8" ht="16.5" customHeight="1" spans="1:4">
      <c r="A8" s="211" t="s">
        <v>149</v>
      </c>
      <c r="B8" s="143">
        <v>5264737</v>
      </c>
      <c r="C8" s="211" t="s">
        <v>150</v>
      </c>
      <c r="D8" s="143">
        <v>3595524</v>
      </c>
    </row>
    <row r="9" ht="16.5" customHeight="1" spans="1:4">
      <c r="A9" s="211" t="s">
        <v>151</v>
      </c>
      <c r="B9" s="143"/>
      <c r="C9" s="211" t="s">
        <v>152</v>
      </c>
      <c r="D9" s="143"/>
    </row>
    <row r="10" ht="16.5" customHeight="1" spans="1:4">
      <c r="A10" s="211" t="s">
        <v>153</v>
      </c>
      <c r="B10" s="143"/>
      <c r="C10" s="211" t="s">
        <v>154</v>
      </c>
      <c r="D10" s="143"/>
    </row>
    <row r="11" ht="16.5" customHeight="1" spans="1:4">
      <c r="A11" s="211" t="s">
        <v>155</v>
      </c>
      <c r="B11" s="143"/>
      <c r="C11" s="211" t="s">
        <v>156</v>
      </c>
      <c r="D11" s="143"/>
    </row>
    <row r="12" ht="16.5" customHeight="1" spans="1:4">
      <c r="A12" s="211" t="s">
        <v>149</v>
      </c>
      <c r="B12" s="143"/>
      <c r="C12" s="211" t="s">
        <v>157</v>
      </c>
      <c r="D12" s="143"/>
    </row>
    <row r="13" ht="16.5" customHeight="1" spans="1:4">
      <c r="A13" s="22" t="s">
        <v>151</v>
      </c>
      <c r="B13" s="143"/>
      <c r="C13" s="178" t="s">
        <v>158</v>
      </c>
      <c r="D13" s="143"/>
    </row>
    <row r="14" ht="16.5" customHeight="1" spans="1:4">
      <c r="A14" s="22" t="s">
        <v>153</v>
      </c>
      <c r="B14" s="143"/>
      <c r="C14" s="178" t="s">
        <v>159</v>
      </c>
      <c r="D14" s="143"/>
    </row>
    <row r="15" ht="16.5" customHeight="1" spans="1:4">
      <c r="A15" s="212"/>
      <c r="B15" s="143"/>
      <c r="C15" s="178" t="s">
        <v>160</v>
      </c>
      <c r="D15" s="143">
        <v>945453</v>
      </c>
    </row>
    <row r="16" ht="16.5" customHeight="1" spans="1:4">
      <c r="A16" s="212"/>
      <c r="B16" s="143"/>
      <c r="C16" s="178" t="s">
        <v>161</v>
      </c>
      <c r="D16" s="143">
        <v>357991</v>
      </c>
    </row>
    <row r="17" ht="16.5" customHeight="1" spans="1:4">
      <c r="A17" s="212"/>
      <c r="B17" s="143"/>
      <c r="C17" s="178" t="s">
        <v>162</v>
      </c>
      <c r="D17" s="143"/>
    </row>
    <row r="18" ht="16.5" customHeight="1" spans="1:4">
      <c r="A18" s="212"/>
      <c r="B18" s="143"/>
      <c r="C18" s="178" t="s">
        <v>163</v>
      </c>
      <c r="D18" s="143"/>
    </row>
    <row r="19" ht="16.5" customHeight="1" spans="1:4">
      <c r="A19" s="212"/>
      <c r="B19" s="143"/>
      <c r="C19" s="178" t="s">
        <v>164</v>
      </c>
      <c r="D19" s="143"/>
    </row>
    <row r="20" ht="16.5" customHeight="1" spans="1:4">
      <c r="A20" s="212"/>
      <c r="B20" s="143"/>
      <c r="C20" s="178" t="s">
        <v>165</v>
      </c>
      <c r="D20" s="143"/>
    </row>
    <row r="21" ht="16.5" customHeight="1" spans="1:4">
      <c r="A21" s="212"/>
      <c r="B21" s="143"/>
      <c r="C21" s="178" t="s">
        <v>166</v>
      </c>
      <c r="D21" s="143"/>
    </row>
    <row r="22" ht="16.5" customHeight="1" spans="1:4">
      <c r="A22" s="212"/>
      <c r="B22" s="143"/>
      <c r="C22" s="178" t="s">
        <v>167</v>
      </c>
      <c r="D22" s="143"/>
    </row>
    <row r="23" ht="16.5" customHeight="1" spans="1:4">
      <c r="A23" s="212"/>
      <c r="B23" s="143"/>
      <c r="C23" s="178" t="s">
        <v>168</v>
      </c>
      <c r="D23" s="143"/>
    </row>
    <row r="24" ht="16.5" customHeight="1" spans="1:4">
      <c r="A24" s="212"/>
      <c r="B24" s="143"/>
      <c r="C24" s="178" t="s">
        <v>169</v>
      </c>
      <c r="D24" s="143"/>
    </row>
    <row r="25" ht="16.5" customHeight="1" spans="1:4">
      <c r="A25" s="212"/>
      <c r="B25" s="143"/>
      <c r="C25" s="178" t="s">
        <v>170</v>
      </c>
      <c r="D25" s="143"/>
    </row>
    <row r="26" ht="16.5" customHeight="1" spans="1:4">
      <c r="A26" s="212"/>
      <c r="B26" s="143"/>
      <c r="C26" s="178" t="s">
        <v>171</v>
      </c>
      <c r="D26" s="143">
        <v>365769</v>
      </c>
    </row>
    <row r="27" ht="16.5" customHeight="1" spans="1:4">
      <c r="A27" s="212"/>
      <c r="B27" s="143"/>
      <c r="C27" s="178" t="s">
        <v>172</v>
      </c>
      <c r="D27" s="143"/>
    </row>
    <row r="28" ht="16.5" customHeight="1" spans="1:4">
      <c r="A28" s="212"/>
      <c r="B28" s="143"/>
      <c r="C28" s="178" t="s">
        <v>173</v>
      </c>
      <c r="D28" s="143"/>
    </row>
    <row r="29" ht="16.5" customHeight="1" spans="1:4">
      <c r="A29" s="212"/>
      <c r="B29" s="143"/>
      <c r="C29" s="178" t="s">
        <v>174</v>
      </c>
      <c r="D29" s="143"/>
    </row>
    <row r="30" ht="16.5" customHeight="1" spans="1:4">
      <c r="A30" s="212"/>
      <c r="B30" s="143"/>
      <c r="C30" s="178" t="s">
        <v>175</v>
      </c>
      <c r="D30" s="143"/>
    </row>
    <row r="31" ht="16.5" customHeight="1" spans="1:4">
      <c r="A31" s="212"/>
      <c r="B31" s="143"/>
      <c r="C31" s="178" t="s">
        <v>176</v>
      </c>
      <c r="D31" s="143"/>
    </row>
    <row r="32" ht="16.5" customHeight="1" spans="1:4">
      <c r="A32" s="212"/>
      <c r="B32" s="143"/>
      <c r="C32" s="22" t="s">
        <v>177</v>
      </c>
      <c r="D32" s="143"/>
    </row>
    <row r="33" ht="16.5" customHeight="1" spans="1:4">
      <c r="A33" s="212"/>
      <c r="B33" s="143"/>
      <c r="C33" s="22" t="s">
        <v>178</v>
      </c>
      <c r="D33" s="143"/>
    </row>
    <row r="34" ht="16.5" customHeight="1" spans="1:4">
      <c r="A34" s="212"/>
      <c r="B34" s="143"/>
      <c r="C34" s="19" t="s">
        <v>179</v>
      </c>
      <c r="D34" s="143"/>
    </row>
    <row r="35" ht="15" customHeight="1" spans="1:4">
      <c r="A35" s="213" t="s">
        <v>50</v>
      </c>
      <c r="B35" s="214">
        <v>5264737</v>
      </c>
      <c r="C35" s="213" t="s">
        <v>51</v>
      </c>
      <c r="D35" s="214">
        <v>5264737</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1"/>
  <sheetViews>
    <sheetView showZeros="0" workbookViewId="0">
      <pane ySplit="1" topLeftCell="A2" activePane="bottomLeft" state="frozen"/>
      <selection/>
      <selection pane="bottomLeft" activeCell="C8" sqref="C8"/>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A1" s="1"/>
      <c r="B1" s="1"/>
      <c r="C1" s="1"/>
      <c r="D1" s="1"/>
      <c r="E1" s="1"/>
      <c r="F1" s="1"/>
      <c r="G1" s="1"/>
    </row>
    <row r="2" customHeight="1" spans="4:7">
      <c r="D2" s="182"/>
      <c r="F2" s="110"/>
      <c r="G2" s="189" t="s">
        <v>180</v>
      </c>
    </row>
    <row r="3" ht="41.25" customHeight="1" spans="1:7">
      <c r="A3" s="169" t="str">
        <f>"2025"&amp;"年一般公共预算支出预算表（按功能科目分类）"</f>
        <v>2025年一般公共预算支出预算表（按功能科目分类）</v>
      </c>
      <c r="B3" s="169"/>
      <c r="C3" s="169"/>
      <c r="D3" s="169"/>
      <c r="E3" s="169"/>
      <c r="F3" s="169"/>
      <c r="G3" s="169"/>
    </row>
    <row r="4" ht="18" customHeight="1" spans="1:7">
      <c r="A4" s="44" t="str">
        <f>"单位名称："&amp;"石林彝族自治县统计局"</f>
        <v>单位名称：石林彝族自治县统计局</v>
      </c>
      <c r="F4" s="166"/>
      <c r="G4" s="189" t="s">
        <v>1</v>
      </c>
    </row>
    <row r="5" ht="20.25" customHeight="1" spans="1:7">
      <c r="A5" s="203" t="s">
        <v>181</v>
      </c>
      <c r="B5" s="204"/>
      <c r="C5" s="170" t="s">
        <v>55</v>
      </c>
      <c r="D5" s="195" t="s">
        <v>76</v>
      </c>
      <c r="E5" s="14"/>
      <c r="F5" s="36"/>
      <c r="G5" s="186" t="s">
        <v>77</v>
      </c>
    </row>
    <row r="6" ht="20.25" customHeight="1" spans="1:7">
      <c r="A6" s="205" t="s">
        <v>73</v>
      </c>
      <c r="B6" s="205" t="s">
        <v>74</v>
      </c>
      <c r="C6" s="55"/>
      <c r="D6" s="15" t="s">
        <v>57</v>
      </c>
      <c r="E6" s="15" t="s">
        <v>182</v>
      </c>
      <c r="F6" s="15" t="s">
        <v>183</v>
      </c>
      <c r="G6" s="188"/>
    </row>
    <row r="7" ht="15" customHeight="1" spans="1:7">
      <c r="A7" s="21" t="s">
        <v>83</v>
      </c>
      <c r="B7" s="21" t="s">
        <v>84</v>
      </c>
      <c r="C7" s="21" t="s">
        <v>85</v>
      </c>
      <c r="D7" s="21" t="s">
        <v>86</v>
      </c>
      <c r="E7" s="21" t="s">
        <v>87</v>
      </c>
      <c r="F7" s="21" t="s">
        <v>88</v>
      </c>
      <c r="G7" s="21" t="s">
        <v>89</v>
      </c>
    </row>
    <row r="8" ht="18" customHeight="1" spans="1:7">
      <c r="A8" s="19" t="s">
        <v>98</v>
      </c>
      <c r="B8" s="19" t="s">
        <v>99</v>
      </c>
      <c r="C8" s="143">
        <v>3595524</v>
      </c>
      <c r="D8" s="143">
        <v>3095524</v>
      </c>
      <c r="E8" s="143">
        <v>2832544</v>
      </c>
      <c r="F8" s="143">
        <v>262980</v>
      </c>
      <c r="G8" s="143">
        <v>500000</v>
      </c>
    </row>
    <row r="9" ht="18" customHeight="1" spans="1:7">
      <c r="A9" s="180" t="s">
        <v>100</v>
      </c>
      <c r="B9" s="180" t="s">
        <v>101</v>
      </c>
      <c r="C9" s="143">
        <v>3595524</v>
      </c>
      <c r="D9" s="143">
        <v>3095524</v>
      </c>
      <c r="E9" s="143">
        <v>2832544</v>
      </c>
      <c r="F9" s="143">
        <v>262980</v>
      </c>
      <c r="G9" s="143">
        <v>500000</v>
      </c>
    </row>
    <row r="10" ht="18" customHeight="1" spans="1:7">
      <c r="A10" s="181" t="s">
        <v>102</v>
      </c>
      <c r="B10" s="181" t="s">
        <v>103</v>
      </c>
      <c r="C10" s="143">
        <v>1436725</v>
      </c>
      <c r="D10" s="143">
        <v>1436725</v>
      </c>
      <c r="E10" s="143">
        <v>1271185</v>
      </c>
      <c r="F10" s="143">
        <v>165540</v>
      </c>
      <c r="G10" s="143"/>
    </row>
    <row r="11" ht="18" customHeight="1" spans="1:7">
      <c r="A11" s="181" t="s">
        <v>106</v>
      </c>
      <c r="B11" s="181" t="s">
        <v>107</v>
      </c>
      <c r="C11" s="143">
        <v>350000</v>
      </c>
      <c r="D11" s="143"/>
      <c r="E11" s="143"/>
      <c r="F11" s="143"/>
      <c r="G11" s="143">
        <v>350000</v>
      </c>
    </row>
    <row r="12" ht="18" customHeight="1" spans="1:7">
      <c r="A12" s="181" t="s">
        <v>108</v>
      </c>
      <c r="B12" s="181" t="s">
        <v>109</v>
      </c>
      <c r="C12" s="143">
        <v>100000</v>
      </c>
      <c r="D12" s="143"/>
      <c r="E12" s="143"/>
      <c r="F12" s="143"/>
      <c r="G12" s="143">
        <v>100000</v>
      </c>
    </row>
    <row r="13" ht="18" customHeight="1" spans="1:7">
      <c r="A13" s="181" t="s">
        <v>110</v>
      </c>
      <c r="B13" s="181" t="s">
        <v>111</v>
      </c>
      <c r="C13" s="143">
        <v>1658799</v>
      </c>
      <c r="D13" s="143">
        <v>1658799</v>
      </c>
      <c r="E13" s="143">
        <v>1561359</v>
      </c>
      <c r="F13" s="143">
        <v>97440</v>
      </c>
      <c r="G13" s="143"/>
    </row>
    <row r="14" ht="18" customHeight="1" spans="1:7">
      <c r="A14" s="181" t="s">
        <v>112</v>
      </c>
      <c r="B14" s="181" t="s">
        <v>113</v>
      </c>
      <c r="C14" s="143">
        <v>50000</v>
      </c>
      <c r="D14" s="143"/>
      <c r="E14" s="143"/>
      <c r="F14" s="143"/>
      <c r="G14" s="143">
        <v>50000</v>
      </c>
    </row>
    <row r="15" ht="18" customHeight="1" spans="1:7">
      <c r="A15" s="19" t="s">
        <v>114</v>
      </c>
      <c r="B15" s="19" t="s">
        <v>115</v>
      </c>
      <c r="C15" s="143">
        <v>945453</v>
      </c>
      <c r="D15" s="143">
        <v>945453</v>
      </c>
      <c r="E15" s="143">
        <v>945453</v>
      </c>
      <c r="F15" s="143"/>
      <c r="G15" s="143"/>
    </row>
    <row r="16" ht="18" customHeight="1" spans="1:7">
      <c r="A16" s="180" t="s">
        <v>116</v>
      </c>
      <c r="B16" s="180" t="s">
        <v>117</v>
      </c>
      <c r="C16" s="143">
        <v>904533</v>
      </c>
      <c r="D16" s="143">
        <v>904533</v>
      </c>
      <c r="E16" s="143">
        <v>904533</v>
      </c>
      <c r="F16" s="143"/>
      <c r="G16" s="143"/>
    </row>
    <row r="17" ht="18" customHeight="1" spans="1:7">
      <c r="A17" s="181" t="s">
        <v>118</v>
      </c>
      <c r="B17" s="181" t="s">
        <v>119</v>
      </c>
      <c r="C17" s="143">
        <v>72000</v>
      </c>
      <c r="D17" s="143">
        <v>72000</v>
      </c>
      <c r="E17" s="143">
        <v>72000</v>
      </c>
      <c r="F17" s="143"/>
      <c r="G17" s="143"/>
    </row>
    <row r="18" ht="18" customHeight="1" spans="1:7">
      <c r="A18" s="181" t="s">
        <v>120</v>
      </c>
      <c r="B18" s="181" t="s">
        <v>121</v>
      </c>
      <c r="C18" s="143">
        <v>462369</v>
      </c>
      <c r="D18" s="143">
        <v>462369</v>
      </c>
      <c r="E18" s="143">
        <v>462369</v>
      </c>
      <c r="F18" s="143"/>
      <c r="G18" s="143"/>
    </row>
    <row r="19" ht="18" customHeight="1" spans="1:7">
      <c r="A19" s="181" t="s">
        <v>122</v>
      </c>
      <c r="B19" s="181" t="s">
        <v>123</v>
      </c>
      <c r="C19" s="143">
        <v>370164</v>
      </c>
      <c r="D19" s="143">
        <v>370164</v>
      </c>
      <c r="E19" s="143">
        <v>370164</v>
      </c>
      <c r="F19" s="143"/>
      <c r="G19" s="143"/>
    </row>
    <row r="20" ht="18" customHeight="1" spans="1:7">
      <c r="A20" s="180" t="s">
        <v>124</v>
      </c>
      <c r="B20" s="180" t="s">
        <v>125</v>
      </c>
      <c r="C20" s="143">
        <v>40920</v>
      </c>
      <c r="D20" s="143">
        <v>40920</v>
      </c>
      <c r="E20" s="143">
        <v>40920</v>
      </c>
      <c r="F20" s="143"/>
      <c r="G20" s="143"/>
    </row>
    <row r="21" ht="18" customHeight="1" spans="1:7">
      <c r="A21" s="181" t="s">
        <v>126</v>
      </c>
      <c r="B21" s="181" t="s">
        <v>127</v>
      </c>
      <c r="C21" s="143">
        <v>40920</v>
      </c>
      <c r="D21" s="143">
        <v>40920</v>
      </c>
      <c r="E21" s="143">
        <v>40920</v>
      </c>
      <c r="F21" s="143"/>
      <c r="G21" s="143"/>
    </row>
    <row r="22" ht="18" customHeight="1" spans="1:7">
      <c r="A22" s="19" t="s">
        <v>128</v>
      </c>
      <c r="B22" s="19" t="s">
        <v>129</v>
      </c>
      <c r="C22" s="143">
        <v>357991</v>
      </c>
      <c r="D22" s="143">
        <v>357991</v>
      </c>
      <c r="E22" s="143">
        <v>357991</v>
      </c>
      <c r="F22" s="143"/>
      <c r="G22" s="143"/>
    </row>
    <row r="23" ht="18" customHeight="1" spans="1:7">
      <c r="A23" s="180" t="s">
        <v>130</v>
      </c>
      <c r="B23" s="180" t="s">
        <v>131</v>
      </c>
      <c r="C23" s="143">
        <v>357991</v>
      </c>
      <c r="D23" s="143">
        <v>357991</v>
      </c>
      <c r="E23" s="143">
        <v>357991</v>
      </c>
      <c r="F23" s="143"/>
      <c r="G23" s="143"/>
    </row>
    <row r="24" ht="18" customHeight="1" spans="1:7">
      <c r="A24" s="181" t="s">
        <v>132</v>
      </c>
      <c r="B24" s="181" t="s">
        <v>133</v>
      </c>
      <c r="C24" s="143">
        <v>75861</v>
      </c>
      <c r="D24" s="143">
        <v>75861</v>
      </c>
      <c r="E24" s="143">
        <v>75861</v>
      </c>
      <c r="F24" s="143"/>
      <c r="G24" s="143"/>
    </row>
    <row r="25" ht="18" customHeight="1" spans="1:7">
      <c r="A25" s="181" t="s">
        <v>134</v>
      </c>
      <c r="B25" s="181" t="s">
        <v>135</v>
      </c>
      <c r="C25" s="143">
        <v>118006</v>
      </c>
      <c r="D25" s="143">
        <v>118006</v>
      </c>
      <c r="E25" s="143">
        <v>118006</v>
      </c>
      <c r="F25" s="143"/>
      <c r="G25" s="143"/>
    </row>
    <row r="26" ht="18" customHeight="1" spans="1:7">
      <c r="A26" s="181" t="s">
        <v>136</v>
      </c>
      <c r="B26" s="181" t="s">
        <v>137</v>
      </c>
      <c r="C26" s="143">
        <v>143875</v>
      </c>
      <c r="D26" s="143">
        <v>143875</v>
      </c>
      <c r="E26" s="143">
        <v>143875</v>
      </c>
      <c r="F26" s="143"/>
      <c r="G26" s="143"/>
    </row>
    <row r="27" ht="18" customHeight="1" spans="1:7">
      <c r="A27" s="181" t="s">
        <v>138</v>
      </c>
      <c r="B27" s="181" t="s">
        <v>139</v>
      </c>
      <c r="C27" s="143">
        <v>20249</v>
      </c>
      <c r="D27" s="143">
        <v>20249</v>
      </c>
      <c r="E27" s="143">
        <v>20249</v>
      </c>
      <c r="F27" s="143"/>
      <c r="G27" s="143"/>
    </row>
    <row r="28" ht="18" customHeight="1" spans="1:7">
      <c r="A28" s="19" t="s">
        <v>140</v>
      </c>
      <c r="B28" s="19" t="s">
        <v>141</v>
      </c>
      <c r="C28" s="143">
        <v>365769</v>
      </c>
      <c r="D28" s="143">
        <v>365769</v>
      </c>
      <c r="E28" s="143">
        <v>365769</v>
      </c>
      <c r="F28" s="143"/>
      <c r="G28" s="143"/>
    </row>
    <row r="29" ht="18" customHeight="1" spans="1:7">
      <c r="A29" s="180" t="s">
        <v>142</v>
      </c>
      <c r="B29" s="180" t="s">
        <v>143</v>
      </c>
      <c r="C29" s="143">
        <v>365769</v>
      </c>
      <c r="D29" s="143">
        <v>365769</v>
      </c>
      <c r="E29" s="143">
        <v>365769</v>
      </c>
      <c r="F29" s="143"/>
      <c r="G29" s="143"/>
    </row>
    <row r="30" ht="18" customHeight="1" spans="1:7">
      <c r="A30" s="181" t="s">
        <v>144</v>
      </c>
      <c r="B30" s="181" t="s">
        <v>145</v>
      </c>
      <c r="C30" s="143">
        <v>365769</v>
      </c>
      <c r="D30" s="143">
        <v>365769</v>
      </c>
      <c r="E30" s="143">
        <v>365769</v>
      </c>
      <c r="F30" s="143"/>
      <c r="G30" s="143"/>
    </row>
    <row r="31" ht="18" customHeight="1" spans="1:7">
      <c r="A31" s="206" t="s">
        <v>184</v>
      </c>
      <c r="B31" s="207" t="s">
        <v>184</v>
      </c>
      <c r="C31" s="143">
        <v>5264737</v>
      </c>
      <c r="D31" s="143">
        <v>4764737</v>
      </c>
      <c r="E31" s="143">
        <v>4501757</v>
      </c>
      <c r="F31" s="143">
        <v>262980</v>
      </c>
      <c r="G31" s="143">
        <v>500000</v>
      </c>
    </row>
  </sheetData>
  <mergeCells count="6">
    <mergeCell ref="A3:G3"/>
    <mergeCell ref="A5:B5"/>
    <mergeCell ref="D5:F5"/>
    <mergeCell ref="A31:B31"/>
    <mergeCell ref="C5:C6"/>
    <mergeCell ref="G5:G6"/>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pane ySplit="1" topLeftCell="A2" activePane="bottomLeft" state="frozen"/>
      <selection/>
      <selection pane="bottomLeft" activeCell="C15" sqref="C15"/>
    </sheetView>
  </sheetViews>
  <sheetFormatPr defaultColWidth="10.425" defaultRowHeight="14.25" customHeight="1" outlineLevelRow="7" outlineLevelCol="5"/>
  <cols>
    <col min="1" max="6" width="28.1416666666667" customWidth="1"/>
  </cols>
  <sheetData>
    <row r="1" customHeight="1" spans="1:6">
      <c r="A1" s="1"/>
      <c r="B1" s="1"/>
      <c r="C1" s="1"/>
      <c r="D1" s="1"/>
      <c r="E1" s="1"/>
      <c r="F1" s="1"/>
    </row>
    <row r="2" customHeight="1" spans="1:6">
      <c r="A2" s="80"/>
      <c r="B2" s="80"/>
      <c r="C2" s="80"/>
      <c r="D2" s="80"/>
      <c r="E2" s="79"/>
      <c r="F2" s="199" t="s">
        <v>185</v>
      </c>
    </row>
    <row r="3" ht="41.25" customHeight="1" spans="1:6">
      <c r="A3" s="200" t="str">
        <f>"2025"&amp;"年一般公共预算“三公”经费支出预算表"</f>
        <v>2025年一般公共预算“三公”经费支出预算表</v>
      </c>
      <c r="B3" s="80"/>
      <c r="C3" s="80"/>
      <c r="D3" s="80"/>
      <c r="E3" s="79"/>
      <c r="F3" s="80"/>
    </row>
    <row r="4" ht="35" customHeight="1" spans="1:6">
      <c r="A4" s="135" t="str">
        <f>"单位名称："&amp;"石林彝族自治县统计局"</f>
        <v>单位名称：石林彝族自治县统计局</v>
      </c>
      <c r="B4" s="201"/>
      <c r="D4" s="80"/>
      <c r="E4" s="79"/>
      <c r="F4" s="100" t="s">
        <v>1</v>
      </c>
    </row>
    <row r="5" ht="27" customHeight="1" spans="1:6">
      <c r="A5" s="84" t="s">
        <v>186</v>
      </c>
      <c r="B5" s="84" t="s">
        <v>187</v>
      </c>
      <c r="C5" s="86" t="s">
        <v>188</v>
      </c>
      <c r="D5" s="84"/>
      <c r="E5" s="85"/>
      <c r="F5" s="84" t="s">
        <v>189</v>
      </c>
    </row>
    <row r="6" ht="28.5" customHeight="1" spans="1:6">
      <c r="A6" s="202"/>
      <c r="B6" s="88"/>
      <c r="C6" s="85" t="s">
        <v>57</v>
      </c>
      <c r="D6" s="85" t="s">
        <v>190</v>
      </c>
      <c r="E6" s="85" t="s">
        <v>191</v>
      </c>
      <c r="F6" s="87"/>
    </row>
    <row r="7" ht="63" customHeight="1" spans="1:6">
      <c r="A7" s="90" t="s">
        <v>83</v>
      </c>
      <c r="B7" s="90" t="s">
        <v>84</v>
      </c>
      <c r="C7" s="90" t="s">
        <v>85</v>
      </c>
      <c r="D7" s="90" t="s">
        <v>86</v>
      </c>
      <c r="E7" s="90" t="s">
        <v>87</v>
      </c>
      <c r="F7" s="90" t="s">
        <v>88</v>
      </c>
    </row>
    <row r="8" ht="63" customHeight="1" spans="1:6">
      <c r="A8" s="143">
        <v>35000</v>
      </c>
      <c r="B8" s="143"/>
      <c r="C8" s="143"/>
      <c r="D8" s="143"/>
      <c r="E8" s="143"/>
      <c r="F8" s="143">
        <v>35000</v>
      </c>
    </row>
  </sheetData>
  <mergeCells count="6">
    <mergeCell ref="A3:F3"/>
    <mergeCell ref="A4:B4"/>
    <mergeCell ref="C5:E5"/>
    <mergeCell ref="A5:A6"/>
    <mergeCell ref="B5:B6"/>
    <mergeCell ref="F5:F6"/>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59"/>
  <sheetViews>
    <sheetView showZeros="0" workbookViewId="0">
      <pane ySplit="1" topLeftCell="A2" activePane="bottomLeft" state="frozen"/>
      <selection/>
      <selection pane="bottomLeft" activeCell="H55" sqref="H55"/>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25.875" customWidth="1"/>
    <col min="7" max="7" width="10.2833333333333" customWidth="1"/>
    <col min="8" max="8" width="23" customWidth="1"/>
    <col min="9" max="24" width="18.7083333333333"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3.5" customHeight="1" spans="2:24">
      <c r="B2" s="182"/>
      <c r="C2" s="190"/>
      <c r="E2" s="191"/>
      <c r="F2" s="191"/>
      <c r="G2" s="191"/>
      <c r="H2" s="191"/>
      <c r="I2" s="122"/>
      <c r="J2" s="122"/>
      <c r="K2" s="122"/>
      <c r="L2" s="122"/>
      <c r="M2" s="122"/>
      <c r="N2" s="122"/>
      <c r="R2" s="122"/>
      <c r="V2" s="190"/>
      <c r="X2" s="42" t="s">
        <v>192</v>
      </c>
    </row>
    <row r="3" ht="45.75" customHeight="1" spans="1:24">
      <c r="A3" s="102" t="str">
        <f>"2025"&amp;"年部门基本支出预算表"</f>
        <v>2025年部门基本支出预算表</v>
      </c>
      <c r="B3" s="43"/>
      <c r="C3" s="102"/>
      <c r="D3" s="102"/>
      <c r="E3" s="102"/>
      <c r="F3" s="102"/>
      <c r="G3" s="102"/>
      <c r="H3" s="102"/>
      <c r="I3" s="102"/>
      <c r="J3" s="102"/>
      <c r="K3" s="102"/>
      <c r="L3" s="102"/>
      <c r="M3" s="102"/>
      <c r="N3" s="102"/>
      <c r="O3" s="43"/>
      <c r="P3" s="43"/>
      <c r="Q3" s="43"/>
      <c r="R3" s="102"/>
      <c r="S3" s="102"/>
      <c r="T3" s="102"/>
      <c r="U3" s="102"/>
      <c r="V3" s="102"/>
      <c r="W3" s="102"/>
      <c r="X3" s="102"/>
    </row>
    <row r="4" ht="18.75" customHeight="1" spans="1:24">
      <c r="A4" s="44" t="str">
        <f>"单位名称："&amp;"石林彝族自治县统计局"</f>
        <v>单位名称：石林彝族自治县统计局</v>
      </c>
      <c r="B4" s="45"/>
      <c r="C4" s="159"/>
      <c r="D4" s="159"/>
      <c r="E4" s="159"/>
      <c r="F4" s="159"/>
      <c r="G4" s="159"/>
      <c r="H4" s="159"/>
      <c r="I4" s="124"/>
      <c r="J4" s="124"/>
      <c r="K4" s="124"/>
      <c r="L4" s="124"/>
      <c r="M4" s="124"/>
      <c r="N4" s="124"/>
      <c r="O4" s="46"/>
      <c r="P4" s="46"/>
      <c r="Q4" s="46"/>
      <c r="R4" s="124"/>
      <c r="V4" s="190"/>
      <c r="X4" s="42" t="s">
        <v>1</v>
      </c>
    </row>
    <row r="5" ht="18" customHeight="1" spans="1:24">
      <c r="A5" s="48" t="s">
        <v>193</v>
      </c>
      <c r="B5" s="48" t="s">
        <v>194</v>
      </c>
      <c r="C5" s="48" t="s">
        <v>195</v>
      </c>
      <c r="D5" s="48" t="s">
        <v>196</v>
      </c>
      <c r="E5" s="48" t="s">
        <v>197</v>
      </c>
      <c r="F5" s="48" t="s">
        <v>198</v>
      </c>
      <c r="G5" s="48" t="s">
        <v>199</v>
      </c>
      <c r="H5" s="48" t="s">
        <v>200</v>
      </c>
      <c r="I5" s="195" t="s">
        <v>201</v>
      </c>
      <c r="J5" s="148" t="s">
        <v>201</v>
      </c>
      <c r="K5" s="148"/>
      <c r="L5" s="148"/>
      <c r="M5" s="148"/>
      <c r="N5" s="148"/>
      <c r="O5" s="14"/>
      <c r="P5" s="14"/>
      <c r="Q5" s="14"/>
      <c r="R5" s="139" t="s">
        <v>61</v>
      </c>
      <c r="S5" s="148" t="s">
        <v>62</v>
      </c>
      <c r="T5" s="148"/>
      <c r="U5" s="148"/>
      <c r="V5" s="148"/>
      <c r="W5" s="148"/>
      <c r="X5" s="149"/>
    </row>
    <row r="6" ht="18" customHeight="1" spans="1:24">
      <c r="A6" s="50"/>
      <c r="B6" s="64"/>
      <c r="C6" s="172"/>
      <c r="D6" s="50"/>
      <c r="E6" s="50"/>
      <c r="F6" s="50"/>
      <c r="G6" s="50"/>
      <c r="H6" s="50"/>
      <c r="I6" s="170" t="s">
        <v>202</v>
      </c>
      <c r="J6" s="195" t="s">
        <v>58</v>
      </c>
      <c r="K6" s="148"/>
      <c r="L6" s="148"/>
      <c r="M6" s="148"/>
      <c r="N6" s="149"/>
      <c r="O6" s="13" t="s">
        <v>203</v>
      </c>
      <c r="P6" s="14"/>
      <c r="Q6" s="36"/>
      <c r="R6" s="48" t="s">
        <v>61</v>
      </c>
      <c r="S6" s="195" t="s">
        <v>62</v>
      </c>
      <c r="T6" s="139" t="s">
        <v>64</v>
      </c>
      <c r="U6" s="148" t="s">
        <v>62</v>
      </c>
      <c r="V6" s="139" t="s">
        <v>66</v>
      </c>
      <c r="W6" s="139" t="s">
        <v>67</v>
      </c>
      <c r="X6" s="198" t="s">
        <v>68</v>
      </c>
    </row>
    <row r="7" ht="19.5" customHeight="1" spans="1:24">
      <c r="A7" s="64"/>
      <c r="B7" s="64"/>
      <c r="C7" s="64"/>
      <c r="D7" s="64"/>
      <c r="E7" s="64"/>
      <c r="F7" s="64"/>
      <c r="G7" s="64"/>
      <c r="H7" s="64"/>
      <c r="I7" s="64"/>
      <c r="J7" s="196" t="s">
        <v>204</v>
      </c>
      <c r="K7" s="48" t="s">
        <v>205</v>
      </c>
      <c r="L7" s="48" t="s">
        <v>206</v>
      </c>
      <c r="M7" s="48" t="s">
        <v>207</v>
      </c>
      <c r="N7" s="48" t="s">
        <v>208</v>
      </c>
      <c r="O7" s="48" t="s">
        <v>58</v>
      </c>
      <c r="P7" s="48" t="s">
        <v>59</v>
      </c>
      <c r="Q7" s="48" t="s">
        <v>60</v>
      </c>
      <c r="R7" s="64"/>
      <c r="S7" s="48" t="s">
        <v>57</v>
      </c>
      <c r="T7" s="48" t="s">
        <v>64</v>
      </c>
      <c r="U7" s="48" t="s">
        <v>209</v>
      </c>
      <c r="V7" s="48" t="s">
        <v>66</v>
      </c>
      <c r="W7" s="48" t="s">
        <v>67</v>
      </c>
      <c r="X7" s="48" t="s">
        <v>68</v>
      </c>
    </row>
    <row r="8" ht="37.5" customHeight="1" spans="1:24">
      <c r="A8" s="192"/>
      <c r="B8" s="55"/>
      <c r="C8" s="192"/>
      <c r="D8" s="192"/>
      <c r="E8" s="192"/>
      <c r="F8" s="192"/>
      <c r="G8" s="192"/>
      <c r="H8" s="192"/>
      <c r="I8" s="192"/>
      <c r="J8" s="197" t="s">
        <v>57</v>
      </c>
      <c r="K8" s="53" t="s">
        <v>210</v>
      </c>
      <c r="L8" s="53" t="s">
        <v>206</v>
      </c>
      <c r="M8" s="53" t="s">
        <v>207</v>
      </c>
      <c r="N8" s="53" t="s">
        <v>208</v>
      </c>
      <c r="O8" s="53" t="s">
        <v>206</v>
      </c>
      <c r="P8" s="53" t="s">
        <v>207</v>
      </c>
      <c r="Q8" s="53" t="s">
        <v>208</v>
      </c>
      <c r="R8" s="53" t="s">
        <v>61</v>
      </c>
      <c r="S8" s="53" t="s">
        <v>57</v>
      </c>
      <c r="T8" s="53" t="s">
        <v>64</v>
      </c>
      <c r="U8" s="53" t="s">
        <v>209</v>
      </c>
      <c r="V8" s="53" t="s">
        <v>66</v>
      </c>
      <c r="W8" s="53" t="s">
        <v>67</v>
      </c>
      <c r="X8" s="53" t="s">
        <v>68</v>
      </c>
    </row>
    <row r="9" customHeight="1" spans="1:24">
      <c r="A9" s="72">
        <v>1</v>
      </c>
      <c r="B9" s="72">
        <v>2</v>
      </c>
      <c r="C9" s="72">
        <v>3</v>
      </c>
      <c r="D9" s="72">
        <v>4</v>
      </c>
      <c r="E9" s="72">
        <v>5</v>
      </c>
      <c r="F9" s="72">
        <v>6</v>
      </c>
      <c r="G9" s="72">
        <v>7</v>
      </c>
      <c r="H9" s="72">
        <v>8</v>
      </c>
      <c r="I9" s="72">
        <v>9</v>
      </c>
      <c r="J9" s="72">
        <v>10</v>
      </c>
      <c r="K9" s="72">
        <v>11</v>
      </c>
      <c r="L9" s="72">
        <v>12</v>
      </c>
      <c r="M9" s="72">
        <v>13</v>
      </c>
      <c r="N9" s="72">
        <v>14</v>
      </c>
      <c r="O9" s="72">
        <v>15</v>
      </c>
      <c r="P9" s="72">
        <v>16</v>
      </c>
      <c r="Q9" s="72">
        <v>17</v>
      </c>
      <c r="R9" s="72">
        <v>18</v>
      </c>
      <c r="S9" s="72">
        <v>19</v>
      </c>
      <c r="T9" s="72">
        <v>20</v>
      </c>
      <c r="U9" s="72">
        <v>21</v>
      </c>
      <c r="V9" s="72">
        <v>22</v>
      </c>
      <c r="W9" s="72">
        <v>23</v>
      </c>
      <c r="X9" s="72">
        <v>24</v>
      </c>
    </row>
    <row r="10" ht="20.25" customHeight="1" spans="1:24">
      <c r="A10" s="22" t="s">
        <v>70</v>
      </c>
      <c r="B10" s="22" t="s">
        <v>70</v>
      </c>
      <c r="C10" s="22" t="s">
        <v>211</v>
      </c>
      <c r="D10" s="22" t="s">
        <v>212</v>
      </c>
      <c r="E10" s="22" t="s">
        <v>102</v>
      </c>
      <c r="F10" s="19" t="s">
        <v>103</v>
      </c>
      <c r="G10" s="19" t="s">
        <v>213</v>
      </c>
      <c r="H10" s="19" t="s">
        <v>214</v>
      </c>
      <c r="I10" s="143">
        <v>426168</v>
      </c>
      <c r="J10" s="143">
        <v>426168</v>
      </c>
      <c r="K10" s="143"/>
      <c r="L10" s="143"/>
      <c r="M10" s="143">
        <v>426168</v>
      </c>
      <c r="N10" s="143"/>
      <c r="O10" s="143"/>
      <c r="P10" s="143"/>
      <c r="Q10" s="143"/>
      <c r="R10" s="143"/>
      <c r="S10" s="143"/>
      <c r="T10" s="143"/>
      <c r="U10" s="143"/>
      <c r="V10" s="143"/>
      <c r="W10" s="143"/>
      <c r="X10" s="143"/>
    </row>
    <row r="11" ht="20.25" customHeight="1" spans="1:24">
      <c r="A11" s="22" t="s">
        <v>70</v>
      </c>
      <c r="B11" s="22" t="s">
        <v>70</v>
      </c>
      <c r="C11" s="22" t="s">
        <v>211</v>
      </c>
      <c r="D11" s="22" t="s">
        <v>212</v>
      </c>
      <c r="E11" s="22" t="s">
        <v>102</v>
      </c>
      <c r="F11" s="19" t="s">
        <v>103</v>
      </c>
      <c r="G11" s="19" t="s">
        <v>215</v>
      </c>
      <c r="H11" s="19" t="s">
        <v>216</v>
      </c>
      <c r="I11" s="143">
        <v>606828</v>
      </c>
      <c r="J11" s="143">
        <v>606828</v>
      </c>
      <c r="K11" s="59"/>
      <c r="L11" s="59"/>
      <c r="M11" s="143">
        <v>606828</v>
      </c>
      <c r="N11" s="59"/>
      <c r="O11" s="143"/>
      <c r="P11" s="143"/>
      <c r="Q11" s="143"/>
      <c r="R11" s="143"/>
      <c r="S11" s="143"/>
      <c r="T11" s="143"/>
      <c r="U11" s="143"/>
      <c r="V11" s="143"/>
      <c r="W11" s="143"/>
      <c r="X11" s="143"/>
    </row>
    <row r="12" ht="20.25" customHeight="1" spans="1:24">
      <c r="A12" s="22" t="s">
        <v>70</v>
      </c>
      <c r="B12" s="22" t="s">
        <v>70</v>
      </c>
      <c r="C12" s="22" t="s">
        <v>211</v>
      </c>
      <c r="D12" s="22" t="s">
        <v>212</v>
      </c>
      <c r="E12" s="22" t="s">
        <v>102</v>
      </c>
      <c r="F12" s="19" t="s">
        <v>103</v>
      </c>
      <c r="G12" s="19" t="s">
        <v>217</v>
      </c>
      <c r="H12" s="19" t="s">
        <v>218</v>
      </c>
      <c r="I12" s="143">
        <v>35514</v>
      </c>
      <c r="J12" s="143">
        <v>35514</v>
      </c>
      <c r="K12" s="59"/>
      <c r="L12" s="59"/>
      <c r="M12" s="143">
        <v>35514</v>
      </c>
      <c r="N12" s="59"/>
      <c r="O12" s="143"/>
      <c r="P12" s="143"/>
      <c r="Q12" s="143"/>
      <c r="R12" s="143"/>
      <c r="S12" s="143"/>
      <c r="T12" s="143"/>
      <c r="U12" s="143"/>
      <c r="V12" s="143"/>
      <c r="W12" s="143"/>
      <c r="X12" s="143"/>
    </row>
    <row r="13" ht="20.25" customHeight="1" spans="1:24">
      <c r="A13" s="22" t="s">
        <v>70</v>
      </c>
      <c r="B13" s="22" t="s">
        <v>70</v>
      </c>
      <c r="C13" s="22" t="s">
        <v>211</v>
      </c>
      <c r="D13" s="22" t="s">
        <v>212</v>
      </c>
      <c r="E13" s="22" t="s">
        <v>102</v>
      </c>
      <c r="F13" s="19" t="s">
        <v>103</v>
      </c>
      <c r="G13" s="19" t="s">
        <v>217</v>
      </c>
      <c r="H13" s="19" t="s">
        <v>218</v>
      </c>
      <c r="I13" s="143">
        <v>3000</v>
      </c>
      <c r="J13" s="143">
        <v>3000</v>
      </c>
      <c r="K13" s="59"/>
      <c r="L13" s="59"/>
      <c r="M13" s="143">
        <v>3000</v>
      </c>
      <c r="N13" s="59"/>
      <c r="O13" s="143"/>
      <c r="P13" s="143"/>
      <c r="Q13" s="143"/>
      <c r="R13" s="143"/>
      <c r="S13" s="143"/>
      <c r="T13" s="143"/>
      <c r="U13" s="143"/>
      <c r="V13" s="143"/>
      <c r="W13" s="143"/>
      <c r="X13" s="143"/>
    </row>
    <row r="14" ht="20.25" customHeight="1" spans="1:24">
      <c r="A14" s="22" t="s">
        <v>70</v>
      </c>
      <c r="B14" s="22" t="s">
        <v>70</v>
      </c>
      <c r="C14" s="22" t="s">
        <v>219</v>
      </c>
      <c r="D14" s="22" t="s">
        <v>220</v>
      </c>
      <c r="E14" s="22" t="s">
        <v>110</v>
      </c>
      <c r="F14" s="19" t="s">
        <v>111</v>
      </c>
      <c r="G14" s="19" t="s">
        <v>213</v>
      </c>
      <c r="H14" s="19" t="s">
        <v>214</v>
      </c>
      <c r="I14" s="143">
        <v>639516</v>
      </c>
      <c r="J14" s="143">
        <v>639516</v>
      </c>
      <c r="K14" s="59"/>
      <c r="L14" s="59"/>
      <c r="M14" s="143">
        <v>639516</v>
      </c>
      <c r="N14" s="59"/>
      <c r="O14" s="143"/>
      <c r="P14" s="143"/>
      <c r="Q14" s="143"/>
      <c r="R14" s="143"/>
      <c r="S14" s="143"/>
      <c r="T14" s="143"/>
      <c r="U14" s="143"/>
      <c r="V14" s="143"/>
      <c r="W14" s="143"/>
      <c r="X14" s="143"/>
    </row>
    <row r="15" ht="20.25" customHeight="1" spans="1:24">
      <c r="A15" s="22" t="s">
        <v>70</v>
      </c>
      <c r="B15" s="22" t="s">
        <v>70</v>
      </c>
      <c r="C15" s="22" t="s">
        <v>219</v>
      </c>
      <c r="D15" s="22" t="s">
        <v>220</v>
      </c>
      <c r="E15" s="22" t="s">
        <v>110</v>
      </c>
      <c r="F15" s="19" t="s">
        <v>111</v>
      </c>
      <c r="G15" s="19" t="s">
        <v>215</v>
      </c>
      <c r="H15" s="19" t="s">
        <v>216</v>
      </c>
      <c r="I15" s="143">
        <v>339864</v>
      </c>
      <c r="J15" s="143">
        <v>339864</v>
      </c>
      <c r="K15" s="59"/>
      <c r="L15" s="59"/>
      <c r="M15" s="143">
        <v>339864</v>
      </c>
      <c r="N15" s="59"/>
      <c r="O15" s="143"/>
      <c r="P15" s="143"/>
      <c r="Q15" s="143"/>
      <c r="R15" s="143"/>
      <c r="S15" s="143"/>
      <c r="T15" s="143"/>
      <c r="U15" s="143"/>
      <c r="V15" s="143"/>
      <c r="W15" s="143"/>
      <c r="X15" s="143"/>
    </row>
    <row r="16" ht="20.25" customHeight="1" spans="1:24">
      <c r="A16" s="22" t="s">
        <v>70</v>
      </c>
      <c r="B16" s="22" t="s">
        <v>70</v>
      </c>
      <c r="C16" s="22" t="s">
        <v>219</v>
      </c>
      <c r="D16" s="22" t="s">
        <v>220</v>
      </c>
      <c r="E16" s="22" t="s">
        <v>110</v>
      </c>
      <c r="F16" s="19" t="s">
        <v>111</v>
      </c>
      <c r="G16" s="19" t="s">
        <v>217</v>
      </c>
      <c r="H16" s="19" t="s">
        <v>218</v>
      </c>
      <c r="I16" s="143">
        <v>3000</v>
      </c>
      <c r="J16" s="143">
        <v>3000</v>
      </c>
      <c r="K16" s="59"/>
      <c r="L16" s="59"/>
      <c r="M16" s="143">
        <v>3000</v>
      </c>
      <c r="N16" s="59"/>
      <c r="O16" s="143"/>
      <c r="P16" s="143"/>
      <c r="Q16" s="143"/>
      <c r="R16" s="143"/>
      <c r="S16" s="143"/>
      <c r="T16" s="143"/>
      <c r="U16" s="143"/>
      <c r="V16" s="143"/>
      <c r="W16" s="143"/>
      <c r="X16" s="143"/>
    </row>
    <row r="17" ht="20.25" customHeight="1" spans="1:24">
      <c r="A17" s="22" t="s">
        <v>70</v>
      </c>
      <c r="B17" s="22" t="s">
        <v>70</v>
      </c>
      <c r="C17" s="22" t="s">
        <v>219</v>
      </c>
      <c r="D17" s="22" t="s">
        <v>220</v>
      </c>
      <c r="E17" s="22" t="s">
        <v>110</v>
      </c>
      <c r="F17" s="19" t="s">
        <v>111</v>
      </c>
      <c r="G17" s="19" t="s">
        <v>217</v>
      </c>
      <c r="H17" s="19" t="s">
        <v>218</v>
      </c>
      <c r="I17" s="143">
        <v>53293</v>
      </c>
      <c r="J17" s="143">
        <v>53293</v>
      </c>
      <c r="K17" s="59"/>
      <c r="L17" s="59"/>
      <c r="M17" s="143">
        <v>53293</v>
      </c>
      <c r="N17" s="59"/>
      <c r="O17" s="143"/>
      <c r="P17" s="143"/>
      <c r="Q17" s="143"/>
      <c r="R17" s="143"/>
      <c r="S17" s="143"/>
      <c r="T17" s="143"/>
      <c r="U17" s="143"/>
      <c r="V17" s="143"/>
      <c r="W17" s="143"/>
      <c r="X17" s="143"/>
    </row>
    <row r="18" ht="20.25" customHeight="1" spans="1:24">
      <c r="A18" s="22" t="s">
        <v>70</v>
      </c>
      <c r="B18" s="22" t="s">
        <v>70</v>
      </c>
      <c r="C18" s="22" t="s">
        <v>219</v>
      </c>
      <c r="D18" s="22" t="s">
        <v>220</v>
      </c>
      <c r="E18" s="22" t="s">
        <v>110</v>
      </c>
      <c r="F18" s="19" t="s">
        <v>111</v>
      </c>
      <c r="G18" s="19" t="s">
        <v>221</v>
      </c>
      <c r="H18" s="19" t="s">
        <v>222</v>
      </c>
      <c r="I18" s="143">
        <v>138288</v>
      </c>
      <c r="J18" s="143">
        <v>138288</v>
      </c>
      <c r="K18" s="59"/>
      <c r="L18" s="59"/>
      <c r="M18" s="143">
        <v>138288</v>
      </c>
      <c r="N18" s="59"/>
      <c r="O18" s="143"/>
      <c r="P18" s="143"/>
      <c r="Q18" s="143"/>
      <c r="R18" s="143"/>
      <c r="S18" s="143"/>
      <c r="T18" s="143"/>
      <c r="U18" s="143"/>
      <c r="V18" s="143"/>
      <c r="W18" s="143"/>
      <c r="X18" s="143"/>
    </row>
    <row r="19" ht="20.25" customHeight="1" spans="1:24">
      <c r="A19" s="22" t="s">
        <v>70</v>
      </c>
      <c r="B19" s="22" t="s">
        <v>70</v>
      </c>
      <c r="C19" s="22" t="s">
        <v>219</v>
      </c>
      <c r="D19" s="22" t="s">
        <v>220</v>
      </c>
      <c r="E19" s="22" t="s">
        <v>110</v>
      </c>
      <c r="F19" s="19" t="s">
        <v>111</v>
      </c>
      <c r="G19" s="19" t="s">
        <v>221</v>
      </c>
      <c r="H19" s="19" t="s">
        <v>222</v>
      </c>
      <c r="I19" s="143">
        <v>259620</v>
      </c>
      <c r="J19" s="143">
        <v>259620</v>
      </c>
      <c r="K19" s="59"/>
      <c r="L19" s="59"/>
      <c r="M19" s="143">
        <v>259620</v>
      </c>
      <c r="N19" s="59"/>
      <c r="O19" s="143"/>
      <c r="P19" s="143"/>
      <c r="Q19" s="143"/>
      <c r="R19" s="143"/>
      <c r="S19" s="143"/>
      <c r="T19" s="143"/>
      <c r="U19" s="143"/>
      <c r="V19" s="143"/>
      <c r="W19" s="143"/>
      <c r="X19" s="143"/>
    </row>
    <row r="20" ht="20.25" customHeight="1" spans="1:24">
      <c r="A20" s="22" t="s">
        <v>70</v>
      </c>
      <c r="B20" s="22" t="s">
        <v>70</v>
      </c>
      <c r="C20" s="22" t="s">
        <v>219</v>
      </c>
      <c r="D20" s="22" t="s">
        <v>220</v>
      </c>
      <c r="E20" s="22" t="s">
        <v>110</v>
      </c>
      <c r="F20" s="19" t="s">
        <v>111</v>
      </c>
      <c r="G20" s="19" t="s">
        <v>221</v>
      </c>
      <c r="H20" s="19" t="s">
        <v>222</v>
      </c>
      <c r="I20" s="143">
        <v>117600</v>
      </c>
      <c r="J20" s="143">
        <v>117600</v>
      </c>
      <c r="K20" s="59"/>
      <c r="L20" s="59"/>
      <c r="M20" s="143">
        <v>117600</v>
      </c>
      <c r="N20" s="59"/>
      <c r="O20" s="143"/>
      <c r="P20" s="143"/>
      <c r="Q20" s="143"/>
      <c r="R20" s="143"/>
      <c r="S20" s="143"/>
      <c r="T20" s="143"/>
      <c r="U20" s="143"/>
      <c r="V20" s="143"/>
      <c r="W20" s="143"/>
      <c r="X20" s="143"/>
    </row>
    <row r="21" ht="20.25" customHeight="1" spans="1:24">
      <c r="A21" s="22" t="s">
        <v>70</v>
      </c>
      <c r="B21" s="22" t="s">
        <v>70</v>
      </c>
      <c r="C21" s="22" t="s">
        <v>223</v>
      </c>
      <c r="D21" s="22" t="s">
        <v>224</v>
      </c>
      <c r="E21" s="22" t="s">
        <v>120</v>
      </c>
      <c r="F21" s="19" t="s">
        <v>121</v>
      </c>
      <c r="G21" s="19" t="s">
        <v>225</v>
      </c>
      <c r="H21" s="19" t="s">
        <v>226</v>
      </c>
      <c r="I21" s="143">
        <v>180927</v>
      </c>
      <c r="J21" s="143">
        <v>180927</v>
      </c>
      <c r="K21" s="59"/>
      <c r="L21" s="59"/>
      <c r="M21" s="143">
        <v>180927</v>
      </c>
      <c r="N21" s="59"/>
      <c r="O21" s="143"/>
      <c r="P21" s="143"/>
      <c r="Q21" s="143"/>
      <c r="R21" s="143"/>
      <c r="S21" s="143"/>
      <c r="T21" s="143"/>
      <c r="U21" s="143"/>
      <c r="V21" s="143"/>
      <c r="W21" s="143"/>
      <c r="X21" s="143"/>
    </row>
    <row r="22" ht="20.25" customHeight="1" spans="1:24">
      <c r="A22" s="22" t="s">
        <v>70</v>
      </c>
      <c r="B22" s="22" t="s">
        <v>70</v>
      </c>
      <c r="C22" s="22" t="s">
        <v>223</v>
      </c>
      <c r="D22" s="22" t="s">
        <v>224</v>
      </c>
      <c r="E22" s="22" t="s">
        <v>120</v>
      </c>
      <c r="F22" s="19" t="s">
        <v>121</v>
      </c>
      <c r="G22" s="19" t="s">
        <v>225</v>
      </c>
      <c r="H22" s="19" t="s">
        <v>226</v>
      </c>
      <c r="I22" s="143">
        <v>281442</v>
      </c>
      <c r="J22" s="143">
        <v>281442</v>
      </c>
      <c r="K22" s="59"/>
      <c r="L22" s="59"/>
      <c r="M22" s="143">
        <v>281442</v>
      </c>
      <c r="N22" s="59"/>
      <c r="O22" s="143"/>
      <c r="P22" s="143"/>
      <c r="Q22" s="143"/>
      <c r="R22" s="143"/>
      <c r="S22" s="143"/>
      <c r="T22" s="143"/>
      <c r="U22" s="143"/>
      <c r="V22" s="143"/>
      <c r="W22" s="143"/>
      <c r="X22" s="143"/>
    </row>
    <row r="23" ht="20.25" customHeight="1" spans="1:24">
      <c r="A23" s="22" t="s">
        <v>70</v>
      </c>
      <c r="B23" s="22" t="s">
        <v>70</v>
      </c>
      <c r="C23" s="22" t="s">
        <v>223</v>
      </c>
      <c r="D23" s="22" t="s">
        <v>224</v>
      </c>
      <c r="E23" s="22" t="s">
        <v>122</v>
      </c>
      <c r="F23" s="19" t="s">
        <v>123</v>
      </c>
      <c r="G23" s="19" t="s">
        <v>227</v>
      </c>
      <c r="H23" s="19" t="s">
        <v>228</v>
      </c>
      <c r="I23" s="143">
        <v>370164</v>
      </c>
      <c r="J23" s="143">
        <v>370164</v>
      </c>
      <c r="K23" s="59"/>
      <c r="L23" s="59"/>
      <c r="M23" s="143">
        <v>370164</v>
      </c>
      <c r="N23" s="59"/>
      <c r="O23" s="143"/>
      <c r="P23" s="143"/>
      <c r="Q23" s="143"/>
      <c r="R23" s="143"/>
      <c r="S23" s="143"/>
      <c r="T23" s="143"/>
      <c r="U23" s="143"/>
      <c r="V23" s="143"/>
      <c r="W23" s="143"/>
      <c r="X23" s="143"/>
    </row>
    <row r="24" ht="20.25" customHeight="1" spans="1:24">
      <c r="A24" s="22" t="s">
        <v>70</v>
      </c>
      <c r="B24" s="22" t="s">
        <v>70</v>
      </c>
      <c r="C24" s="22" t="s">
        <v>223</v>
      </c>
      <c r="D24" s="22" t="s">
        <v>224</v>
      </c>
      <c r="E24" s="22" t="s">
        <v>132</v>
      </c>
      <c r="F24" s="19" t="s">
        <v>133</v>
      </c>
      <c r="G24" s="19" t="s">
        <v>229</v>
      </c>
      <c r="H24" s="19" t="s">
        <v>230</v>
      </c>
      <c r="I24" s="143">
        <v>75861</v>
      </c>
      <c r="J24" s="143">
        <v>75861</v>
      </c>
      <c r="K24" s="59"/>
      <c r="L24" s="59"/>
      <c r="M24" s="143">
        <v>75861</v>
      </c>
      <c r="N24" s="59"/>
      <c r="O24" s="143"/>
      <c r="P24" s="143"/>
      <c r="Q24" s="143"/>
      <c r="R24" s="143"/>
      <c r="S24" s="143"/>
      <c r="T24" s="143"/>
      <c r="U24" s="143"/>
      <c r="V24" s="143"/>
      <c r="W24" s="143"/>
      <c r="X24" s="143"/>
    </row>
    <row r="25" ht="20.25" customHeight="1" spans="1:24">
      <c r="A25" s="22" t="s">
        <v>70</v>
      </c>
      <c r="B25" s="22" t="s">
        <v>70</v>
      </c>
      <c r="C25" s="22" t="s">
        <v>223</v>
      </c>
      <c r="D25" s="22" t="s">
        <v>224</v>
      </c>
      <c r="E25" s="22" t="s">
        <v>134</v>
      </c>
      <c r="F25" s="19" t="s">
        <v>135</v>
      </c>
      <c r="G25" s="19" t="s">
        <v>229</v>
      </c>
      <c r="H25" s="19" t="s">
        <v>230</v>
      </c>
      <c r="I25" s="143">
        <v>118006</v>
      </c>
      <c r="J25" s="143">
        <v>118006</v>
      </c>
      <c r="K25" s="59"/>
      <c r="L25" s="59"/>
      <c r="M25" s="143">
        <v>118006</v>
      </c>
      <c r="N25" s="59"/>
      <c r="O25" s="143"/>
      <c r="P25" s="143"/>
      <c r="Q25" s="143"/>
      <c r="R25" s="143"/>
      <c r="S25" s="143"/>
      <c r="T25" s="143"/>
      <c r="U25" s="143"/>
      <c r="V25" s="143"/>
      <c r="W25" s="143"/>
      <c r="X25" s="143"/>
    </row>
    <row r="26" ht="20.25" customHeight="1" spans="1:24">
      <c r="A26" s="22" t="s">
        <v>70</v>
      </c>
      <c r="B26" s="22" t="s">
        <v>70</v>
      </c>
      <c r="C26" s="22" t="s">
        <v>223</v>
      </c>
      <c r="D26" s="22" t="s">
        <v>224</v>
      </c>
      <c r="E26" s="22" t="s">
        <v>136</v>
      </c>
      <c r="F26" s="19" t="s">
        <v>137</v>
      </c>
      <c r="G26" s="19" t="s">
        <v>231</v>
      </c>
      <c r="H26" s="19" t="s">
        <v>232</v>
      </c>
      <c r="I26" s="143">
        <v>21170</v>
      </c>
      <c r="J26" s="143">
        <v>21170</v>
      </c>
      <c r="K26" s="59"/>
      <c r="L26" s="59"/>
      <c r="M26" s="143">
        <v>21170</v>
      </c>
      <c r="N26" s="59"/>
      <c r="O26" s="143"/>
      <c r="P26" s="143"/>
      <c r="Q26" s="143"/>
      <c r="R26" s="143"/>
      <c r="S26" s="143"/>
      <c r="T26" s="143"/>
      <c r="U26" s="143"/>
      <c r="V26" s="143"/>
      <c r="W26" s="143"/>
      <c r="X26" s="143"/>
    </row>
    <row r="27" ht="20.25" customHeight="1" spans="1:24">
      <c r="A27" s="22" t="s">
        <v>70</v>
      </c>
      <c r="B27" s="22" t="s">
        <v>70</v>
      </c>
      <c r="C27" s="22" t="s">
        <v>223</v>
      </c>
      <c r="D27" s="22" t="s">
        <v>224</v>
      </c>
      <c r="E27" s="22" t="s">
        <v>136</v>
      </c>
      <c r="F27" s="19" t="s">
        <v>137</v>
      </c>
      <c r="G27" s="19" t="s">
        <v>231</v>
      </c>
      <c r="H27" s="19" t="s">
        <v>232</v>
      </c>
      <c r="I27" s="143">
        <v>74690</v>
      </c>
      <c r="J27" s="143">
        <v>74690</v>
      </c>
      <c r="K27" s="59"/>
      <c r="L27" s="59"/>
      <c r="M27" s="143">
        <v>74690</v>
      </c>
      <c r="N27" s="59"/>
      <c r="O27" s="143"/>
      <c r="P27" s="143"/>
      <c r="Q27" s="143"/>
      <c r="R27" s="143"/>
      <c r="S27" s="143"/>
      <c r="T27" s="143"/>
      <c r="U27" s="143"/>
      <c r="V27" s="143"/>
      <c r="W27" s="143"/>
      <c r="X27" s="143"/>
    </row>
    <row r="28" ht="20.25" customHeight="1" spans="1:24">
      <c r="A28" s="22" t="s">
        <v>70</v>
      </c>
      <c r="B28" s="22" t="s">
        <v>70</v>
      </c>
      <c r="C28" s="22" t="s">
        <v>223</v>
      </c>
      <c r="D28" s="22" t="s">
        <v>224</v>
      </c>
      <c r="E28" s="22" t="s">
        <v>136</v>
      </c>
      <c r="F28" s="19" t="s">
        <v>137</v>
      </c>
      <c r="G28" s="19" t="s">
        <v>231</v>
      </c>
      <c r="H28" s="19" t="s">
        <v>232</v>
      </c>
      <c r="I28" s="143">
        <v>48015</v>
      </c>
      <c r="J28" s="143">
        <v>48015</v>
      </c>
      <c r="K28" s="59"/>
      <c r="L28" s="59"/>
      <c r="M28" s="143">
        <v>48015</v>
      </c>
      <c r="N28" s="59"/>
      <c r="O28" s="143"/>
      <c r="P28" s="143"/>
      <c r="Q28" s="143"/>
      <c r="R28" s="143"/>
      <c r="S28" s="143"/>
      <c r="T28" s="143"/>
      <c r="U28" s="143"/>
      <c r="V28" s="143"/>
      <c r="W28" s="143"/>
      <c r="X28" s="143"/>
    </row>
    <row r="29" ht="20.25" customHeight="1" spans="1:24">
      <c r="A29" s="22" t="s">
        <v>70</v>
      </c>
      <c r="B29" s="22" t="s">
        <v>70</v>
      </c>
      <c r="C29" s="22" t="s">
        <v>223</v>
      </c>
      <c r="D29" s="22" t="s">
        <v>224</v>
      </c>
      <c r="E29" s="22" t="s">
        <v>102</v>
      </c>
      <c r="F29" s="19" t="s">
        <v>103</v>
      </c>
      <c r="G29" s="19" t="s">
        <v>233</v>
      </c>
      <c r="H29" s="19" t="s">
        <v>234</v>
      </c>
      <c r="I29" s="143">
        <v>727</v>
      </c>
      <c r="J29" s="143">
        <v>727</v>
      </c>
      <c r="K29" s="59"/>
      <c r="L29" s="59"/>
      <c r="M29" s="143">
        <v>727</v>
      </c>
      <c r="N29" s="59"/>
      <c r="O29" s="143"/>
      <c r="P29" s="143"/>
      <c r="Q29" s="143"/>
      <c r="R29" s="143"/>
      <c r="S29" s="143"/>
      <c r="T29" s="143"/>
      <c r="U29" s="143"/>
      <c r="V29" s="143"/>
      <c r="W29" s="143"/>
      <c r="X29" s="143"/>
    </row>
    <row r="30" ht="20.25" customHeight="1" spans="1:24">
      <c r="A30" s="22" t="s">
        <v>70</v>
      </c>
      <c r="B30" s="22" t="s">
        <v>70</v>
      </c>
      <c r="C30" s="22" t="s">
        <v>223</v>
      </c>
      <c r="D30" s="22" t="s">
        <v>224</v>
      </c>
      <c r="E30" s="22" t="s">
        <v>110</v>
      </c>
      <c r="F30" s="19" t="s">
        <v>111</v>
      </c>
      <c r="G30" s="19" t="s">
        <v>233</v>
      </c>
      <c r="H30" s="19" t="s">
        <v>234</v>
      </c>
      <c r="I30" s="143">
        <v>10178</v>
      </c>
      <c r="J30" s="143">
        <v>10178</v>
      </c>
      <c r="K30" s="59"/>
      <c r="L30" s="59"/>
      <c r="M30" s="143">
        <v>10178</v>
      </c>
      <c r="N30" s="59"/>
      <c r="O30" s="143"/>
      <c r="P30" s="143"/>
      <c r="Q30" s="143"/>
      <c r="R30" s="143"/>
      <c r="S30" s="143"/>
      <c r="T30" s="143"/>
      <c r="U30" s="143"/>
      <c r="V30" s="143"/>
      <c r="W30" s="143"/>
      <c r="X30" s="143"/>
    </row>
    <row r="31" ht="20.25" customHeight="1" spans="1:24">
      <c r="A31" s="22" t="s">
        <v>70</v>
      </c>
      <c r="B31" s="22" t="s">
        <v>70</v>
      </c>
      <c r="C31" s="22" t="s">
        <v>223</v>
      </c>
      <c r="D31" s="22" t="s">
        <v>224</v>
      </c>
      <c r="E31" s="22" t="s">
        <v>138</v>
      </c>
      <c r="F31" s="19" t="s">
        <v>139</v>
      </c>
      <c r="G31" s="19" t="s">
        <v>233</v>
      </c>
      <c r="H31" s="19" t="s">
        <v>234</v>
      </c>
      <c r="I31" s="143">
        <v>7238</v>
      </c>
      <c r="J31" s="143">
        <v>7238</v>
      </c>
      <c r="K31" s="59"/>
      <c r="L31" s="59"/>
      <c r="M31" s="143">
        <v>7238</v>
      </c>
      <c r="N31" s="59"/>
      <c r="O31" s="143"/>
      <c r="P31" s="143"/>
      <c r="Q31" s="143"/>
      <c r="R31" s="143"/>
      <c r="S31" s="143"/>
      <c r="T31" s="143"/>
      <c r="U31" s="143"/>
      <c r="V31" s="143"/>
      <c r="W31" s="143"/>
      <c r="X31" s="143"/>
    </row>
    <row r="32" ht="20.25" customHeight="1" spans="1:24">
      <c r="A32" s="22" t="s">
        <v>70</v>
      </c>
      <c r="B32" s="22" t="s">
        <v>70</v>
      </c>
      <c r="C32" s="22" t="s">
        <v>223</v>
      </c>
      <c r="D32" s="22" t="s">
        <v>224</v>
      </c>
      <c r="E32" s="22" t="s">
        <v>138</v>
      </c>
      <c r="F32" s="19" t="s">
        <v>139</v>
      </c>
      <c r="G32" s="19" t="s">
        <v>233</v>
      </c>
      <c r="H32" s="19" t="s">
        <v>234</v>
      </c>
      <c r="I32" s="143">
        <v>3514</v>
      </c>
      <c r="J32" s="143">
        <v>3514</v>
      </c>
      <c r="K32" s="59"/>
      <c r="L32" s="59"/>
      <c r="M32" s="143">
        <v>3514</v>
      </c>
      <c r="N32" s="59"/>
      <c r="O32" s="143"/>
      <c r="P32" s="143"/>
      <c r="Q32" s="143"/>
      <c r="R32" s="143"/>
      <c r="S32" s="143"/>
      <c r="T32" s="143"/>
      <c r="U32" s="143"/>
      <c r="V32" s="143"/>
      <c r="W32" s="143"/>
      <c r="X32" s="143"/>
    </row>
    <row r="33" ht="20.25" customHeight="1" spans="1:24">
      <c r="A33" s="22" t="s">
        <v>70</v>
      </c>
      <c r="B33" s="22" t="s">
        <v>70</v>
      </c>
      <c r="C33" s="22" t="s">
        <v>223</v>
      </c>
      <c r="D33" s="22" t="s">
        <v>224</v>
      </c>
      <c r="E33" s="22" t="s">
        <v>138</v>
      </c>
      <c r="F33" s="19" t="s">
        <v>139</v>
      </c>
      <c r="G33" s="19" t="s">
        <v>233</v>
      </c>
      <c r="H33" s="19" t="s">
        <v>234</v>
      </c>
      <c r="I33" s="143">
        <v>2259</v>
      </c>
      <c r="J33" s="143">
        <v>2259</v>
      </c>
      <c r="K33" s="59"/>
      <c r="L33" s="59"/>
      <c r="M33" s="143">
        <v>2259</v>
      </c>
      <c r="N33" s="59"/>
      <c r="O33" s="143"/>
      <c r="P33" s="143"/>
      <c r="Q33" s="143"/>
      <c r="R33" s="143"/>
      <c r="S33" s="143"/>
      <c r="T33" s="143"/>
      <c r="U33" s="143"/>
      <c r="V33" s="143"/>
      <c r="W33" s="143"/>
      <c r="X33" s="143"/>
    </row>
    <row r="34" ht="20.25" customHeight="1" spans="1:24">
      <c r="A34" s="22" t="s">
        <v>70</v>
      </c>
      <c r="B34" s="22" t="s">
        <v>70</v>
      </c>
      <c r="C34" s="22" t="s">
        <v>223</v>
      </c>
      <c r="D34" s="22" t="s">
        <v>224</v>
      </c>
      <c r="E34" s="22" t="s">
        <v>138</v>
      </c>
      <c r="F34" s="19" t="s">
        <v>139</v>
      </c>
      <c r="G34" s="19" t="s">
        <v>233</v>
      </c>
      <c r="H34" s="19" t="s">
        <v>234</v>
      </c>
      <c r="I34" s="143">
        <v>2585</v>
      </c>
      <c r="J34" s="143">
        <v>2585</v>
      </c>
      <c r="K34" s="59"/>
      <c r="L34" s="59"/>
      <c r="M34" s="143">
        <v>2585</v>
      </c>
      <c r="N34" s="59"/>
      <c r="O34" s="143"/>
      <c r="P34" s="143"/>
      <c r="Q34" s="143"/>
      <c r="R34" s="143"/>
      <c r="S34" s="143"/>
      <c r="T34" s="143"/>
      <c r="U34" s="143"/>
      <c r="V34" s="143"/>
      <c r="W34" s="143"/>
      <c r="X34" s="143"/>
    </row>
    <row r="35" ht="20.25" customHeight="1" spans="1:24">
      <c r="A35" s="22" t="s">
        <v>70</v>
      </c>
      <c r="B35" s="22" t="s">
        <v>70</v>
      </c>
      <c r="C35" s="22" t="s">
        <v>223</v>
      </c>
      <c r="D35" s="22" t="s">
        <v>224</v>
      </c>
      <c r="E35" s="22" t="s">
        <v>138</v>
      </c>
      <c r="F35" s="19" t="s">
        <v>139</v>
      </c>
      <c r="G35" s="19" t="s">
        <v>233</v>
      </c>
      <c r="H35" s="19" t="s">
        <v>234</v>
      </c>
      <c r="I35" s="143">
        <v>4653</v>
      </c>
      <c r="J35" s="143">
        <v>4653</v>
      </c>
      <c r="K35" s="59"/>
      <c r="L35" s="59"/>
      <c r="M35" s="143">
        <v>4653</v>
      </c>
      <c r="N35" s="59"/>
      <c r="O35" s="143"/>
      <c r="P35" s="143"/>
      <c r="Q35" s="143"/>
      <c r="R35" s="143"/>
      <c r="S35" s="143"/>
      <c r="T35" s="143"/>
      <c r="U35" s="143"/>
      <c r="V35" s="143"/>
      <c r="W35" s="143"/>
      <c r="X35" s="143"/>
    </row>
    <row r="36" ht="20.25" customHeight="1" spans="1:24">
      <c r="A36" s="22" t="s">
        <v>70</v>
      </c>
      <c r="B36" s="22" t="s">
        <v>70</v>
      </c>
      <c r="C36" s="22" t="s">
        <v>235</v>
      </c>
      <c r="D36" s="22" t="s">
        <v>145</v>
      </c>
      <c r="E36" s="22" t="s">
        <v>144</v>
      </c>
      <c r="F36" s="19" t="s">
        <v>145</v>
      </c>
      <c r="G36" s="19" t="s">
        <v>236</v>
      </c>
      <c r="H36" s="19" t="s">
        <v>145</v>
      </c>
      <c r="I36" s="143">
        <v>143127</v>
      </c>
      <c r="J36" s="143">
        <v>143127</v>
      </c>
      <c r="K36" s="59"/>
      <c r="L36" s="59"/>
      <c r="M36" s="143">
        <v>143127</v>
      </c>
      <c r="N36" s="59"/>
      <c r="O36" s="143"/>
      <c r="P36" s="143"/>
      <c r="Q36" s="143"/>
      <c r="R36" s="143"/>
      <c r="S36" s="143"/>
      <c r="T36" s="143"/>
      <c r="U36" s="143"/>
      <c r="V36" s="143"/>
      <c r="W36" s="143"/>
      <c r="X36" s="143"/>
    </row>
    <row r="37" ht="20.25" customHeight="1" spans="1:24">
      <c r="A37" s="22" t="s">
        <v>70</v>
      </c>
      <c r="B37" s="22" t="s">
        <v>70</v>
      </c>
      <c r="C37" s="22" t="s">
        <v>235</v>
      </c>
      <c r="D37" s="22" t="s">
        <v>145</v>
      </c>
      <c r="E37" s="22" t="s">
        <v>144</v>
      </c>
      <c r="F37" s="19" t="s">
        <v>145</v>
      </c>
      <c r="G37" s="19" t="s">
        <v>236</v>
      </c>
      <c r="H37" s="19" t="s">
        <v>145</v>
      </c>
      <c r="I37" s="143">
        <v>222642</v>
      </c>
      <c r="J37" s="143">
        <v>222642</v>
      </c>
      <c r="K37" s="59"/>
      <c r="L37" s="59"/>
      <c r="M37" s="143">
        <v>222642</v>
      </c>
      <c r="N37" s="59"/>
      <c r="O37" s="143"/>
      <c r="P37" s="143"/>
      <c r="Q37" s="143"/>
      <c r="R37" s="143"/>
      <c r="S37" s="143"/>
      <c r="T37" s="143"/>
      <c r="U37" s="143"/>
      <c r="V37" s="143"/>
      <c r="W37" s="143"/>
      <c r="X37" s="143"/>
    </row>
    <row r="38" ht="20.25" customHeight="1" spans="1:24">
      <c r="A38" s="22" t="s">
        <v>70</v>
      </c>
      <c r="B38" s="22" t="s">
        <v>70</v>
      </c>
      <c r="C38" s="22" t="s">
        <v>237</v>
      </c>
      <c r="D38" s="22" t="s">
        <v>189</v>
      </c>
      <c r="E38" s="22" t="s">
        <v>102</v>
      </c>
      <c r="F38" s="19" t="s">
        <v>103</v>
      </c>
      <c r="G38" s="19" t="s">
        <v>238</v>
      </c>
      <c r="H38" s="19" t="s">
        <v>189</v>
      </c>
      <c r="I38" s="143">
        <v>3600</v>
      </c>
      <c r="J38" s="143">
        <v>3600</v>
      </c>
      <c r="K38" s="59"/>
      <c r="L38" s="59"/>
      <c r="M38" s="143">
        <v>3600</v>
      </c>
      <c r="N38" s="59"/>
      <c r="O38" s="143"/>
      <c r="P38" s="143"/>
      <c r="Q38" s="143"/>
      <c r="R38" s="143"/>
      <c r="S38" s="143"/>
      <c r="T38" s="143"/>
      <c r="U38" s="143"/>
      <c r="V38" s="143"/>
      <c r="W38" s="143"/>
      <c r="X38" s="143"/>
    </row>
    <row r="39" ht="20.25" customHeight="1" spans="1:24">
      <c r="A39" s="22" t="s">
        <v>70</v>
      </c>
      <c r="B39" s="22" t="s">
        <v>70</v>
      </c>
      <c r="C39" s="22" t="s">
        <v>237</v>
      </c>
      <c r="D39" s="22" t="s">
        <v>189</v>
      </c>
      <c r="E39" s="22" t="s">
        <v>110</v>
      </c>
      <c r="F39" s="19" t="s">
        <v>111</v>
      </c>
      <c r="G39" s="19" t="s">
        <v>238</v>
      </c>
      <c r="H39" s="19" t="s">
        <v>189</v>
      </c>
      <c r="I39" s="143">
        <v>5600</v>
      </c>
      <c r="J39" s="143">
        <v>5600</v>
      </c>
      <c r="K39" s="59"/>
      <c r="L39" s="59"/>
      <c r="M39" s="143">
        <v>5600</v>
      </c>
      <c r="N39" s="59"/>
      <c r="O39" s="143"/>
      <c r="P39" s="143"/>
      <c r="Q39" s="143"/>
      <c r="R39" s="143"/>
      <c r="S39" s="143"/>
      <c r="T39" s="143"/>
      <c r="U39" s="143"/>
      <c r="V39" s="143"/>
      <c r="W39" s="143"/>
      <c r="X39" s="143"/>
    </row>
    <row r="40" ht="20.25" customHeight="1" spans="1:24">
      <c r="A40" s="22" t="s">
        <v>70</v>
      </c>
      <c r="B40" s="22" t="s">
        <v>70</v>
      </c>
      <c r="C40" s="22" t="s">
        <v>239</v>
      </c>
      <c r="D40" s="22" t="s">
        <v>240</v>
      </c>
      <c r="E40" s="22" t="s">
        <v>102</v>
      </c>
      <c r="F40" s="19" t="s">
        <v>103</v>
      </c>
      <c r="G40" s="19" t="s">
        <v>241</v>
      </c>
      <c r="H40" s="19" t="s">
        <v>242</v>
      </c>
      <c r="I40" s="143">
        <v>85200</v>
      </c>
      <c r="J40" s="143">
        <v>85200</v>
      </c>
      <c r="K40" s="59"/>
      <c r="L40" s="59"/>
      <c r="M40" s="143">
        <v>85200</v>
      </c>
      <c r="N40" s="59"/>
      <c r="O40" s="143"/>
      <c r="P40" s="143"/>
      <c r="Q40" s="143"/>
      <c r="R40" s="143"/>
      <c r="S40" s="143"/>
      <c r="T40" s="143"/>
      <c r="U40" s="143"/>
      <c r="V40" s="143"/>
      <c r="W40" s="143"/>
      <c r="X40" s="143"/>
    </row>
    <row r="41" ht="20.25" customHeight="1" spans="1:24">
      <c r="A41" s="22" t="s">
        <v>70</v>
      </c>
      <c r="B41" s="22" t="s">
        <v>70</v>
      </c>
      <c r="C41" s="22" t="s">
        <v>243</v>
      </c>
      <c r="D41" s="22" t="s">
        <v>244</v>
      </c>
      <c r="E41" s="22" t="s">
        <v>102</v>
      </c>
      <c r="F41" s="19" t="s">
        <v>103</v>
      </c>
      <c r="G41" s="19" t="s">
        <v>245</v>
      </c>
      <c r="H41" s="19" t="s">
        <v>244</v>
      </c>
      <c r="I41" s="143">
        <v>10440</v>
      </c>
      <c r="J41" s="143">
        <v>10440</v>
      </c>
      <c r="K41" s="59"/>
      <c r="L41" s="59"/>
      <c r="M41" s="143">
        <v>10440</v>
      </c>
      <c r="N41" s="59"/>
      <c r="O41" s="143"/>
      <c r="P41" s="143"/>
      <c r="Q41" s="143"/>
      <c r="R41" s="143"/>
      <c r="S41" s="143"/>
      <c r="T41" s="143"/>
      <c r="U41" s="143"/>
      <c r="V41" s="143"/>
      <c r="W41" s="143"/>
      <c r="X41" s="143"/>
    </row>
    <row r="42" ht="20.25" customHeight="1" spans="1:24">
      <c r="A42" s="22" t="s">
        <v>70</v>
      </c>
      <c r="B42" s="22" t="s">
        <v>70</v>
      </c>
      <c r="C42" s="22" t="s">
        <v>243</v>
      </c>
      <c r="D42" s="22" t="s">
        <v>244</v>
      </c>
      <c r="E42" s="22" t="s">
        <v>110</v>
      </c>
      <c r="F42" s="19" t="s">
        <v>111</v>
      </c>
      <c r="G42" s="19" t="s">
        <v>245</v>
      </c>
      <c r="H42" s="19" t="s">
        <v>244</v>
      </c>
      <c r="I42" s="143">
        <v>16240</v>
      </c>
      <c r="J42" s="143">
        <v>16240</v>
      </c>
      <c r="K42" s="59"/>
      <c r="L42" s="59"/>
      <c r="M42" s="143">
        <v>16240</v>
      </c>
      <c r="N42" s="59"/>
      <c r="O42" s="143"/>
      <c r="P42" s="143"/>
      <c r="Q42" s="143"/>
      <c r="R42" s="143"/>
      <c r="S42" s="143"/>
      <c r="T42" s="143"/>
      <c r="U42" s="143"/>
      <c r="V42" s="143"/>
      <c r="W42" s="143"/>
      <c r="X42" s="143"/>
    </row>
    <row r="43" ht="20.25" customHeight="1" spans="1:24">
      <c r="A43" s="22" t="s">
        <v>70</v>
      </c>
      <c r="B43" s="22" t="s">
        <v>70</v>
      </c>
      <c r="C43" s="22" t="s">
        <v>246</v>
      </c>
      <c r="D43" s="22" t="s">
        <v>247</v>
      </c>
      <c r="E43" s="22" t="s">
        <v>102</v>
      </c>
      <c r="F43" s="19" t="s">
        <v>103</v>
      </c>
      <c r="G43" s="19" t="s">
        <v>248</v>
      </c>
      <c r="H43" s="19" t="s">
        <v>249</v>
      </c>
      <c r="I43" s="143">
        <v>13500</v>
      </c>
      <c r="J43" s="143">
        <v>13500</v>
      </c>
      <c r="K43" s="59"/>
      <c r="L43" s="59"/>
      <c r="M43" s="143">
        <v>13500</v>
      </c>
      <c r="N43" s="59"/>
      <c r="O43" s="143"/>
      <c r="P43" s="143"/>
      <c r="Q43" s="143"/>
      <c r="R43" s="143"/>
      <c r="S43" s="143"/>
      <c r="T43" s="143"/>
      <c r="U43" s="143"/>
      <c r="V43" s="143"/>
      <c r="W43" s="143"/>
      <c r="X43" s="143"/>
    </row>
    <row r="44" ht="20.25" customHeight="1" spans="1:24">
      <c r="A44" s="22" t="s">
        <v>70</v>
      </c>
      <c r="B44" s="22" t="s">
        <v>70</v>
      </c>
      <c r="C44" s="22" t="s">
        <v>246</v>
      </c>
      <c r="D44" s="22" t="s">
        <v>247</v>
      </c>
      <c r="E44" s="22" t="s">
        <v>110</v>
      </c>
      <c r="F44" s="19" t="s">
        <v>111</v>
      </c>
      <c r="G44" s="19" t="s">
        <v>248</v>
      </c>
      <c r="H44" s="19" t="s">
        <v>249</v>
      </c>
      <c r="I44" s="143">
        <v>21000</v>
      </c>
      <c r="J44" s="143">
        <v>21000</v>
      </c>
      <c r="K44" s="59"/>
      <c r="L44" s="59"/>
      <c r="M44" s="143">
        <v>21000</v>
      </c>
      <c r="N44" s="59"/>
      <c r="O44" s="143"/>
      <c r="P44" s="143"/>
      <c r="Q44" s="143"/>
      <c r="R44" s="143"/>
      <c r="S44" s="143"/>
      <c r="T44" s="143"/>
      <c r="U44" s="143"/>
      <c r="V44" s="143"/>
      <c r="W44" s="143"/>
      <c r="X44" s="143"/>
    </row>
    <row r="45" ht="20.25" customHeight="1" spans="1:24">
      <c r="A45" s="22" t="s">
        <v>70</v>
      </c>
      <c r="B45" s="22" t="s">
        <v>70</v>
      </c>
      <c r="C45" s="22" t="s">
        <v>246</v>
      </c>
      <c r="D45" s="22" t="s">
        <v>247</v>
      </c>
      <c r="E45" s="22" t="s">
        <v>102</v>
      </c>
      <c r="F45" s="19" t="s">
        <v>103</v>
      </c>
      <c r="G45" s="19" t="s">
        <v>250</v>
      </c>
      <c r="H45" s="19" t="s">
        <v>251</v>
      </c>
      <c r="I45" s="143">
        <v>1800</v>
      </c>
      <c r="J45" s="143">
        <v>1800</v>
      </c>
      <c r="K45" s="59"/>
      <c r="L45" s="59"/>
      <c r="M45" s="143">
        <v>1800</v>
      </c>
      <c r="N45" s="59"/>
      <c r="O45" s="143"/>
      <c r="P45" s="143"/>
      <c r="Q45" s="143"/>
      <c r="R45" s="143"/>
      <c r="S45" s="143"/>
      <c r="T45" s="143"/>
      <c r="U45" s="143"/>
      <c r="V45" s="143"/>
      <c r="W45" s="143"/>
      <c r="X45" s="143"/>
    </row>
    <row r="46" ht="20.25" customHeight="1" spans="1:24">
      <c r="A46" s="22" t="s">
        <v>70</v>
      </c>
      <c r="B46" s="22" t="s">
        <v>70</v>
      </c>
      <c r="C46" s="22" t="s">
        <v>246</v>
      </c>
      <c r="D46" s="22" t="s">
        <v>247</v>
      </c>
      <c r="E46" s="22" t="s">
        <v>110</v>
      </c>
      <c r="F46" s="19" t="s">
        <v>111</v>
      </c>
      <c r="G46" s="19" t="s">
        <v>250</v>
      </c>
      <c r="H46" s="19" t="s">
        <v>251</v>
      </c>
      <c r="I46" s="143">
        <v>2800</v>
      </c>
      <c r="J46" s="143">
        <v>2800</v>
      </c>
      <c r="K46" s="59"/>
      <c r="L46" s="59"/>
      <c r="M46" s="143">
        <v>2800</v>
      </c>
      <c r="N46" s="59"/>
      <c r="O46" s="143"/>
      <c r="P46" s="143"/>
      <c r="Q46" s="143"/>
      <c r="R46" s="143"/>
      <c r="S46" s="143"/>
      <c r="T46" s="143"/>
      <c r="U46" s="143"/>
      <c r="V46" s="143"/>
      <c r="W46" s="143"/>
      <c r="X46" s="143"/>
    </row>
    <row r="47" ht="20.25" customHeight="1" spans="1:24">
      <c r="A47" s="22" t="s">
        <v>70</v>
      </c>
      <c r="B47" s="22" t="s">
        <v>70</v>
      </c>
      <c r="C47" s="22" t="s">
        <v>246</v>
      </c>
      <c r="D47" s="22" t="s">
        <v>247</v>
      </c>
      <c r="E47" s="22" t="s">
        <v>102</v>
      </c>
      <c r="F47" s="19" t="s">
        <v>103</v>
      </c>
      <c r="G47" s="19" t="s">
        <v>252</v>
      </c>
      <c r="H47" s="19" t="s">
        <v>253</v>
      </c>
      <c r="I47" s="143">
        <v>6300</v>
      </c>
      <c r="J47" s="143">
        <v>6300</v>
      </c>
      <c r="K47" s="59"/>
      <c r="L47" s="59"/>
      <c r="M47" s="143">
        <v>6300</v>
      </c>
      <c r="N47" s="59"/>
      <c r="O47" s="143"/>
      <c r="P47" s="143"/>
      <c r="Q47" s="143"/>
      <c r="R47" s="143"/>
      <c r="S47" s="143"/>
      <c r="T47" s="143"/>
      <c r="U47" s="143"/>
      <c r="V47" s="143"/>
      <c r="W47" s="143"/>
      <c r="X47" s="143"/>
    </row>
    <row r="48" ht="20.25" customHeight="1" spans="1:24">
      <c r="A48" s="22" t="s">
        <v>70</v>
      </c>
      <c r="B48" s="22" t="s">
        <v>70</v>
      </c>
      <c r="C48" s="22" t="s">
        <v>246</v>
      </c>
      <c r="D48" s="22" t="s">
        <v>247</v>
      </c>
      <c r="E48" s="22" t="s">
        <v>110</v>
      </c>
      <c r="F48" s="19" t="s">
        <v>111</v>
      </c>
      <c r="G48" s="19" t="s">
        <v>252</v>
      </c>
      <c r="H48" s="19" t="s">
        <v>253</v>
      </c>
      <c r="I48" s="143">
        <v>9800</v>
      </c>
      <c r="J48" s="143">
        <v>9800</v>
      </c>
      <c r="K48" s="59"/>
      <c r="L48" s="59"/>
      <c r="M48" s="143">
        <v>9800</v>
      </c>
      <c r="N48" s="59"/>
      <c r="O48" s="143"/>
      <c r="P48" s="143"/>
      <c r="Q48" s="143"/>
      <c r="R48" s="143"/>
      <c r="S48" s="143"/>
      <c r="T48" s="143"/>
      <c r="U48" s="143"/>
      <c r="V48" s="143"/>
      <c r="W48" s="143"/>
      <c r="X48" s="143"/>
    </row>
    <row r="49" ht="20.25" customHeight="1" spans="1:24">
      <c r="A49" s="22" t="s">
        <v>70</v>
      </c>
      <c r="B49" s="22" t="s">
        <v>70</v>
      </c>
      <c r="C49" s="22" t="s">
        <v>246</v>
      </c>
      <c r="D49" s="22" t="s">
        <v>247</v>
      </c>
      <c r="E49" s="22" t="s">
        <v>102</v>
      </c>
      <c r="F49" s="19" t="s">
        <v>103</v>
      </c>
      <c r="G49" s="19" t="s">
        <v>254</v>
      </c>
      <c r="H49" s="19" t="s">
        <v>255</v>
      </c>
      <c r="I49" s="143">
        <v>27000</v>
      </c>
      <c r="J49" s="143">
        <v>27000</v>
      </c>
      <c r="K49" s="59"/>
      <c r="L49" s="59"/>
      <c r="M49" s="143">
        <v>27000</v>
      </c>
      <c r="N49" s="59"/>
      <c r="O49" s="143"/>
      <c r="P49" s="143"/>
      <c r="Q49" s="143"/>
      <c r="R49" s="143"/>
      <c r="S49" s="143"/>
      <c r="T49" s="143"/>
      <c r="U49" s="143"/>
      <c r="V49" s="143"/>
      <c r="W49" s="143"/>
      <c r="X49" s="143"/>
    </row>
    <row r="50" ht="20.25" customHeight="1" spans="1:24">
      <c r="A50" s="22" t="s">
        <v>70</v>
      </c>
      <c r="B50" s="22" t="s">
        <v>70</v>
      </c>
      <c r="C50" s="22" t="s">
        <v>246</v>
      </c>
      <c r="D50" s="22" t="s">
        <v>247</v>
      </c>
      <c r="E50" s="22" t="s">
        <v>110</v>
      </c>
      <c r="F50" s="19" t="s">
        <v>111</v>
      </c>
      <c r="G50" s="19" t="s">
        <v>254</v>
      </c>
      <c r="H50" s="19" t="s">
        <v>255</v>
      </c>
      <c r="I50" s="143">
        <v>42000</v>
      </c>
      <c r="J50" s="143">
        <v>42000</v>
      </c>
      <c r="K50" s="59"/>
      <c r="L50" s="59"/>
      <c r="M50" s="143">
        <v>42000</v>
      </c>
      <c r="N50" s="59"/>
      <c r="O50" s="143"/>
      <c r="P50" s="143"/>
      <c r="Q50" s="143"/>
      <c r="R50" s="143"/>
      <c r="S50" s="143"/>
      <c r="T50" s="143"/>
      <c r="U50" s="143"/>
      <c r="V50" s="143"/>
      <c r="W50" s="143"/>
      <c r="X50" s="143"/>
    </row>
    <row r="51" ht="20.25" customHeight="1" spans="1:24">
      <c r="A51" s="22" t="s">
        <v>70</v>
      </c>
      <c r="B51" s="22" t="s">
        <v>70</v>
      </c>
      <c r="C51" s="22" t="s">
        <v>246</v>
      </c>
      <c r="D51" s="22" t="s">
        <v>247</v>
      </c>
      <c r="E51" s="22" t="s">
        <v>102</v>
      </c>
      <c r="F51" s="19" t="s">
        <v>103</v>
      </c>
      <c r="G51" s="19" t="s">
        <v>241</v>
      </c>
      <c r="H51" s="19" t="s">
        <v>242</v>
      </c>
      <c r="I51" s="143">
        <v>8520</v>
      </c>
      <c r="J51" s="143">
        <v>8520</v>
      </c>
      <c r="K51" s="59"/>
      <c r="L51" s="59"/>
      <c r="M51" s="143">
        <v>8520</v>
      </c>
      <c r="N51" s="59"/>
      <c r="O51" s="143"/>
      <c r="P51" s="143"/>
      <c r="Q51" s="143"/>
      <c r="R51" s="143"/>
      <c r="S51" s="143"/>
      <c r="T51" s="143"/>
      <c r="U51" s="143"/>
      <c r="V51" s="143"/>
      <c r="W51" s="143"/>
      <c r="X51" s="143"/>
    </row>
    <row r="52" ht="20.25" customHeight="1" spans="1:24">
      <c r="A52" s="22" t="s">
        <v>70</v>
      </c>
      <c r="B52" s="22" t="s">
        <v>70</v>
      </c>
      <c r="C52" s="22" t="s">
        <v>246</v>
      </c>
      <c r="D52" s="22" t="s">
        <v>247</v>
      </c>
      <c r="E52" s="22" t="s">
        <v>102</v>
      </c>
      <c r="F52" s="19" t="s">
        <v>103</v>
      </c>
      <c r="G52" s="19" t="s">
        <v>256</v>
      </c>
      <c r="H52" s="19" t="s">
        <v>257</v>
      </c>
      <c r="I52" s="143">
        <v>8700</v>
      </c>
      <c r="J52" s="143">
        <v>8700</v>
      </c>
      <c r="K52" s="59"/>
      <c r="L52" s="59"/>
      <c r="M52" s="143">
        <v>8700</v>
      </c>
      <c r="N52" s="59"/>
      <c r="O52" s="143"/>
      <c r="P52" s="143"/>
      <c r="Q52" s="143"/>
      <c r="R52" s="143"/>
      <c r="S52" s="143"/>
      <c r="T52" s="143"/>
      <c r="U52" s="143"/>
      <c r="V52" s="143"/>
      <c r="W52" s="143"/>
      <c r="X52" s="143"/>
    </row>
    <row r="53" ht="20.25" customHeight="1" spans="1:24">
      <c r="A53" s="22" t="s">
        <v>70</v>
      </c>
      <c r="B53" s="22" t="s">
        <v>70</v>
      </c>
      <c r="C53" s="22" t="s">
        <v>258</v>
      </c>
      <c r="D53" s="22" t="s">
        <v>259</v>
      </c>
      <c r="E53" s="22" t="s">
        <v>126</v>
      </c>
      <c r="F53" s="19" t="s">
        <v>127</v>
      </c>
      <c r="G53" s="19" t="s">
        <v>260</v>
      </c>
      <c r="H53" s="19" t="s">
        <v>261</v>
      </c>
      <c r="I53" s="143">
        <v>40920</v>
      </c>
      <c r="J53" s="143">
        <v>40920</v>
      </c>
      <c r="K53" s="59"/>
      <c r="L53" s="59"/>
      <c r="M53" s="143">
        <v>40920</v>
      </c>
      <c r="N53" s="59"/>
      <c r="O53" s="143"/>
      <c r="P53" s="143"/>
      <c r="Q53" s="143"/>
      <c r="R53" s="143"/>
      <c r="S53" s="143"/>
      <c r="T53" s="143"/>
      <c r="U53" s="143"/>
      <c r="V53" s="143"/>
      <c r="W53" s="143"/>
      <c r="X53" s="143"/>
    </row>
    <row r="54" ht="20.25" customHeight="1" spans="1:24">
      <c r="A54" s="22" t="s">
        <v>70</v>
      </c>
      <c r="B54" s="22" t="s">
        <v>70</v>
      </c>
      <c r="C54" s="22" t="s">
        <v>262</v>
      </c>
      <c r="D54" s="22" t="s">
        <v>263</v>
      </c>
      <c r="E54" s="22" t="s">
        <v>118</v>
      </c>
      <c r="F54" s="19" t="s">
        <v>119</v>
      </c>
      <c r="G54" s="19" t="s">
        <v>260</v>
      </c>
      <c r="H54" s="19" t="s">
        <v>261</v>
      </c>
      <c r="I54" s="143">
        <v>72000</v>
      </c>
      <c r="J54" s="143">
        <v>72000</v>
      </c>
      <c r="K54" s="59"/>
      <c r="L54" s="59"/>
      <c r="M54" s="143">
        <v>72000</v>
      </c>
      <c r="N54" s="59"/>
      <c r="O54" s="143"/>
      <c r="P54" s="143"/>
      <c r="Q54" s="143"/>
      <c r="R54" s="143"/>
      <c r="S54" s="143"/>
      <c r="T54" s="143"/>
      <c r="U54" s="143"/>
      <c r="V54" s="143"/>
      <c r="W54" s="143"/>
      <c r="X54" s="143"/>
    </row>
    <row r="55" ht="20.25" customHeight="1" spans="1:24">
      <c r="A55" s="22" t="s">
        <v>70</v>
      </c>
      <c r="B55" s="22" t="s">
        <v>70</v>
      </c>
      <c r="C55" s="22" t="s">
        <v>264</v>
      </c>
      <c r="D55" s="22" t="s">
        <v>265</v>
      </c>
      <c r="E55" s="22" t="s">
        <v>102</v>
      </c>
      <c r="F55" s="19" t="s">
        <v>103</v>
      </c>
      <c r="G55" s="19" t="s">
        <v>217</v>
      </c>
      <c r="H55" s="19" t="s">
        <v>218</v>
      </c>
      <c r="I55" s="143">
        <v>151920</v>
      </c>
      <c r="J55" s="143">
        <v>151920</v>
      </c>
      <c r="K55" s="59"/>
      <c r="L55" s="59"/>
      <c r="M55" s="143">
        <v>151920</v>
      </c>
      <c r="N55" s="59"/>
      <c r="O55" s="143"/>
      <c r="P55" s="143"/>
      <c r="Q55" s="143"/>
      <c r="R55" s="143"/>
      <c r="S55" s="143"/>
      <c r="T55" s="143"/>
      <c r="U55" s="143"/>
      <c r="V55" s="143"/>
      <c r="W55" s="143"/>
      <c r="X55" s="143"/>
    </row>
    <row r="56" ht="20.25" customHeight="1" spans="1:24">
      <c r="A56" s="22" t="s">
        <v>70</v>
      </c>
      <c r="B56" s="22" t="s">
        <v>70</v>
      </c>
      <c r="C56" s="22" t="s">
        <v>266</v>
      </c>
      <c r="D56" s="22" t="s">
        <v>267</v>
      </c>
      <c r="E56" s="22" t="s">
        <v>102</v>
      </c>
      <c r="F56" s="19" t="s">
        <v>103</v>
      </c>
      <c r="G56" s="19" t="s">
        <v>268</v>
      </c>
      <c r="H56" s="19" t="s">
        <v>269</v>
      </c>
      <c r="I56" s="143">
        <v>480</v>
      </c>
      <c r="J56" s="143">
        <v>480</v>
      </c>
      <c r="K56" s="59"/>
      <c r="L56" s="59"/>
      <c r="M56" s="143">
        <v>480</v>
      </c>
      <c r="N56" s="59"/>
      <c r="O56" s="143"/>
      <c r="P56" s="143"/>
      <c r="Q56" s="143"/>
      <c r="R56" s="143"/>
      <c r="S56" s="143"/>
      <c r="T56" s="143"/>
      <c r="U56" s="143"/>
      <c r="V56" s="143"/>
      <c r="W56" s="143"/>
      <c r="X56" s="143"/>
    </row>
    <row r="57" ht="20.25" customHeight="1" spans="1:24">
      <c r="A57" s="22" t="s">
        <v>70</v>
      </c>
      <c r="B57" s="22" t="s">
        <v>70</v>
      </c>
      <c r="C57" s="22" t="s">
        <v>270</v>
      </c>
      <c r="D57" s="22" t="s">
        <v>271</v>
      </c>
      <c r="E57" s="22" t="s">
        <v>102</v>
      </c>
      <c r="F57" s="19" t="s">
        <v>103</v>
      </c>
      <c r="G57" s="19" t="s">
        <v>272</v>
      </c>
      <c r="H57" s="19" t="s">
        <v>273</v>
      </c>
      <c r="I57" s="143">
        <v>32256</v>
      </c>
      <c r="J57" s="143">
        <v>32256</v>
      </c>
      <c r="K57" s="59"/>
      <c r="L57" s="59"/>
      <c r="M57" s="143">
        <v>32256</v>
      </c>
      <c r="N57" s="59"/>
      <c r="O57" s="143"/>
      <c r="P57" s="143"/>
      <c r="Q57" s="143"/>
      <c r="R57" s="143"/>
      <c r="S57" s="143"/>
      <c r="T57" s="143"/>
      <c r="U57" s="143"/>
      <c r="V57" s="143"/>
      <c r="W57" s="143"/>
      <c r="X57" s="143"/>
    </row>
    <row r="58" ht="20.25" customHeight="1" spans="1:24">
      <c r="A58" s="22" t="s">
        <v>70</v>
      </c>
      <c r="B58" s="22" t="s">
        <v>70</v>
      </c>
      <c r="C58" s="22" t="s">
        <v>270</v>
      </c>
      <c r="D58" s="22" t="s">
        <v>271</v>
      </c>
      <c r="E58" s="22" t="s">
        <v>102</v>
      </c>
      <c r="F58" s="19" t="s">
        <v>103</v>
      </c>
      <c r="G58" s="19" t="s">
        <v>272</v>
      </c>
      <c r="H58" s="19" t="s">
        <v>273</v>
      </c>
      <c r="I58" s="143">
        <v>14772</v>
      </c>
      <c r="J58" s="143">
        <v>14772</v>
      </c>
      <c r="K58" s="59"/>
      <c r="L58" s="59"/>
      <c r="M58" s="143">
        <v>14772</v>
      </c>
      <c r="N58" s="59"/>
      <c r="O58" s="143"/>
      <c r="P58" s="143"/>
      <c r="Q58" s="143"/>
      <c r="R58" s="143"/>
      <c r="S58" s="143"/>
      <c r="T58" s="143"/>
      <c r="U58" s="143"/>
      <c r="V58" s="143"/>
      <c r="W58" s="143"/>
      <c r="X58" s="143"/>
    </row>
    <row r="59" ht="17.25" customHeight="1" spans="1:24">
      <c r="A59" s="183" t="s">
        <v>184</v>
      </c>
      <c r="B59" s="184"/>
      <c r="C59" s="193"/>
      <c r="D59" s="193"/>
      <c r="E59" s="193"/>
      <c r="F59" s="193"/>
      <c r="G59" s="193"/>
      <c r="H59" s="194"/>
      <c r="I59" s="143">
        <v>4764737</v>
      </c>
      <c r="J59" s="143">
        <v>4764737</v>
      </c>
      <c r="K59" s="143"/>
      <c r="L59" s="143"/>
      <c r="M59" s="143">
        <v>4764737</v>
      </c>
      <c r="N59" s="143"/>
      <c r="O59" s="143"/>
      <c r="P59" s="143"/>
      <c r="Q59" s="143"/>
      <c r="R59" s="143"/>
      <c r="S59" s="143"/>
      <c r="T59" s="143"/>
      <c r="U59" s="143"/>
      <c r="V59" s="143"/>
      <c r="W59" s="143"/>
      <c r="X59" s="143"/>
    </row>
  </sheetData>
  <mergeCells count="31">
    <mergeCell ref="A3:X3"/>
    <mergeCell ref="A4:H4"/>
    <mergeCell ref="I5:X5"/>
    <mergeCell ref="J6:N6"/>
    <mergeCell ref="O6:Q6"/>
    <mergeCell ref="S6:X6"/>
    <mergeCell ref="A59:H59"/>
    <mergeCell ref="A5:A8"/>
    <mergeCell ref="B5:B8"/>
    <mergeCell ref="C5:C8"/>
    <mergeCell ref="D5:D8"/>
    <mergeCell ref="E5:E8"/>
    <mergeCell ref="F5:F8"/>
    <mergeCell ref="G5:G8"/>
    <mergeCell ref="H5:H8"/>
    <mergeCell ref="I6:I8"/>
    <mergeCell ref="J7:J8"/>
    <mergeCell ref="K7:K8"/>
    <mergeCell ref="L7:L8"/>
    <mergeCell ref="M7:M8"/>
    <mergeCell ref="N7:N8"/>
    <mergeCell ref="O7:O8"/>
    <mergeCell ref="P7:P8"/>
    <mergeCell ref="Q7:Q8"/>
    <mergeCell ref="R6:R8"/>
    <mergeCell ref="S7:S8"/>
    <mergeCell ref="T7:T8"/>
    <mergeCell ref="U7:U8"/>
    <mergeCell ref="V7:V8"/>
    <mergeCell ref="W7:W8"/>
    <mergeCell ref="X7:X8"/>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8"/>
  <sheetViews>
    <sheetView showZeros="0" workbookViewId="0">
      <pane ySplit="1" topLeftCell="A2" activePane="bottomLeft" state="frozen"/>
      <selection/>
      <selection pane="bottomLeft" activeCell="A3" sqref="A3:W3"/>
    </sheetView>
  </sheetViews>
  <sheetFormatPr defaultColWidth="9.14166666666667" defaultRowHeight="14.25" customHeight="1"/>
  <cols>
    <col min="1" max="1" width="10.2833333333333" customWidth="1"/>
    <col min="2" max="2" width="17.625" customWidth="1"/>
    <col min="3" max="3" width="22.625" customWidth="1"/>
    <col min="4" max="4" width="18.375" customWidth="1"/>
    <col min="5" max="5" width="11.1416666666667" customWidth="1"/>
    <col min="6" max="6" width="17.7083333333333" customWidth="1"/>
    <col min="7" max="7" width="9.85" customWidth="1"/>
    <col min="8" max="8" width="14.5" customWidth="1"/>
    <col min="9" max="9" width="12.875" customWidth="1"/>
    <col min="10" max="10" width="16.375" customWidth="1"/>
    <col min="11" max="11" width="15.875" customWidth="1"/>
    <col min="12" max="12" width="14.625" customWidth="1"/>
    <col min="13" max="13" width="17.25" customWidth="1"/>
    <col min="14" max="14" width="12.2833333333333" customWidth="1"/>
    <col min="15" max="15" width="12.7083333333333" customWidth="1"/>
    <col min="16" max="16" width="11.1416666666667" customWidth="1"/>
    <col min="17" max="17" width="18" customWidth="1"/>
    <col min="18" max="18" width="14" customWidth="1"/>
    <col min="19" max="19" width="14.125" customWidth="1"/>
    <col min="20" max="20" width="14.375" customWidth="1"/>
    <col min="21" max="21" width="13.625" customWidth="1"/>
    <col min="22" max="22" width="17.625" customWidth="1"/>
    <col min="23" max="23" width="17.3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2:23">
      <c r="B2" s="182"/>
      <c r="E2" s="41"/>
      <c r="F2" s="41"/>
      <c r="G2" s="41"/>
      <c r="H2" s="41"/>
      <c r="U2" s="182"/>
      <c r="W2" s="189" t="s">
        <v>274</v>
      </c>
    </row>
    <row r="3" ht="46.5" customHeight="1" spans="1:23">
      <c r="A3" s="43" t="str">
        <f>"2025"&amp;"年部门项目支出预算表"</f>
        <v>2025年部门项目支出预算表</v>
      </c>
      <c r="B3" s="43"/>
      <c r="C3" s="43"/>
      <c r="D3" s="43"/>
      <c r="E3" s="43"/>
      <c r="F3" s="43"/>
      <c r="G3" s="43"/>
      <c r="H3" s="43"/>
      <c r="I3" s="43"/>
      <c r="J3" s="43"/>
      <c r="K3" s="43"/>
      <c r="L3" s="43"/>
      <c r="M3" s="43"/>
      <c r="N3" s="43"/>
      <c r="O3" s="43"/>
      <c r="P3" s="43"/>
      <c r="Q3" s="43"/>
      <c r="R3" s="43"/>
      <c r="S3" s="43"/>
      <c r="T3" s="43"/>
      <c r="U3" s="43"/>
      <c r="V3" s="43"/>
      <c r="W3" s="43"/>
    </row>
    <row r="4" ht="13.5" customHeight="1" spans="1:23">
      <c r="A4" s="44" t="str">
        <f>"单位名称："&amp;"石林彝族自治县统计局"</f>
        <v>单位名称：石林彝族自治县统计局</v>
      </c>
      <c r="B4" s="45"/>
      <c r="C4" s="45"/>
      <c r="D4" s="45"/>
      <c r="E4" s="45"/>
      <c r="F4" s="45"/>
      <c r="G4" s="45"/>
      <c r="H4" s="45"/>
      <c r="I4" s="46"/>
      <c r="J4" s="46"/>
      <c r="K4" s="46"/>
      <c r="L4" s="46"/>
      <c r="M4" s="46"/>
      <c r="N4" s="46"/>
      <c r="O4" s="46"/>
      <c r="P4" s="46"/>
      <c r="Q4" s="46"/>
      <c r="U4" s="182"/>
      <c r="W4" s="163" t="s">
        <v>1</v>
      </c>
    </row>
    <row r="5" ht="21.75" customHeight="1" spans="1:23">
      <c r="A5" s="48" t="s">
        <v>275</v>
      </c>
      <c r="B5" s="49" t="s">
        <v>195</v>
      </c>
      <c r="C5" s="48" t="s">
        <v>196</v>
      </c>
      <c r="D5" s="48" t="s">
        <v>276</v>
      </c>
      <c r="E5" s="49" t="s">
        <v>197</v>
      </c>
      <c r="F5" s="49" t="s">
        <v>198</v>
      </c>
      <c r="G5" s="49" t="s">
        <v>277</v>
      </c>
      <c r="H5" s="49" t="s">
        <v>278</v>
      </c>
      <c r="I5" s="63" t="s">
        <v>55</v>
      </c>
      <c r="J5" s="13" t="s">
        <v>279</v>
      </c>
      <c r="K5" s="14"/>
      <c r="L5" s="14"/>
      <c r="M5" s="36"/>
      <c r="N5" s="13" t="s">
        <v>203</v>
      </c>
      <c r="O5" s="14"/>
      <c r="P5" s="36"/>
      <c r="Q5" s="49" t="s">
        <v>61</v>
      </c>
      <c r="R5" s="13" t="s">
        <v>62</v>
      </c>
      <c r="S5" s="14"/>
      <c r="T5" s="14"/>
      <c r="U5" s="14"/>
      <c r="V5" s="14"/>
      <c r="W5" s="36"/>
    </row>
    <row r="6" ht="21.75" customHeight="1" spans="1:23">
      <c r="A6" s="50"/>
      <c r="B6" s="64"/>
      <c r="C6" s="50"/>
      <c r="D6" s="50"/>
      <c r="E6" s="51"/>
      <c r="F6" s="51"/>
      <c r="G6" s="51"/>
      <c r="H6" s="51"/>
      <c r="I6" s="64"/>
      <c r="J6" s="115" t="s">
        <v>58</v>
      </c>
      <c r="K6" s="186"/>
      <c r="L6" s="49" t="s">
        <v>59</v>
      </c>
      <c r="M6" s="49" t="s">
        <v>60</v>
      </c>
      <c r="N6" s="49" t="s">
        <v>58</v>
      </c>
      <c r="O6" s="49" t="s">
        <v>59</v>
      </c>
      <c r="P6" s="49" t="s">
        <v>60</v>
      </c>
      <c r="Q6" s="51"/>
      <c r="R6" s="49" t="s">
        <v>57</v>
      </c>
      <c r="S6" s="49" t="s">
        <v>64</v>
      </c>
      <c r="T6" s="49" t="s">
        <v>209</v>
      </c>
      <c r="U6" s="49" t="s">
        <v>66</v>
      </c>
      <c r="V6" s="49" t="s">
        <v>67</v>
      </c>
      <c r="W6" s="49" t="s">
        <v>68</v>
      </c>
    </row>
    <row r="7" ht="21" customHeight="1" spans="1:23">
      <c r="A7" s="64"/>
      <c r="B7" s="64"/>
      <c r="C7" s="64"/>
      <c r="D7" s="64"/>
      <c r="E7" s="64"/>
      <c r="F7" s="64"/>
      <c r="G7" s="64"/>
      <c r="H7" s="64"/>
      <c r="I7" s="64"/>
      <c r="J7" s="187" t="s">
        <v>57</v>
      </c>
      <c r="K7" s="188"/>
      <c r="L7" s="64"/>
      <c r="M7" s="64"/>
      <c r="N7" s="64"/>
      <c r="O7" s="64"/>
      <c r="P7" s="64"/>
      <c r="Q7" s="64"/>
      <c r="R7" s="64"/>
      <c r="S7" s="64"/>
      <c r="T7" s="64"/>
      <c r="U7" s="64"/>
      <c r="V7" s="64"/>
      <c r="W7" s="64"/>
    </row>
    <row r="8" ht="39.75" customHeight="1" spans="1:23">
      <c r="A8" s="53"/>
      <c r="B8" s="55"/>
      <c r="C8" s="53"/>
      <c r="D8" s="53"/>
      <c r="E8" s="54"/>
      <c r="F8" s="54"/>
      <c r="G8" s="54"/>
      <c r="H8" s="54"/>
      <c r="I8" s="55"/>
      <c r="J8" s="18" t="s">
        <v>57</v>
      </c>
      <c r="K8" s="18" t="s">
        <v>280</v>
      </c>
      <c r="L8" s="54"/>
      <c r="M8" s="54"/>
      <c r="N8" s="54"/>
      <c r="O8" s="54"/>
      <c r="P8" s="54"/>
      <c r="Q8" s="54"/>
      <c r="R8" s="54"/>
      <c r="S8" s="54"/>
      <c r="T8" s="54"/>
      <c r="U8" s="55"/>
      <c r="V8" s="54"/>
      <c r="W8" s="54"/>
    </row>
    <row r="9" ht="15" customHeight="1" spans="1:23">
      <c r="A9" s="56">
        <v>1</v>
      </c>
      <c r="B9" s="56">
        <v>2</v>
      </c>
      <c r="C9" s="56">
        <v>3</v>
      </c>
      <c r="D9" s="56">
        <v>4</v>
      </c>
      <c r="E9" s="56">
        <v>5</v>
      </c>
      <c r="F9" s="56">
        <v>6</v>
      </c>
      <c r="G9" s="56">
        <v>7</v>
      </c>
      <c r="H9" s="56">
        <v>8</v>
      </c>
      <c r="I9" s="56">
        <v>9</v>
      </c>
      <c r="J9" s="56">
        <v>10</v>
      </c>
      <c r="K9" s="56">
        <v>11</v>
      </c>
      <c r="L9" s="72">
        <v>12</v>
      </c>
      <c r="M9" s="72">
        <v>13</v>
      </c>
      <c r="N9" s="72">
        <v>14</v>
      </c>
      <c r="O9" s="72">
        <v>15</v>
      </c>
      <c r="P9" s="72">
        <v>16</v>
      </c>
      <c r="Q9" s="72">
        <v>17</v>
      </c>
      <c r="R9" s="72">
        <v>18</v>
      </c>
      <c r="S9" s="72">
        <v>19</v>
      </c>
      <c r="T9" s="72">
        <v>20</v>
      </c>
      <c r="U9" s="56">
        <v>21</v>
      </c>
      <c r="V9" s="72">
        <v>22</v>
      </c>
      <c r="W9" s="56">
        <v>23</v>
      </c>
    </row>
    <row r="10" ht="21.75" customHeight="1" spans="1:23">
      <c r="A10" s="178" t="s">
        <v>281</v>
      </c>
      <c r="B10" s="178" t="s">
        <v>282</v>
      </c>
      <c r="C10" s="178" t="s">
        <v>283</v>
      </c>
      <c r="D10" s="178" t="s">
        <v>70</v>
      </c>
      <c r="E10" s="178" t="s">
        <v>106</v>
      </c>
      <c r="F10" s="178" t="s">
        <v>107</v>
      </c>
      <c r="G10" s="178" t="s">
        <v>268</v>
      </c>
      <c r="H10" s="178" t="s">
        <v>269</v>
      </c>
      <c r="I10" s="143">
        <v>250000</v>
      </c>
      <c r="J10" s="143">
        <v>250000</v>
      </c>
      <c r="K10" s="143">
        <v>250000</v>
      </c>
      <c r="L10" s="143"/>
      <c r="M10" s="143"/>
      <c r="N10" s="143"/>
      <c r="O10" s="143"/>
      <c r="P10" s="143"/>
      <c r="Q10" s="143"/>
      <c r="R10" s="143"/>
      <c r="S10" s="143"/>
      <c r="T10" s="143"/>
      <c r="U10" s="143"/>
      <c r="V10" s="143"/>
      <c r="W10" s="143"/>
    </row>
    <row r="11" ht="21.75" customHeight="1" spans="1:23">
      <c r="A11" s="178" t="s">
        <v>281</v>
      </c>
      <c r="B11" s="178" t="s">
        <v>284</v>
      </c>
      <c r="C11" s="178" t="s">
        <v>285</v>
      </c>
      <c r="D11" s="178" t="s">
        <v>70</v>
      </c>
      <c r="E11" s="178" t="s">
        <v>106</v>
      </c>
      <c r="F11" s="178" t="s">
        <v>107</v>
      </c>
      <c r="G11" s="178" t="s">
        <v>286</v>
      </c>
      <c r="H11" s="178" t="s">
        <v>287</v>
      </c>
      <c r="I11" s="143">
        <v>100000</v>
      </c>
      <c r="J11" s="143">
        <v>100000</v>
      </c>
      <c r="K11" s="143">
        <v>100000</v>
      </c>
      <c r="L11" s="143"/>
      <c r="M11" s="143"/>
      <c r="N11" s="143"/>
      <c r="O11" s="143"/>
      <c r="P11" s="143"/>
      <c r="Q11" s="143"/>
      <c r="R11" s="143"/>
      <c r="S11" s="143"/>
      <c r="T11" s="143"/>
      <c r="U11" s="143"/>
      <c r="V11" s="143"/>
      <c r="W11" s="143"/>
    </row>
    <row r="12" ht="21.75" customHeight="1" spans="1:23">
      <c r="A12" s="178" t="s">
        <v>281</v>
      </c>
      <c r="B12" s="178" t="s">
        <v>288</v>
      </c>
      <c r="C12" s="178" t="s">
        <v>289</v>
      </c>
      <c r="D12" s="178" t="s">
        <v>70</v>
      </c>
      <c r="E12" s="178" t="s">
        <v>112</v>
      </c>
      <c r="F12" s="178" t="s">
        <v>113</v>
      </c>
      <c r="G12" s="178" t="s">
        <v>286</v>
      </c>
      <c r="H12" s="178" t="s">
        <v>287</v>
      </c>
      <c r="I12" s="143">
        <v>50000</v>
      </c>
      <c r="J12" s="143">
        <v>50000</v>
      </c>
      <c r="K12" s="143">
        <v>50000</v>
      </c>
      <c r="L12" s="143"/>
      <c r="M12" s="143"/>
      <c r="N12" s="143"/>
      <c r="O12" s="143"/>
      <c r="P12" s="143"/>
      <c r="Q12" s="143"/>
      <c r="R12" s="143"/>
      <c r="S12" s="143"/>
      <c r="T12" s="143"/>
      <c r="U12" s="143"/>
      <c r="V12" s="143"/>
      <c r="W12" s="143"/>
    </row>
    <row r="13" ht="21.75" customHeight="1" spans="1:23">
      <c r="A13" s="178" t="s">
        <v>281</v>
      </c>
      <c r="B13" s="178" t="s">
        <v>290</v>
      </c>
      <c r="C13" s="178" t="s">
        <v>291</v>
      </c>
      <c r="D13" s="178" t="s">
        <v>70</v>
      </c>
      <c r="E13" s="178" t="s">
        <v>108</v>
      </c>
      <c r="F13" s="178" t="s">
        <v>109</v>
      </c>
      <c r="G13" s="178" t="s">
        <v>248</v>
      </c>
      <c r="H13" s="178" t="s">
        <v>249</v>
      </c>
      <c r="I13" s="143">
        <v>100000</v>
      </c>
      <c r="J13" s="143">
        <v>100000</v>
      </c>
      <c r="K13" s="143">
        <v>100000</v>
      </c>
      <c r="L13" s="143"/>
      <c r="M13" s="143"/>
      <c r="N13" s="143"/>
      <c r="O13" s="143"/>
      <c r="P13" s="143"/>
      <c r="Q13" s="143"/>
      <c r="R13" s="143"/>
      <c r="S13" s="143"/>
      <c r="T13" s="143"/>
      <c r="U13" s="143"/>
      <c r="V13" s="143"/>
      <c r="W13" s="143"/>
    </row>
    <row r="14" ht="21.75" customHeight="1" spans="1:23">
      <c r="A14" s="178" t="s">
        <v>281</v>
      </c>
      <c r="B14" s="178" t="s">
        <v>292</v>
      </c>
      <c r="C14" s="178" t="s">
        <v>293</v>
      </c>
      <c r="D14" s="178" t="s">
        <v>70</v>
      </c>
      <c r="E14" s="178" t="s">
        <v>104</v>
      </c>
      <c r="F14" s="178" t="s">
        <v>105</v>
      </c>
      <c r="G14" s="178" t="s">
        <v>248</v>
      </c>
      <c r="H14" s="178" t="s">
        <v>249</v>
      </c>
      <c r="I14" s="143">
        <v>17800</v>
      </c>
      <c r="J14" s="143"/>
      <c r="K14" s="143"/>
      <c r="L14" s="143"/>
      <c r="M14" s="143"/>
      <c r="N14" s="143"/>
      <c r="O14" s="143"/>
      <c r="P14" s="143"/>
      <c r="Q14" s="143"/>
      <c r="R14" s="143">
        <v>17800</v>
      </c>
      <c r="S14" s="143"/>
      <c r="T14" s="143"/>
      <c r="U14" s="143">
        <v>17800</v>
      </c>
      <c r="V14" s="143"/>
      <c r="W14" s="143"/>
    </row>
    <row r="15" ht="21.75" customHeight="1" spans="1:23">
      <c r="A15" s="178" t="s">
        <v>281</v>
      </c>
      <c r="B15" s="178" t="s">
        <v>292</v>
      </c>
      <c r="C15" s="178" t="s">
        <v>293</v>
      </c>
      <c r="D15" s="178" t="s">
        <v>70</v>
      </c>
      <c r="E15" s="178" t="s">
        <v>104</v>
      </c>
      <c r="F15" s="178" t="s">
        <v>105</v>
      </c>
      <c r="G15" s="178" t="s">
        <v>268</v>
      </c>
      <c r="H15" s="178" t="s">
        <v>269</v>
      </c>
      <c r="I15" s="143">
        <v>86000</v>
      </c>
      <c r="J15" s="143"/>
      <c r="K15" s="143"/>
      <c r="L15" s="143"/>
      <c r="M15" s="143"/>
      <c r="N15" s="143"/>
      <c r="O15" s="143"/>
      <c r="P15" s="143"/>
      <c r="Q15" s="143"/>
      <c r="R15" s="143">
        <v>86000</v>
      </c>
      <c r="S15" s="143"/>
      <c r="T15" s="143"/>
      <c r="U15" s="143">
        <v>86000</v>
      </c>
      <c r="V15" s="143"/>
      <c r="W15" s="143"/>
    </row>
    <row r="16" ht="21.75" customHeight="1" spans="1:23">
      <c r="A16" s="178" t="s">
        <v>281</v>
      </c>
      <c r="B16" s="178" t="s">
        <v>294</v>
      </c>
      <c r="C16" s="178" t="s">
        <v>295</v>
      </c>
      <c r="D16" s="178" t="s">
        <v>70</v>
      </c>
      <c r="E16" s="178" t="s">
        <v>104</v>
      </c>
      <c r="F16" s="178" t="s">
        <v>105</v>
      </c>
      <c r="G16" s="178" t="s">
        <v>248</v>
      </c>
      <c r="H16" s="178" t="s">
        <v>249</v>
      </c>
      <c r="I16" s="143">
        <v>30000</v>
      </c>
      <c r="J16" s="143"/>
      <c r="K16" s="143"/>
      <c r="L16" s="143"/>
      <c r="M16" s="143"/>
      <c r="N16" s="143"/>
      <c r="O16" s="143"/>
      <c r="P16" s="143"/>
      <c r="Q16" s="143"/>
      <c r="R16" s="143">
        <v>30000</v>
      </c>
      <c r="S16" s="143"/>
      <c r="T16" s="143"/>
      <c r="U16" s="143">
        <v>30000</v>
      </c>
      <c r="V16" s="143"/>
      <c r="W16" s="143"/>
    </row>
    <row r="17" ht="21.75" customHeight="1" spans="1:23">
      <c r="A17" s="178" t="s">
        <v>281</v>
      </c>
      <c r="B17" s="178" t="s">
        <v>296</v>
      </c>
      <c r="C17" s="178" t="s">
        <v>297</v>
      </c>
      <c r="D17" s="178" t="s">
        <v>70</v>
      </c>
      <c r="E17" s="178" t="s">
        <v>112</v>
      </c>
      <c r="F17" s="178" t="s">
        <v>113</v>
      </c>
      <c r="G17" s="178" t="s">
        <v>248</v>
      </c>
      <c r="H17" s="178" t="s">
        <v>249</v>
      </c>
      <c r="I17" s="143">
        <v>20000</v>
      </c>
      <c r="J17" s="143"/>
      <c r="K17" s="143"/>
      <c r="L17" s="143"/>
      <c r="M17" s="143"/>
      <c r="N17" s="143"/>
      <c r="O17" s="143"/>
      <c r="P17" s="143"/>
      <c r="Q17" s="143"/>
      <c r="R17" s="143">
        <v>20000</v>
      </c>
      <c r="S17" s="143"/>
      <c r="T17" s="143"/>
      <c r="U17" s="143">
        <v>20000</v>
      </c>
      <c r="V17" s="143"/>
      <c r="W17" s="143"/>
    </row>
    <row r="18" ht="18.75" customHeight="1" spans="1:23">
      <c r="A18" s="183" t="s">
        <v>184</v>
      </c>
      <c r="B18" s="184"/>
      <c r="C18" s="184"/>
      <c r="D18" s="184"/>
      <c r="E18" s="184"/>
      <c r="F18" s="184"/>
      <c r="G18" s="184"/>
      <c r="H18" s="185"/>
      <c r="I18" s="143">
        <v>653800</v>
      </c>
      <c r="J18" s="143">
        <v>500000</v>
      </c>
      <c r="K18" s="143">
        <v>500000</v>
      </c>
      <c r="L18" s="143"/>
      <c r="M18" s="143"/>
      <c r="N18" s="143"/>
      <c r="O18" s="143"/>
      <c r="P18" s="143"/>
      <c r="Q18" s="143"/>
      <c r="R18" s="143">
        <v>153800</v>
      </c>
      <c r="S18" s="143"/>
      <c r="T18" s="143"/>
      <c r="U18" s="143">
        <v>153800</v>
      </c>
      <c r="V18" s="143"/>
      <c r="W18" s="143"/>
    </row>
  </sheetData>
  <mergeCells count="28">
    <mergeCell ref="A3:W3"/>
    <mergeCell ref="A4:H4"/>
    <mergeCell ref="J5:M5"/>
    <mergeCell ref="N5:P5"/>
    <mergeCell ref="R5:W5"/>
    <mergeCell ref="A18:H18"/>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7" right="0.37" top="0.56" bottom="0.56" header="0.48" footer="0.48"/>
  <pageSetup paperSize="9" scale="4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63"/>
  <sheetViews>
    <sheetView showZeros="0" topLeftCell="B1" workbookViewId="0">
      <pane ySplit="1" topLeftCell="A2" activePane="bottomLeft" state="frozen"/>
      <selection/>
      <selection pane="bottomLeft" activeCell="B48" sqref="B48:B55"/>
    </sheetView>
  </sheetViews>
  <sheetFormatPr defaultColWidth="9.14166666666667" defaultRowHeight="12" customHeight="1"/>
  <cols>
    <col min="1" max="1" width="34.2833333333333" customWidth="1"/>
    <col min="2" max="2" width="29" customWidth="1"/>
    <col min="3" max="3" width="15.75" customWidth="1"/>
    <col min="4" max="4" width="15.125" customWidth="1"/>
    <col min="5" max="5" width="30.125" customWidth="1"/>
    <col min="6" max="6" width="13.125" customWidth="1"/>
    <col min="7" max="7" width="13.75" customWidth="1"/>
    <col min="8" max="8" width="10.5" customWidth="1"/>
    <col min="9" max="9" width="13.425" customWidth="1"/>
    <col min="10" max="10" width="46.125" customWidth="1"/>
  </cols>
  <sheetData>
    <row r="1" customHeight="1" spans="1:10">
      <c r="A1" s="1"/>
      <c r="B1" s="1"/>
      <c r="C1" s="1"/>
      <c r="D1" s="1"/>
      <c r="E1" s="1"/>
      <c r="F1" s="1"/>
      <c r="G1" s="1"/>
      <c r="H1" s="1"/>
      <c r="I1" s="1"/>
      <c r="J1" s="1"/>
    </row>
    <row r="2" ht="18" customHeight="1" spans="10:10">
      <c r="J2" s="42" t="s">
        <v>298</v>
      </c>
    </row>
    <row r="3" ht="39.75" customHeight="1" spans="1:10">
      <c r="A3" s="101" t="str">
        <f>"2025"&amp;"年部门项目支出绩效目标表"</f>
        <v>2025年部门项目支出绩效目标表</v>
      </c>
      <c r="B3" s="43"/>
      <c r="C3" s="43"/>
      <c r="D3" s="43"/>
      <c r="E3" s="43"/>
      <c r="F3" s="102"/>
      <c r="G3" s="43"/>
      <c r="H3" s="102"/>
      <c r="I3" s="102"/>
      <c r="J3" s="43"/>
    </row>
    <row r="4" ht="17.25" customHeight="1" spans="1:1">
      <c r="A4" s="44" t="str">
        <f>"单位名称："&amp;"石林彝族自治县统计局"</f>
        <v>单位名称：石林彝族自治县统计局</v>
      </c>
    </row>
    <row r="5" ht="44.25" customHeight="1" spans="1:10">
      <c r="A5" s="18" t="s">
        <v>196</v>
      </c>
      <c r="B5" s="18" t="s">
        <v>299</v>
      </c>
      <c r="C5" s="18" t="s">
        <v>300</v>
      </c>
      <c r="D5" s="18" t="s">
        <v>301</v>
      </c>
      <c r="E5" s="18" t="s">
        <v>302</v>
      </c>
      <c r="F5" s="103" t="s">
        <v>303</v>
      </c>
      <c r="G5" s="18" t="s">
        <v>304</v>
      </c>
      <c r="H5" s="103" t="s">
        <v>305</v>
      </c>
      <c r="I5" s="103" t="s">
        <v>306</v>
      </c>
      <c r="J5" s="18" t="s">
        <v>307</v>
      </c>
    </row>
    <row r="6" ht="18.75" customHeight="1" spans="1:10">
      <c r="A6" s="177">
        <v>1</v>
      </c>
      <c r="B6" s="177">
        <v>2</v>
      </c>
      <c r="C6" s="177">
        <v>3</v>
      </c>
      <c r="D6" s="177">
        <v>4</v>
      </c>
      <c r="E6" s="177">
        <v>5</v>
      </c>
      <c r="F6" s="72">
        <v>6</v>
      </c>
      <c r="G6" s="177">
        <v>7</v>
      </c>
      <c r="H6" s="72">
        <v>8</v>
      </c>
      <c r="I6" s="72">
        <v>9</v>
      </c>
      <c r="J6" s="177">
        <v>10</v>
      </c>
    </row>
    <row r="7" ht="24" customHeight="1" spans="1:10">
      <c r="A7" s="19" t="s">
        <v>70</v>
      </c>
      <c r="B7" s="178"/>
      <c r="C7" s="178"/>
      <c r="D7" s="178"/>
      <c r="E7" s="34"/>
      <c r="F7" s="179"/>
      <c r="G7" s="34"/>
      <c r="H7" s="179"/>
      <c r="I7" s="179"/>
      <c r="J7" s="34"/>
    </row>
    <row r="8" ht="22" customHeight="1" spans="1:10">
      <c r="A8" s="180" t="s">
        <v>70</v>
      </c>
      <c r="B8" s="33"/>
      <c r="C8" s="33"/>
      <c r="D8" s="33"/>
      <c r="E8" s="19"/>
      <c r="F8" s="33"/>
      <c r="G8" s="19"/>
      <c r="H8" s="33"/>
      <c r="I8" s="33"/>
      <c r="J8" s="19"/>
    </row>
    <row r="9" ht="42" customHeight="1" spans="1:10">
      <c r="A9" s="181" t="s">
        <v>291</v>
      </c>
      <c r="B9" s="33" t="s">
        <v>308</v>
      </c>
      <c r="C9" s="33" t="s">
        <v>309</v>
      </c>
      <c r="D9" s="33" t="s">
        <v>310</v>
      </c>
      <c r="E9" s="19" t="s">
        <v>311</v>
      </c>
      <c r="F9" s="33" t="s">
        <v>312</v>
      </c>
      <c r="G9" s="19" t="s">
        <v>313</v>
      </c>
      <c r="H9" s="33" t="s">
        <v>314</v>
      </c>
      <c r="I9" s="33" t="s">
        <v>315</v>
      </c>
      <c r="J9" s="19" t="s">
        <v>316</v>
      </c>
    </row>
    <row r="10" ht="64" customHeight="1" spans="1:10">
      <c r="A10" s="181" t="s">
        <v>291</v>
      </c>
      <c r="B10" s="33" t="s">
        <v>308</v>
      </c>
      <c r="C10" s="33" t="s">
        <v>309</v>
      </c>
      <c r="D10" s="33" t="s">
        <v>317</v>
      </c>
      <c r="E10" s="19" t="s">
        <v>318</v>
      </c>
      <c r="F10" s="33" t="s">
        <v>319</v>
      </c>
      <c r="G10" s="19" t="s">
        <v>320</v>
      </c>
      <c r="H10" s="33" t="s">
        <v>321</v>
      </c>
      <c r="I10" s="33" t="s">
        <v>322</v>
      </c>
      <c r="J10" s="19" t="s">
        <v>323</v>
      </c>
    </row>
    <row r="11" ht="42" customHeight="1" spans="1:10">
      <c r="A11" s="181" t="s">
        <v>291</v>
      </c>
      <c r="B11" s="33" t="s">
        <v>308</v>
      </c>
      <c r="C11" s="33" t="s">
        <v>309</v>
      </c>
      <c r="D11" s="33" t="s">
        <v>324</v>
      </c>
      <c r="E11" s="19" t="s">
        <v>325</v>
      </c>
      <c r="F11" s="33" t="s">
        <v>319</v>
      </c>
      <c r="G11" s="19" t="s">
        <v>320</v>
      </c>
      <c r="H11" s="33" t="s">
        <v>321</v>
      </c>
      <c r="I11" s="33" t="s">
        <v>322</v>
      </c>
      <c r="J11" s="19" t="s">
        <v>326</v>
      </c>
    </row>
    <row r="12" ht="72" customHeight="1" spans="1:10">
      <c r="A12" s="181" t="s">
        <v>291</v>
      </c>
      <c r="B12" s="33" t="s">
        <v>308</v>
      </c>
      <c r="C12" s="33" t="s">
        <v>309</v>
      </c>
      <c r="D12" s="33" t="s">
        <v>327</v>
      </c>
      <c r="E12" s="19" t="s">
        <v>328</v>
      </c>
      <c r="F12" s="33" t="s">
        <v>312</v>
      </c>
      <c r="G12" s="19" t="s">
        <v>92</v>
      </c>
      <c r="H12" s="33" t="s">
        <v>329</v>
      </c>
      <c r="I12" s="33" t="s">
        <v>315</v>
      </c>
      <c r="J12" s="19" t="s">
        <v>330</v>
      </c>
    </row>
    <row r="13" ht="68" customHeight="1" spans="1:10">
      <c r="A13" s="181" t="s">
        <v>291</v>
      </c>
      <c r="B13" s="33" t="s">
        <v>308</v>
      </c>
      <c r="C13" s="33" t="s">
        <v>331</v>
      </c>
      <c r="D13" s="33" t="s">
        <v>332</v>
      </c>
      <c r="E13" s="19" t="s">
        <v>333</v>
      </c>
      <c r="F13" s="33" t="s">
        <v>319</v>
      </c>
      <c r="G13" s="19" t="s">
        <v>320</v>
      </c>
      <c r="H13" s="33" t="s">
        <v>321</v>
      </c>
      <c r="I13" s="33" t="s">
        <v>322</v>
      </c>
      <c r="J13" s="19" t="s">
        <v>330</v>
      </c>
    </row>
    <row r="14" ht="99" customHeight="1" spans="1:10">
      <c r="A14" s="181" t="s">
        <v>291</v>
      </c>
      <c r="B14" s="33" t="s">
        <v>308</v>
      </c>
      <c r="C14" s="33" t="s">
        <v>331</v>
      </c>
      <c r="D14" s="33" t="s">
        <v>334</v>
      </c>
      <c r="E14" s="19" t="s">
        <v>323</v>
      </c>
      <c r="F14" s="33" t="s">
        <v>319</v>
      </c>
      <c r="G14" s="19" t="s">
        <v>320</v>
      </c>
      <c r="H14" s="33" t="s">
        <v>321</v>
      </c>
      <c r="I14" s="33" t="s">
        <v>322</v>
      </c>
      <c r="J14" s="19" t="s">
        <v>323</v>
      </c>
    </row>
    <row r="15" ht="102" customHeight="1" spans="1:10">
      <c r="A15" s="181" t="s">
        <v>291</v>
      </c>
      <c r="B15" s="33" t="s">
        <v>308</v>
      </c>
      <c r="C15" s="33" t="s">
        <v>331</v>
      </c>
      <c r="D15" s="33" t="s">
        <v>335</v>
      </c>
      <c r="E15" s="19" t="s">
        <v>336</v>
      </c>
      <c r="F15" s="33" t="s">
        <v>319</v>
      </c>
      <c r="G15" s="19" t="s">
        <v>320</v>
      </c>
      <c r="H15" s="33" t="s">
        <v>321</v>
      </c>
      <c r="I15" s="33" t="s">
        <v>322</v>
      </c>
      <c r="J15" s="19" t="s">
        <v>336</v>
      </c>
    </row>
    <row r="16" ht="42" customHeight="1" spans="1:10">
      <c r="A16" s="181" t="s">
        <v>291</v>
      </c>
      <c r="B16" s="33" t="s">
        <v>308</v>
      </c>
      <c r="C16" s="33" t="s">
        <v>337</v>
      </c>
      <c r="D16" s="33" t="s">
        <v>338</v>
      </c>
      <c r="E16" s="19" t="s">
        <v>339</v>
      </c>
      <c r="F16" s="33" t="s">
        <v>312</v>
      </c>
      <c r="G16" s="19" t="s">
        <v>340</v>
      </c>
      <c r="H16" s="33" t="s">
        <v>321</v>
      </c>
      <c r="I16" s="33" t="s">
        <v>322</v>
      </c>
      <c r="J16" s="19" t="s">
        <v>341</v>
      </c>
    </row>
    <row r="17" ht="42" customHeight="1" spans="1:10">
      <c r="A17" s="181" t="s">
        <v>289</v>
      </c>
      <c r="B17" s="33" t="s">
        <v>342</v>
      </c>
      <c r="C17" s="33" t="s">
        <v>309</v>
      </c>
      <c r="D17" s="33" t="s">
        <v>310</v>
      </c>
      <c r="E17" s="19" t="s">
        <v>343</v>
      </c>
      <c r="F17" s="33" t="s">
        <v>319</v>
      </c>
      <c r="G17" s="19" t="s">
        <v>344</v>
      </c>
      <c r="H17" s="33" t="s">
        <v>345</v>
      </c>
      <c r="I17" s="33" t="s">
        <v>315</v>
      </c>
      <c r="J17" s="19" t="s">
        <v>346</v>
      </c>
    </row>
    <row r="18" ht="42" customHeight="1" spans="1:10">
      <c r="A18" s="181" t="s">
        <v>289</v>
      </c>
      <c r="B18" s="33" t="s">
        <v>342</v>
      </c>
      <c r="C18" s="33" t="s">
        <v>309</v>
      </c>
      <c r="D18" s="33" t="s">
        <v>324</v>
      </c>
      <c r="E18" s="19" t="s">
        <v>347</v>
      </c>
      <c r="F18" s="33" t="s">
        <v>319</v>
      </c>
      <c r="G18" s="19" t="s">
        <v>348</v>
      </c>
      <c r="H18" s="33" t="s">
        <v>349</v>
      </c>
      <c r="I18" s="33" t="s">
        <v>322</v>
      </c>
      <c r="J18" s="19" t="s">
        <v>350</v>
      </c>
    </row>
    <row r="19" ht="42" customHeight="1" spans="1:10">
      <c r="A19" s="181" t="s">
        <v>289</v>
      </c>
      <c r="B19" s="33" t="s">
        <v>342</v>
      </c>
      <c r="C19" s="33" t="s">
        <v>331</v>
      </c>
      <c r="D19" s="33" t="s">
        <v>332</v>
      </c>
      <c r="E19" s="19" t="s">
        <v>351</v>
      </c>
      <c r="F19" s="33" t="s">
        <v>319</v>
      </c>
      <c r="G19" s="19" t="s">
        <v>352</v>
      </c>
      <c r="H19" s="33" t="s">
        <v>321</v>
      </c>
      <c r="I19" s="33" t="s">
        <v>322</v>
      </c>
      <c r="J19" s="19" t="s">
        <v>353</v>
      </c>
    </row>
    <row r="20" ht="77" customHeight="1" spans="1:10">
      <c r="A20" s="181" t="s">
        <v>289</v>
      </c>
      <c r="B20" s="33" t="s">
        <v>342</v>
      </c>
      <c r="C20" s="33" t="s">
        <v>331</v>
      </c>
      <c r="D20" s="33" t="s">
        <v>334</v>
      </c>
      <c r="E20" s="19" t="s">
        <v>354</v>
      </c>
      <c r="F20" s="33" t="s">
        <v>319</v>
      </c>
      <c r="G20" s="19" t="s">
        <v>352</v>
      </c>
      <c r="H20" s="33" t="s">
        <v>321</v>
      </c>
      <c r="I20" s="33" t="s">
        <v>322</v>
      </c>
      <c r="J20" s="19" t="s">
        <v>355</v>
      </c>
    </row>
    <row r="21" ht="77" customHeight="1" spans="1:10">
      <c r="A21" s="181" t="s">
        <v>289</v>
      </c>
      <c r="B21" s="33" t="s">
        <v>342</v>
      </c>
      <c r="C21" s="33" t="s">
        <v>331</v>
      </c>
      <c r="D21" s="33" t="s">
        <v>335</v>
      </c>
      <c r="E21" s="19" t="s">
        <v>356</v>
      </c>
      <c r="F21" s="33" t="s">
        <v>319</v>
      </c>
      <c r="G21" s="19" t="s">
        <v>357</v>
      </c>
      <c r="H21" s="33" t="s">
        <v>321</v>
      </c>
      <c r="I21" s="33" t="s">
        <v>322</v>
      </c>
      <c r="J21" s="19" t="s">
        <v>358</v>
      </c>
    </row>
    <row r="22" ht="42" customHeight="1" spans="1:10">
      <c r="A22" s="181" t="s">
        <v>289</v>
      </c>
      <c r="B22" s="33" t="s">
        <v>342</v>
      </c>
      <c r="C22" s="33" t="s">
        <v>337</v>
      </c>
      <c r="D22" s="33" t="s">
        <v>338</v>
      </c>
      <c r="E22" s="19" t="s">
        <v>359</v>
      </c>
      <c r="F22" s="33" t="s">
        <v>319</v>
      </c>
      <c r="G22" s="19" t="s">
        <v>357</v>
      </c>
      <c r="H22" s="33" t="s">
        <v>321</v>
      </c>
      <c r="I22" s="33" t="s">
        <v>322</v>
      </c>
      <c r="J22" s="19" t="s">
        <v>360</v>
      </c>
    </row>
    <row r="23" ht="42" customHeight="1" spans="1:10">
      <c r="A23" s="181" t="s">
        <v>293</v>
      </c>
      <c r="B23" s="33" t="s">
        <v>361</v>
      </c>
      <c r="C23" s="33" t="s">
        <v>309</v>
      </c>
      <c r="D23" s="33" t="s">
        <v>310</v>
      </c>
      <c r="E23" s="19" t="s">
        <v>362</v>
      </c>
      <c r="F23" s="33" t="s">
        <v>319</v>
      </c>
      <c r="G23" s="19" t="s">
        <v>320</v>
      </c>
      <c r="H23" s="33" t="s">
        <v>363</v>
      </c>
      <c r="I23" s="33" t="s">
        <v>315</v>
      </c>
      <c r="J23" s="19" t="s">
        <v>362</v>
      </c>
    </row>
    <row r="24" ht="76" customHeight="1" spans="1:10">
      <c r="A24" s="181" t="s">
        <v>293</v>
      </c>
      <c r="B24" s="33" t="s">
        <v>361</v>
      </c>
      <c r="C24" s="33" t="s">
        <v>309</v>
      </c>
      <c r="D24" s="33" t="s">
        <v>317</v>
      </c>
      <c r="E24" s="19" t="s">
        <v>364</v>
      </c>
      <c r="F24" s="33" t="s">
        <v>319</v>
      </c>
      <c r="G24" s="19" t="s">
        <v>320</v>
      </c>
      <c r="H24" s="33" t="s">
        <v>321</v>
      </c>
      <c r="I24" s="33" t="s">
        <v>322</v>
      </c>
      <c r="J24" s="19" t="s">
        <v>364</v>
      </c>
    </row>
    <row r="25" ht="42" customHeight="1" spans="1:10">
      <c r="A25" s="181" t="s">
        <v>293</v>
      </c>
      <c r="B25" s="33" t="s">
        <v>361</v>
      </c>
      <c r="C25" s="33" t="s">
        <v>309</v>
      </c>
      <c r="D25" s="33" t="s">
        <v>324</v>
      </c>
      <c r="E25" s="19" t="s">
        <v>365</v>
      </c>
      <c r="F25" s="33" t="s">
        <v>319</v>
      </c>
      <c r="G25" s="19" t="s">
        <v>348</v>
      </c>
      <c r="H25" s="33" t="s">
        <v>349</v>
      </c>
      <c r="I25" s="33" t="s">
        <v>322</v>
      </c>
      <c r="J25" s="19" t="s">
        <v>366</v>
      </c>
    </row>
    <row r="26" ht="68" customHeight="1" spans="1:10">
      <c r="A26" s="181" t="s">
        <v>293</v>
      </c>
      <c r="B26" s="33" t="s">
        <v>361</v>
      </c>
      <c r="C26" s="33" t="s">
        <v>331</v>
      </c>
      <c r="D26" s="33" t="s">
        <v>332</v>
      </c>
      <c r="E26" s="19" t="s">
        <v>367</v>
      </c>
      <c r="F26" s="33" t="s">
        <v>319</v>
      </c>
      <c r="G26" s="19" t="s">
        <v>320</v>
      </c>
      <c r="H26" s="33" t="s">
        <v>321</v>
      </c>
      <c r="I26" s="33" t="s">
        <v>322</v>
      </c>
      <c r="J26" s="19" t="s">
        <v>367</v>
      </c>
    </row>
    <row r="27" ht="51" customHeight="1" spans="1:10">
      <c r="A27" s="181" t="s">
        <v>293</v>
      </c>
      <c r="B27" s="33" t="s">
        <v>361</v>
      </c>
      <c r="C27" s="33" t="s">
        <v>331</v>
      </c>
      <c r="D27" s="33" t="s">
        <v>334</v>
      </c>
      <c r="E27" s="19" t="s">
        <v>368</v>
      </c>
      <c r="F27" s="33" t="s">
        <v>319</v>
      </c>
      <c r="G27" s="19" t="s">
        <v>320</v>
      </c>
      <c r="H27" s="33" t="s">
        <v>321</v>
      </c>
      <c r="I27" s="33" t="s">
        <v>322</v>
      </c>
      <c r="J27" s="19" t="s">
        <v>368</v>
      </c>
    </row>
    <row r="28" ht="65" customHeight="1" spans="1:10">
      <c r="A28" s="181" t="s">
        <v>293</v>
      </c>
      <c r="B28" s="33" t="s">
        <v>361</v>
      </c>
      <c r="C28" s="33" t="s">
        <v>331</v>
      </c>
      <c r="D28" s="33" t="s">
        <v>369</v>
      </c>
      <c r="E28" s="19" t="s">
        <v>370</v>
      </c>
      <c r="F28" s="33" t="s">
        <v>319</v>
      </c>
      <c r="G28" s="19" t="s">
        <v>320</v>
      </c>
      <c r="H28" s="33" t="s">
        <v>321</v>
      </c>
      <c r="I28" s="33" t="s">
        <v>322</v>
      </c>
      <c r="J28" s="19" t="s">
        <v>370</v>
      </c>
    </row>
    <row r="29" ht="47" customHeight="1" spans="1:10">
      <c r="A29" s="181" t="s">
        <v>293</v>
      </c>
      <c r="B29" s="33" t="s">
        <v>361</v>
      </c>
      <c r="C29" s="33" t="s">
        <v>331</v>
      </c>
      <c r="D29" s="33" t="s">
        <v>335</v>
      </c>
      <c r="E29" s="19" t="s">
        <v>371</v>
      </c>
      <c r="F29" s="33" t="s">
        <v>319</v>
      </c>
      <c r="G29" s="19" t="s">
        <v>320</v>
      </c>
      <c r="H29" s="33" t="s">
        <v>321</v>
      </c>
      <c r="I29" s="33" t="s">
        <v>322</v>
      </c>
      <c r="J29" s="19" t="s">
        <v>371</v>
      </c>
    </row>
    <row r="30" ht="42" customHeight="1" spans="1:10">
      <c r="A30" s="181" t="s">
        <v>293</v>
      </c>
      <c r="B30" s="33" t="s">
        <v>361</v>
      </c>
      <c r="C30" s="33" t="s">
        <v>337</v>
      </c>
      <c r="D30" s="33" t="s">
        <v>338</v>
      </c>
      <c r="E30" s="19" t="s">
        <v>372</v>
      </c>
      <c r="F30" s="33" t="s">
        <v>312</v>
      </c>
      <c r="G30" s="19" t="s">
        <v>373</v>
      </c>
      <c r="H30" s="33" t="s">
        <v>321</v>
      </c>
      <c r="I30" s="33" t="s">
        <v>322</v>
      </c>
      <c r="J30" s="19" t="s">
        <v>372</v>
      </c>
    </row>
    <row r="31" ht="42" customHeight="1" spans="1:10">
      <c r="A31" s="181" t="s">
        <v>285</v>
      </c>
      <c r="B31" s="33" t="s">
        <v>374</v>
      </c>
      <c r="C31" s="33" t="s">
        <v>309</v>
      </c>
      <c r="D31" s="33" t="s">
        <v>310</v>
      </c>
      <c r="E31" s="19" t="s">
        <v>375</v>
      </c>
      <c r="F31" s="33" t="s">
        <v>312</v>
      </c>
      <c r="G31" s="19" t="s">
        <v>376</v>
      </c>
      <c r="H31" s="33" t="s">
        <v>345</v>
      </c>
      <c r="I31" s="33" t="s">
        <v>315</v>
      </c>
      <c r="J31" s="19" t="s">
        <v>377</v>
      </c>
    </row>
    <row r="32" ht="86" customHeight="1" spans="1:10">
      <c r="A32" s="181" t="s">
        <v>285</v>
      </c>
      <c r="B32" s="33" t="s">
        <v>374</v>
      </c>
      <c r="C32" s="33" t="s">
        <v>309</v>
      </c>
      <c r="D32" s="33" t="s">
        <v>317</v>
      </c>
      <c r="E32" s="19" t="s">
        <v>378</v>
      </c>
      <c r="F32" s="33" t="s">
        <v>319</v>
      </c>
      <c r="G32" s="19" t="s">
        <v>320</v>
      </c>
      <c r="H32" s="33" t="s">
        <v>321</v>
      </c>
      <c r="I32" s="33" t="s">
        <v>322</v>
      </c>
      <c r="J32" s="19" t="s">
        <v>377</v>
      </c>
    </row>
    <row r="33" ht="42" customHeight="1" spans="1:10">
      <c r="A33" s="181" t="s">
        <v>285</v>
      </c>
      <c r="B33" s="33" t="s">
        <v>374</v>
      </c>
      <c r="C33" s="33" t="s">
        <v>309</v>
      </c>
      <c r="D33" s="33" t="s">
        <v>324</v>
      </c>
      <c r="E33" s="19" t="s">
        <v>365</v>
      </c>
      <c r="F33" s="33" t="s">
        <v>312</v>
      </c>
      <c r="G33" s="19" t="s">
        <v>348</v>
      </c>
      <c r="H33" s="33" t="s">
        <v>349</v>
      </c>
      <c r="I33" s="33" t="s">
        <v>315</v>
      </c>
      <c r="J33" s="19" t="s">
        <v>379</v>
      </c>
    </row>
    <row r="34" ht="98" customHeight="1" spans="1:10">
      <c r="A34" s="181" t="s">
        <v>285</v>
      </c>
      <c r="B34" s="33" t="s">
        <v>374</v>
      </c>
      <c r="C34" s="33" t="s">
        <v>331</v>
      </c>
      <c r="D34" s="33" t="s">
        <v>332</v>
      </c>
      <c r="E34" s="19" t="s">
        <v>380</v>
      </c>
      <c r="F34" s="33" t="s">
        <v>312</v>
      </c>
      <c r="G34" s="19" t="s">
        <v>320</v>
      </c>
      <c r="H34" s="33" t="s">
        <v>321</v>
      </c>
      <c r="I34" s="33" t="s">
        <v>322</v>
      </c>
      <c r="J34" s="19" t="s">
        <v>380</v>
      </c>
    </row>
    <row r="35" ht="62" customHeight="1" spans="1:10">
      <c r="A35" s="181" t="s">
        <v>285</v>
      </c>
      <c r="B35" s="33" t="s">
        <v>374</v>
      </c>
      <c r="C35" s="33" t="s">
        <v>331</v>
      </c>
      <c r="D35" s="33" t="s">
        <v>334</v>
      </c>
      <c r="E35" s="19" t="s">
        <v>381</v>
      </c>
      <c r="F35" s="33" t="s">
        <v>312</v>
      </c>
      <c r="G35" s="19" t="s">
        <v>320</v>
      </c>
      <c r="H35" s="33" t="s">
        <v>321</v>
      </c>
      <c r="I35" s="33" t="s">
        <v>322</v>
      </c>
      <c r="J35" s="19" t="s">
        <v>381</v>
      </c>
    </row>
    <row r="36" ht="93" customHeight="1" spans="1:10">
      <c r="A36" s="181" t="s">
        <v>285</v>
      </c>
      <c r="B36" s="33" t="s">
        <v>374</v>
      </c>
      <c r="C36" s="33" t="s">
        <v>331</v>
      </c>
      <c r="D36" s="33" t="s">
        <v>369</v>
      </c>
      <c r="E36" s="19" t="s">
        <v>382</v>
      </c>
      <c r="F36" s="33" t="s">
        <v>312</v>
      </c>
      <c r="G36" s="19" t="s">
        <v>320</v>
      </c>
      <c r="H36" s="33" t="s">
        <v>321</v>
      </c>
      <c r="I36" s="33" t="s">
        <v>322</v>
      </c>
      <c r="J36" s="19" t="s">
        <v>382</v>
      </c>
    </row>
    <row r="37" ht="42" customHeight="1" spans="1:10">
      <c r="A37" s="181" t="s">
        <v>285</v>
      </c>
      <c r="B37" s="33" t="s">
        <v>374</v>
      </c>
      <c r="C37" s="33" t="s">
        <v>331</v>
      </c>
      <c r="D37" s="33" t="s">
        <v>335</v>
      </c>
      <c r="E37" s="19" t="s">
        <v>383</v>
      </c>
      <c r="F37" s="33" t="s">
        <v>312</v>
      </c>
      <c r="G37" s="19" t="s">
        <v>320</v>
      </c>
      <c r="H37" s="33" t="s">
        <v>321</v>
      </c>
      <c r="I37" s="33" t="s">
        <v>322</v>
      </c>
      <c r="J37" s="19" t="s">
        <v>383</v>
      </c>
    </row>
    <row r="38" ht="42" customHeight="1" spans="1:10">
      <c r="A38" s="181" t="s">
        <v>285</v>
      </c>
      <c r="B38" s="33" t="s">
        <v>374</v>
      </c>
      <c r="C38" s="33" t="s">
        <v>337</v>
      </c>
      <c r="D38" s="33" t="s">
        <v>338</v>
      </c>
      <c r="E38" s="19" t="s">
        <v>339</v>
      </c>
      <c r="F38" s="33" t="s">
        <v>312</v>
      </c>
      <c r="G38" s="19" t="s">
        <v>373</v>
      </c>
      <c r="H38" s="33" t="s">
        <v>321</v>
      </c>
      <c r="I38" s="33" t="s">
        <v>322</v>
      </c>
      <c r="J38" s="19" t="s">
        <v>384</v>
      </c>
    </row>
    <row r="39" ht="42" customHeight="1" spans="1:10">
      <c r="A39" s="181" t="s">
        <v>295</v>
      </c>
      <c r="B39" s="33" t="s">
        <v>385</v>
      </c>
      <c r="C39" s="33" t="s">
        <v>309</v>
      </c>
      <c r="D39" s="33" t="s">
        <v>310</v>
      </c>
      <c r="E39" s="19" t="s">
        <v>386</v>
      </c>
      <c r="F39" s="33" t="s">
        <v>319</v>
      </c>
      <c r="G39" s="19" t="s">
        <v>387</v>
      </c>
      <c r="H39" s="33" t="s">
        <v>363</v>
      </c>
      <c r="I39" s="33" t="s">
        <v>315</v>
      </c>
      <c r="J39" s="19" t="s">
        <v>388</v>
      </c>
    </row>
    <row r="40" ht="84" customHeight="1" spans="1:10">
      <c r="A40" s="181" t="s">
        <v>295</v>
      </c>
      <c r="B40" s="33" t="s">
        <v>385</v>
      </c>
      <c r="C40" s="33" t="s">
        <v>309</v>
      </c>
      <c r="D40" s="33" t="s">
        <v>317</v>
      </c>
      <c r="E40" s="19" t="s">
        <v>389</v>
      </c>
      <c r="F40" s="33" t="s">
        <v>319</v>
      </c>
      <c r="G40" s="19" t="s">
        <v>320</v>
      </c>
      <c r="H40" s="33" t="s">
        <v>321</v>
      </c>
      <c r="I40" s="33" t="s">
        <v>322</v>
      </c>
      <c r="J40" s="19" t="s">
        <v>389</v>
      </c>
    </row>
    <row r="41" ht="42" customHeight="1" spans="1:10">
      <c r="A41" s="181" t="s">
        <v>295</v>
      </c>
      <c r="B41" s="33" t="s">
        <v>385</v>
      </c>
      <c r="C41" s="33" t="s">
        <v>309</v>
      </c>
      <c r="D41" s="33" t="s">
        <v>324</v>
      </c>
      <c r="E41" s="19" t="s">
        <v>365</v>
      </c>
      <c r="F41" s="33" t="s">
        <v>319</v>
      </c>
      <c r="G41" s="19" t="s">
        <v>348</v>
      </c>
      <c r="H41" s="33" t="s">
        <v>349</v>
      </c>
      <c r="I41" s="33" t="s">
        <v>322</v>
      </c>
      <c r="J41" s="19" t="s">
        <v>390</v>
      </c>
    </row>
    <row r="42" ht="42" customHeight="1" spans="1:10">
      <c r="A42" s="181" t="s">
        <v>295</v>
      </c>
      <c r="B42" s="33" t="s">
        <v>385</v>
      </c>
      <c r="C42" s="33" t="s">
        <v>309</v>
      </c>
      <c r="D42" s="33" t="s">
        <v>327</v>
      </c>
      <c r="E42" s="19" t="s">
        <v>328</v>
      </c>
      <c r="F42" s="33" t="s">
        <v>391</v>
      </c>
      <c r="G42" s="19" t="s">
        <v>85</v>
      </c>
      <c r="H42" s="33" t="s">
        <v>329</v>
      </c>
      <c r="I42" s="33" t="s">
        <v>315</v>
      </c>
      <c r="J42" s="19" t="s">
        <v>392</v>
      </c>
    </row>
    <row r="43" ht="64" customHeight="1" spans="1:10">
      <c r="A43" s="181" t="s">
        <v>295</v>
      </c>
      <c r="B43" s="33" t="s">
        <v>385</v>
      </c>
      <c r="C43" s="33" t="s">
        <v>331</v>
      </c>
      <c r="D43" s="33" t="s">
        <v>332</v>
      </c>
      <c r="E43" s="19" t="s">
        <v>392</v>
      </c>
      <c r="F43" s="33" t="s">
        <v>319</v>
      </c>
      <c r="G43" s="19" t="s">
        <v>320</v>
      </c>
      <c r="H43" s="33" t="s">
        <v>321</v>
      </c>
      <c r="I43" s="33" t="s">
        <v>322</v>
      </c>
      <c r="J43" s="19" t="s">
        <v>392</v>
      </c>
    </row>
    <row r="44" ht="49" customHeight="1" spans="1:10">
      <c r="A44" s="181" t="s">
        <v>295</v>
      </c>
      <c r="B44" s="33" t="s">
        <v>385</v>
      </c>
      <c r="C44" s="33" t="s">
        <v>331</v>
      </c>
      <c r="D44" s="33" t="s">
        <v>334</v>
      </c>
      <c r="E44" s="19" t="s">
        <v>393</v>
      </c>
      <c r="F44" s="33" t="s">
        <v>319</v>
      </c>
      <c r="G44" s="19" t="s">
        <v>320</v>
      </c>
      <c r="H44" s="33" t="s">
        <v>321</v>
      </c>
      <c r="I44" s="33" t="s">
        <v>322</v>
      </c>
      <c r="J44" s="19" t="s">
        <v>393</v>
      </c>
    </row>
    <row r="45" ht="63" customHeight="1" spans="1:10">
      <c r="A45" s="181" t="s">
        <v>295</v>
      </c>
      <c r="B45" s="33" t="s">
        <v>385</v>
      </c>
      <c r="C45" s="33" t="s">
        <v>331</v>
      </c>
      <c r="D45" s="33" t="s">
        <v>369</v>
      </c>
      <c r="E45" s="19" t="s">
        <v>394</v>
      </c>
      <c r="F45" s="33" t="s">
        <v>319</v>
      </c>
      <c r="G45" s="19" t="s">
        <v>320</v>
      </c>
      <c r="H45" s="33" t="s">
        <v>321</v>
      </c>
      <c r="I45" s="33" t="s">
        <v>322</v>
      </c>
      <c r="J45" s="19" t="s">
        <v>394</v>
      </c>
    </row>
    <row r="46" ht="60" customHeight="1" spans="1:10">
      <c r="A46" s="181" t="s">
        <v>295</v>
      </c>
      <c r="B46" s="33" t="s">
        <v>385</v>
      </c>
      <c r="C46" s="33" t="s">
        <v>331</v>
      </c>
      <c r="D46" s="33" t="s">
        <v>335</v>
      </c>
      <c r="E46" s="19" t="s">
        <v>395</v>
      </c>
      <c r="F46" s="33" t="s">
        <v>319</v>
      </c>
      <c r="G46" s="19" t="s">
        <v>320</v>
      </c>
      <c r="H46" s="33" t="s">
        <v>321</v>
      </c>
      <c r="I46" s="33" t="s">
        <v>322</v>
      </c>
      <c r="J46" s="19" t="s">
        <v>395</v>
      </c>
    </row>
    <row r="47" ht="42" customHeight="1" spans="1:10">
      <c r="A47" s="181" t="s">
        <v>295</v>
      </c>
      <c r="B47" s="33" t="s">
        <v>385</v>
      </c>
      <c r="C47" s="33" t="s">
        <v>337</v>
      </c>
      <c r="D47" s="33" t="s">
        <v>338</v>
      </c>
      <c r="E47" s="19" t="s">
        <v>372</v>
      </c>
      <c r="F47" s="33" t="s">
        <v>312</v>
      </c>
      <c r="G47" s="19" t="s">
        <v>373</v>
      </c>
      <c r="H47" s="33" t="s">
        <v>321</v>
      </c>
      <c r="I47" s="33" t="s">
        <v>322</v>
      </c>
      <c r="J47" s="19" t="s">
        <v>396</v>
      </c>
    </row>
    <row r="48" ht="50" customHeight="1" spans="1:10">
      <c r="A48" s="181" t="s">
        <v>297</v>
      </c>
      <c r="B48" s="33" t="s">
        <v>397</v>
      </c>
      <c r="C48" s="33" t="s">
        <v>309</v>
      </c>
      <c r="D48" s="33" t="s">
        <v>310</v>
      </c>
      <c r="E48" s="19" t="s">
        <v>398</v>
      </c>
      <c r="F48" s="33" t="s">
        <v>312</v>
      </c>
      <c r="G48" s="19" t="s">
        <v>399</v>
      </c>
      <c r="H48" s="33" t="s">
        <v>363</v>
      </c>
      <c r="I48" s="33" t="s">
        <v>315</v>
      </c>
      <c r="J48" s="19" t="s">
        <v>400</v>
      </c>
    </row>
    <row r="49" ht="50" customHeight="1" spans="1:10">
      <c r="A49" s="181" t="s">
        <v>297</v>
      </c>
      <c r="B49" s="33" t="s">
        <v>397</v>
      </c>
      <c r="C49" s="33" t="s">
        <v>309</v>
      </c>
      <c r="D49" s="33" t="s">
        <v>317</v>
      </c>
      <c r="E49" s="19" t="s">
        <v>401</v>
      </c>
      <c r="F49" s="33" t="s">
        <v>319</v>
      </c>
      <c r="G49" s="19" t="s">
        <v>320</v>
      </c>
      <c r="H49" s="33" t="s">
        <v>321</v>
      </c>
      <c r="I49" s="33" t="s">
        <v>322</v>
      </c>
      <c r="J49" s="19" t="s">
        <v>402</v>
      </c>
    </row>
    <row r="50" ht="58" customHeight="1" spans="1:10">
      <c r="A50" s="181" t="s">
        <v>297</v>
      </c>
      <c r="B50" s="33" t="s">
        <v>397</v>
      </c>
      <c r="C50" s="33" t="s">
        <v>309</v>
      </c>
      <c r="D50" s="33" t="s">
        <v>324</v>
      </c>
      <c r="E50" s="19" t="s">
        <v>403</v>
      </c>
      <c r="F50" s="33" t="s">
        <v>319</v>
      </c>
      <c r="G50" s="19" t="s">
        <v>320</v>
      </c>
      <c r="H50" s="33" t="s">
        <v>321</v>
      </c>
      <c r="I50" s="33" t="s">
        <v>322</v>
      </c>
      <c r="J50" s="19" t="s">
        <v>404</v>
      </c>
    </row>
    <row r="51" ht="42" customHeight="1" spans="1:10">
      <c r="A51" s="181" t="s">
        <v>297</v>
      </c>
      <c r="B51" s="33" t="s">
        <v>397</v>
      </c>
      <c r="C51" s="33" t="s">
        <v>309</v>
      </c>
      <c r="D51" s="33" t="s">
        <v>327</v>
      </c>
      <c r="E51" s="19" t="s">
        <v>328</v>
      </c>
      <c r="F51" s="33" t="s">
        <v>391</v>
      </c>
      <c r="G51" s="19" t="s">
        <v>86</v>
      </c>
      <c r="H51" s="33" t="s">
        <v>329</v>
      </c>
      <c r="I51" s="33" t="s">
        <v>315</v>
      </c>
      <c r="J51" s="19" t="s">
        <v>405</v>
      </c>
    </row>
    <row r="52" ht="47" customHeight="1" spans="1:10">
      <c r="A52" s="181" t="s">
        <v>297</v>
      </c>
      <c r="B52" s="33" t="s">
        <v>397</v>
      </c>
      <c r="C52" s="33" t="s">
        <v>331</v>
      </c>
      <c r="D52" s="33" t="s">
        <v>332</v>
      </c>
      <c r="E52" s="19" t="s">
        <v>351</v>
      </c>
      <c r="F52" s="33" t="s">
        <v>319</v>
      </c>
      <c r="G52" s="19" t="s">
        <v>320</v>
      </c>
      <c r="H52" s="33" t="s">
        <v>321</v>
      </c>
      <c r="I52" s="33" t="s">
        <v>322</v>
      </c>
      <c r="J52" s="19" t="s">
        <v>353</v>
      </c>
    </row>
    <row r="53" ht="63" customHeight="1" spans="1:10">
      <c r="A53" s="181" t="s">
        <v>297</v>
      </c>
      <c r="B53" s="33" t="s">
        <v>397</v>
      </c>
      <c r="C53" s="33" t="s">
        <v>331</v>
      </c>
      <c r="D53" s="33" t="s">
        <v>334</v>
      </c>
      <c r="E53" s="19" t="s">
        <v>406</v>
      </c>
      <c r="F53" s="33" t="s">
        <v>319</v>
      </c>
      <c r="G53" s="19" t="s">
        <v>320</v>
      </c>
      <c r="H53" s="33" t="s">
        <v>321</v>
      </c>
      <c r="I53" s="33" t="s">
        <v>322</v>
      </c>
      <c r="J53" s="19" t="s">
        <v>355</v>
      </c>
    </row>
    <row r="54" ht="75" customHeight="1" spans="1:10">
      <c r="A54" s="181" t="s">
        <v>297</v>
      </c>
      <c r="B54" s="33" t="s">
        <v>397</v>
      </c>
      <c r="C54" s="33" t="s">
        <v>331</v>
      </c>
      <c r="D54" s="33" t="s">
        <v>335</v>
      </c>
      <c r="E54" s="19" t="s">
        <v>356</v>
      </c>
      <c r="F54" s="33" t="s">
        <v>319</v>
      </c>
      <c r="G54" s="19" t="s">
        <v>320</v>
      </c>
      <c r="H54" s="33" t="s">
        <v>321</v>
      </c>
      <c r="I54" s="33" t="s">
        <v>322</v>
      </c>
      <c r="J54" s="19" t="s">
        <v>407</v>
      </c>
    </row>
    <row r="55" ht="42" customHeight="1" spans="1:10">
      <c r="A55" s="181" t="s">
        <v>297</v>
      </c>
      <c r="B55" s="33" t="s">
        <v>397</v>
      </c>
      <c r="C55" s="33" t="s">
        <v>337</v>
      </c>
      <c r="D55" s="33" t="s">
        <v>338</v>
      </c>
      <c r="E55" s="19" t="s">
        <v>372</v>
      </c>
      <c r="F55" s="33" t="s">
        <v>312</v>
      </c>
      <c r="G55" s="19" t="s">
        <v>373</v>
      </c>
      <c r="H55" s="33" t="s">
        <v>321</v>
      </c>
      <c r="I55" s="33" t="s">
        <v>322</v>
      </c>
      <c r="J55" s="19" t="s">
        <v>408</v>
      </c>
    </row>
    <row r="56" ht="42" customHeight="1" spans="1:10">
      <c r="A56" s="181" t="s">
        <v>283</v>
      </c>
      <c r="B56" s="33" t="s">
        <v>409</v>
      </c>
      <c r="C56" s="33" t="s">
        <v>309</v>
      </c>
      <c r="D56" s="33" t="s">
        <v>310</v>
      </c>
      <c r="E56" s="19" t="s">
        <v>362</v>
      </c>
      <c r="F56" s="33" t="s">
        <v>319</v>
      </c>
      <c r="G56" s="19" t="s">
        <v>320</v>
      </c>
      <c r="H56" s="33" t="s">
        <v>410</v>
      </c>
      <c r="I56" s="33" t="s">
        <v>315</v>
      </c>
      <c r="J56" s="19" t="s">
        <v>362</v>
      </c>
    </row>
    <row r="57" ht="66" customHeight="1" spans="1:10">
      <c r="A57" s="181" t="s">
        <v>283</v>
      </c>
      <c r="B57" s="33" t="s">
        <v>409</v>
      </c>
      <c r="C57" s="33" t="s">
        <v>309</v>
      </c>
      <c r="D57" s="33" t="s">
        <v>317</v>
      </c>
      <c r="E57" s="19" t="s">
        <v>364</v>
      </c>
      <c r="F57" s="33" t="s">
        <v>319</v>
      </c>
      <c r="G57" s="19" t="s">
        <v>320</v>
      </c>
      <c r="H57" s="33" t="s">
        <v>321</v>
      </c>
      <c r="I57" s="33" t="s">
        <v>322</v>
      </c>
      <c r="J57" s="19" t="s">
        <v>364</v>
      </c>
    </row>
    <row r="58" ht="42" customHeight="1" spans="1:10">
      <c r="A58" s="181" t="s">
        <v>283</v>
      </c>
      <c r="B58" s="33" t="s">
        <v>409</v>
      </c>
      <c r="C58" s="33" t="s">
        <v>309</v>
      </c>
      <c r="D58" s="33" t="s">
        <v>324</v>
      </c>
      <c r="E58" s="19" t="s">
        <v>365</v>
      </c>
      <c r="F58" s="33" t="s">
        <v>319</v>
      </c>
      <c r="G58" s="19" t="s">
        <v>411</v>
      </c>
      <c r="H58" s="33" t="s">
        <v>349</v>
      </c>
      <c r="I58" s="33" t="s">
        <v>322</v>
      </c>
      <c r="J58" s="19" t="s">
        <v>366</v>
      </c>
    </row>
    <row r="59" ht="60" customHeight="1" spans="1:10">
      <c r="A59" s="181" t="s">
        <v>283</v>
      </c>
      <c r="B59" s="33" t="s">
        <v>409</v>
      </c>
      <c r="C59" s="33" t="s">
        <v>331</v>
      </c>
      <c r="D59" s="33" t="s">
        <v>332</v>
      </c>
      <c r="E59" s="19" t="s">
        <v>367</v>
      </c>
      <c r="F59" s="33" t="s">
        <v>319</v>
      </c>
      <c r="G59" s="19" t="s">
        <v>320</v>
      </c>
      <c r="H59" s="33" t="s">
        <v>321</v>
      </c>
      <c r="I59" s="33" t="s">
        <v>322</v>
      </c>
      <c r="J59" s="19" t="s">
        <v>367</v>
      </c>
    </row>
    <row r="60" ht="52" customHeight="1" spans="1:10">
      <c r="A60" s="181" t="s">
        <v>283</v>
      </c>
      <c r="B60" s="33" t="s">
        <v>409</v>
      </c>
      <c r="C60" s="33" t="s">
        <v>331</v>
      </c>
      <c r="D60" s="33" t="s">
        <v>334</v>
      </c>
      <c r="E60" s="19" t="s">
        <v>368</v>
      </c>
      <c r="F60" s="33" t="s">
        <v>319</v>
      </c>
      <c r="G60" s="19" t="s">
        <v>320</v>
      </c>
      <c r="H60" s="33" t="s">
        <v>321</v>
      </c>
      <c r="I60" s="33" t="s">
        <v>322</v>
      </c>
      <c r="J60" s="19" t="s">
        <v>368</v>
      </c>
    </row>
    <row r="61" ht="57" customHeight="1" spans="1:10">
      <c r="A61" s="181" t="s">
        <v>283</v>
      </c>
      <c r="B61" s="33" t="s">
        <v>409</v>
      </c>
      <c r="C61" s="33" t="s">
        <v>331</v>
      </c>
      <c r="D61" s="33" t="s">
        <v>369</v>
      </c>
      <c r="E61" s="19" t="s">
        <v>370</v>
      </c>
      <c r="F61" s="33" t="s">
        <v>319</v>
      </c>
      <c r="G61" s="19" t="s">
        <v>320</v>
      </c>
      <c r="H61" s="33" t="s">
        <v>321</v>
      </c>
      <c r="I61" s="33" t="s">
        <v>322</v>
      </c>
      <c r="J61" s="19" t="s">
        <v>370</v>
      </c>
    </row>
    <row r="62" ht="54" customHeight="1" spans="1:10">
      <c r="A62" s="181" t="s">
        <v>283</v>
      </c>
      <c r="B62" s="33" t="s">
        <v>409</v>
      </c>
      <c r="C62" s="33" t="s">
        <v>331</v>
      </c>
      <c r="D62" s="33" t="s">
        <v>335</v>
      </c>
      <c r="E62" s="19" t="s">
        <v>371</v>
      </c>
      <c r="F62" s="33" t="s">
        <v>319</v>
      </c>
      <c r="G62" s="19" t="s">
        <v>320</v>
      </c>
      <c r="H62" s="33" t="s">
        <v>321</v>
      </c>
      <c r="I62" s="33" t="s">
        <v>322</v>
      </c>
      <c r="J62" s="19" t="s">
        <v>371</v>
      </c>
    </row>
    <row r="63" ht="42" customHeight="1" spans="1:10">
      <c r="A63" s="181" t="s">
        <v>283</v>
      </c>
      <c r="B63" s="33" t="s">
        <v>409</v>
      </c>
      <c r="C63" s="33" t="s">
        <v>337</v>
      </c>
      <c r="D63" s="33" t="s">
        <v>338</v>
      </c>
      <c r="E63" s="19" t="s">
        <v>372</v>
      </c>
      <c r="F63" s="33" t="s">
        <v>312</v>
      </c>
      <c r="G63" s="19" t="s">
        <v>373</v>
      </c>
      <c r="H63" s="33" t="s">
        <v>321</v>
      </c>
      <c r="I63" s="33" t="s">
        <v>322</v>
      </c>
      <c r="J63" s="19" t="s">
        <v>372</v>
      </c>
    </row>
  </sheetData>
  <mergeCells count="16">
    <mergeCell ref="A3:J3"/>
    <mergeCell ref="A4:H4"/>
    <mergeCell ref="A9:A16"/>
    <mergeCell ref="A17:A22"/>
    <mergeCell ref="A23:A30"/>
    <mergeCell ref="A31:A38"/>
    <mergeCell ref="A39:A47"/>
    <mergeCell ref="A48:A55"/>
    <mergeCell ref="A56:A63"/>
    <mergeCell ref="B9:B16"/>
    <mergeCell ref="B17:B22"/>
    <mergeCell ref="B23:B30"/>
    <mergeCell ref="B31:B38"/>
    <mergeCell ref="B39:B47"/>
    <mergeCell ref="B48:B55"/>
    <mergeCell ref="B56:B63"/>
  </mergeCells>
  <printOptions horizontalCentered="1"/>
  <pageMargins left="0.96" right="0.96" top="0.72" bottom="0.72" header="0" footer="0"/>
  <pageSetup paperSize="9" scale="5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DELL</cp:lastModifiedBy>
  <dcterms:created xsi:type="dcterms:W3CDTF">2025-03-11T02:25:00Z</dcterms:created>
  <dcterms:modified xsi:type="dcterms:W3CDTF">2025-03-14T02:47:26Z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