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<sst xmlns="http://schemas.openxmlformats.org/spreadsheetml/2006/main" count="891" uniqueCount="397">
  <si>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</si>
  <si>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</si>
  <si>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</si>
  <si>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</si>
  <si>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</si>
  <si>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</si>
  <si>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</si>
  <si>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</si>
  <si>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</si>
  <si>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</si>
  <si>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</si>
  <si>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</si>
  <si>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</si>
  <si>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</si>
  <si>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</si>
  <si>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</si>
  <si>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</si>
  <si>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</si>
  <si>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</si>
  <si>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</si>
  <si>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</si>
  <si>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</si>
  <si>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</si>
  <si>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</si>
  <si>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</si>
  <si>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</si>
  <si>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</si>
  <si>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</si>
  <si>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</si>
  <si>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</si>
  <si>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</si>
  <si>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</si>
  <si>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</si>
  <si>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</si>
  <si>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</si>
  <si>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</si>
  <si>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</si>
  <si>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</si>
  <si>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</si>
  <si>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</si>
  <si>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</si>
  <si>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</si>
  <si>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</si>
  <si>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</si>
  <si>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</si>
  <si>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</si>
  <si>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</si>
  <si>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</si>
  <si>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</si>
  <si>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</si>
  <si>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</si>
  <si>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</si>
  <si>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</si>
  <si>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</si>
  <si>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</si>
  <si>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</si>
  <si>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</si>
  <si>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</si>
  <si>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</si>
  <si>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</si>
  <si>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</si>
  <si>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</si>
  <si>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</si>
  <si>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</si>
  <si>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</si>
  <si>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</si>
  <si>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</si>
  <si>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</si>
  <si>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</si>
  <si>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126004</t>
  </si>
  <si>
    <t>石林彝族自治县东部地区供水工程管理处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</si>
  <si>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</si>
  <si>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</si>
  <si>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</si>
  <si>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</si>
  <si>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</si>
  <si>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</si>
  <si>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</si>
  <si>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</si>
  <si>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</si>
  <si>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</si>
  <si>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</si>
  <si>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</si>
  <si>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</si>
  <si>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</si>
  <si>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</si>
  <si>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</si>
  <si>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</si>
  <si>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</si>
  <si>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</si>
  <si>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</si>
  <si>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</si>
  <si>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</si>
  <si>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</si>
  <si>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</si>
  <si>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</si>
  <si>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</si>
  <si>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</si>
  <si>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</si>
  <si>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</si>
  <si>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</si>
  <si>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</si>
  <si>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</si>
  <si>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</si>
  <si>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</si>
  <si>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</si>
  <si>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</si>
  <si>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</si>
  <si>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</si>
  <si>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</si>
  <si>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</si>
  <si>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</si>
  <si>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</si>
  <si>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</si>
  <si>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</si>
  <si>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</si>
  <si>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</si>
  <si>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</si>
  <si>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</si>
  <si>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</si>
  <si>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</si>
  <si>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</si>
  <si>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</si>
  <si>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</si>
  <si>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</si>
  <si>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2130306</t>
  </si>
  <si>
    <t>水利工程运行与维护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</si>
  <si>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</si>
  <si>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</si>
  <si>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</si>
  <si>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</si>
  <si>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</si>
  <si>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</si>
  <si>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</si>
  <si>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</si>
  <si>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</si>
  <si>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</si>
  <si>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</si>
  <si>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</si>
  <si>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</si>
  <si>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</si>
  <si>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</si>
  <si>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</si>
  <si>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</si>
  <si>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</si>
  <si>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</si>
  <si>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</si>
  <si>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</si>
  <si>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</si>
  <si>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</si>
  <si>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</si>
  <si>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</si>
  <si>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</si>
  <si>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</si>
  <si>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</si>
  <si>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</si>
  <si>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</si>
  <si>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</si>
  <si>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</si>
  <si>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</si>
  <si>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</si>
  <si>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</si>
  <si>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</si>
  <si>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</si>
  <si>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</si>
  <si>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</si>
  <si>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</si>
  <si>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</si>
  <si>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</si>
  <si>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</si>
  <si>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</si>
  <si>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</si>
  <si>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</si>
  <si>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</si>
  <si>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</si>
  <si>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</si>
  <si>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</si>
  <si>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</si>
  <si>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</si>
  <si>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备注：我单位本年无一般公共预算“三公”经费支出，此表为空。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</si>
  <si>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</si>
  <si>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</si>
  <si>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</si>
  <si>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</si>
  <si>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</si>
  <si>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</si>
  <si>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</si>
  <si>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</si>
  <si>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</si>
  <si>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</si>
  <si>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</si>
  <si>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</si>
  <si>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</si>
  <si>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</si>
  <si>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</si>
  <si>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</si>
  <si>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</si>
  <si>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</si>
  <si>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</si>
  <si>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石林彝族自治县水务局</t>
  </si>
  <si>
    <t>530126210000000002046</t>
  </si>
  <si>
    <t>事业人员支出工资</t>
  </si>
  <si>
    <t>30101</t>
  </si>
  <si>
    <t>基本工资</t>
  </si>
  <si>
    <t>30102</t>
  </si>
  <si>
    <t>津贴补贴</t>
  </si>
  <si>
    <t>30103</t>
  </si>
  <si>
    <t>奖金</t>
  </si>
  <si>
    <t>30107</t>
  </si>
  <si>
    <t>绩效工资</t>
  </si>
  <si>
    <t>530126210000000002047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</si>
  <si>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</si>
  <si>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</si>
  <si>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</si>
  <si>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</si>
  <si>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</si>
  <si>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</si>
  <si>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</si>
  <si>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</si>
  <si>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</si>
  <si>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</si>
  <si>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</si>
  <si>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530126210000000002048</t>
  </si>
  <si>
    <t>30113</t>
  </si>
  <si>
    <t>530126210000000002051</t>
  </si>
  <si>
    <t>30217</t>
  </si>
  <si>
    <t>530126210000000002052</t>
  </si>
  <si>
    <t>工会经费</t>
  </si>
  <si>
    <t>30228</t>
  </si>
  <si>
    <t>530126210000000002053</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</si>
  <si>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</si>
  <si>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</si>
  <si>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</si>
  <si>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</si>
  <si>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</si>
  <si>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</si>
  <si>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</si>
  <si>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</si>
  <si>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</si>
  <si>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</si>
  <si>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</si>
  <si>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</si>
  <si>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</si>
  <si>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</si>
  <si>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</si>
  <si>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530126231100001282666</t>
  </si>
  <si>
    <t>遗属生活补助</t>
  </si>
  <si>
    <t>30305</t>
  </si>
  <si>
    <t>生活补助</t>
  </si>
  <si>
    <t>530126231100001282674</t>
  </si>
  <si>
    <t>离退休人员支出</t>
  </si>
  <si>
    <t>预算05-1表</t>
  </si>
  <si>
    <t>项目分类</t>
  </si>
  <si>
    <t>项目单位</t>
  </si>
  <si>
    <t>经济科目编码</t>
  </si>
  <si>
    <t>经济科目名称</t>
  </si>
  <si>
    <t>本年拨款</t>
  </si>
  <si>
    <t>其中：本次下达</t>
  </si>
  <si>
    <t>事业发展类</t>
  </si>
  <si>
    <t>530126251100003876097</t>
  </si>
  <si>
    <t>东部地区供水管理处水利工程运行维护管理经费</t>
  </si>
  <si>
    <t>530126251100003876134</t>
  </si>
  <si>
    <t>东部地区供水管理处提水抗旱电费经费</t>
  </si>
  <si>
    <t>预算05-2表</t>
  </si>
  <si>
    <t>项目年度绩效目标</t>
  </si>
  <si>
    <t>一级指标</t>
  </si>
  <si>
    <t>二级指标</t>
  </si>
  <si>
    <t>三级指标</t>
  </si>
  <si>
    <t>指标性质</t>
  </si>
  <si>
    <t>指标值</t>
  </si>
  <si>
    <t>度量单位</t>
  </si>
  <si>
    <t>指标属性</t>
  </si>
  <si>
    <t>指标内容</t>
  </si>
  <si>
    <t>水利工程运行维护管理正常</t>
  </si>
  <si>
    <t>产出指标</t>
  </si>
  <si>
    <t>数量指标</t>
  </si>
  <si>
    <t>保证四座水库正常运行</t>
  </si>
  <si>
    <t>=</t>
  </si>
  <si>
    <t>4座</t>
  </si>
  <si>
    <t>座</t>
  </si>
  <si>
    <t>定量指标</t>
  </si>
  <si>
    <t>运行</t>
  </si>
  <si>
    <t>效益指标</t>
  </si>
  <si>
    <t>社会效益</t>
  </si>
  <si>
    <t>保障水库受益区供水</t>
  </si>
  <si>
    <t>100%</t>
  </si>
  <si>
    <t>%</t>
  </si>
  <si>
    <t>定性指标</t>
  </si>
  <si>
    <t>完成</t>
  </si>
  <si>
    <t>满意度指标</t>
  </si>
  <si>
    <t>服务对象满意度</t>
  </si>
  <si>
    <t>满意度</t>
  </si>
  <si>
    <t>测评</t>
  </si>
  <si>
    <t>预算06表</t>
  </si>
  <si>
    <t>政府性基金预算支出预算表</t>
  </si>
  <si>
    <t>单位名称：昆明市发展和改革委员会</t>
  </si>
  <si>
    <t>政府性基金预算支出</t>
  </si>
  <si>
    <t>注：我单位无政府性基金预算支出，此表为空。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</si>
  <si>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</si>
  <si>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</si>
  <si>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</si>
  <si>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</si>
  <si>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</si>
  <si>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</si>
  <si>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</si>
  <si>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</si>
  <si>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</si>
  <si>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</si>
  <si>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</si>
  <si>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备注：我单位无政府采购预算，此表为空。</t>
  </si>
  <si>
    <t>预算08表</t>
  </si>
  <si>
    <t>政府购买服务项目</t>
  </si>
  <si>
    <t>政府购买服务指导性目录代码</t>
  </si>
  <si>
    <t>基本支出/项目支出</t>
  </si>
  <si>
    <t>所属服务类别</t>
  </si>
  <si>
    <t>所属服务领域</t>
  </si>
  <si>
    <t>购买内容简述</t>
  </si>
  <si>
    <t>备注：我单位无政府购买服务预算资金，此表为空。</t>
  </si>
  <si>
    <t>预算09-1表</t>
  </si>
  <si>
    <t>单位名称（项目）</t>
  </si>
  <si>
    <t>地区</t>
  </si>
  <si>
    <t>备注：我单位本年无对下转移支付预算资金，此表为空。</t>
  </si>
  <si>
    <t>预算09-2表</t>
  </si>
  <si>
    <t>备注：我单位本年无对下转移支付项目。此表为空。</t>
  </si>
  <si>
    <t xml:space="preserve">预算10表
</t>
  </si>
  <si>
    <t>资产类别</t>
  </si>
  <si>
    <t>资产分类代码.名称</t>
  </si>
  <si>
    <t>资产名称</t>
  </si>
  <si>
    <t>计量单位</t>
  </si>
  <si>
    <t>财政部门批复数（元）</t>
  </si>
  <si>
    <t>单价</t>
  </si>
  <si>
    <t>金额</t>
  </si>
  <si>
    <t>备注：我单位本年无新增资产配置预算。此表为空。</t>
  </si>
  <si>
    <t>预算11表</t>
  </si>
  <si>
    <t>上级补助</t>
  </si>
  <si>
    <t>备注：我单位本年无上级转移支付补助项目支出，此表为空。</t>
  </si>
  <si>
    <t>预算12表</t>
  </si>
  <si>
    <t>项目级次</t>
  </si>
  <si>
    <t>313 事业发展类</t>
  </si>
  <si>
    <t>本级</t>
  </si>
  <si>
    <t/>
  </si>
  <si>
    <t>预算13表</t>
  </si>
  <si>
    <t>部门编码</t>
  </si>
  <si>
    <t>部门名称</t>
  </si>
  <si>
    <t>内容</t>
  </si>
  <si>
    <t>说明</t>
  </si>
  <si>
    <t>部门总体目标</t>
  </si>
  <si>
    <t>部门职责</t>
  </si>
  <si>
    <t>确保水库大坝、溢洪道、输水道、启闭设备等枢纽工程的安全和正常运行；搞好防汛调度工作，认真完成上级下达的蓄水任务，确保春耕生产用水和城乡工业、生活用水的供给；认真完成上级下达的各项农田水利建设任务，做好饮水渠道的清淤清障及管护工作；搞好库区水土保持绿化美化工作。</t>
  </si>
  <si>
    <t>根据三定方案归纳</t>
  </si>
  <si>
    <t>根据部门职责，中长期规划，各级党委，各级政府要求归纳</t>
  </si>
  <si>
    <t>部门年度目标</t>
  </si>
  <si>
    <t>石林彝族自治县东部地区供水工程管理处是石林县水务局的下属事业单位，负责三角水库，夹马箐水库、圭山水库等水库的日常管养维护、防汛等工作。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</si>
  <si>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</si>
  <si>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</si>
  <si>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</si>
  <si>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</si>
  <si>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</si>
  <si>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</si>
  <si>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</si>
  <si>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</si>
  <si>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</si>
  <si>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蓄水任务</t>
  </si>
  <si>
    <t>完成蓄水1200万立方</t>
  </si>
  <si>
    <t>三、部门整体支出绩效指标</t>
  </si>
  <si>
    <t>绩效指标</t>
  </si>
  <si>
    <t>评（扣）分标准</t>
  </si>
  <si>
    <t>绩效指标设定依据及指标值数据来源</t>
  </si>
  <si>
    <t xml:space="preserve">二级指标 </t>
  </si>
  <si>
    <t>按时完成上级下达的防汛蓄水任务</t>
  </si>
  <si>
    <t xml:space="preserve">＝
＞
＜
≥
≤
</t>
  </si>
  <si>
    <t>万立方米</t>
  </si>
  <si>
    <t>质量指标</t>
  </si>
  <si>
    <t>定期对管辖的水库进行安全隐患排查、除险，做到防范于未然</t>
  </si>
  <si>
    <t>次</t>
  </si>
  <si>
    <t>时效指标</t>
  </si>
  <si>
    <t>2025年1月至2025年12月</t>
  </si>
  <si>
    <t>按时</t>
  </si>
  <si>
    <t>成本指标</t>
  </si>
  <si>
    <t>支出金额</t>
  </si>
  <si>
    <t>万元</t>
  </si>
  <si>
    <t>经济效益
指标</t>
  </si>
  <si>
    <t>社会效益
指标</t>
  </si>
  <si>
    <t>农业增收</t>
  </si>
  <si>
    <t>农民收入</t>
  </si>
  <si>
    <t>元</t>
  </si>
  <si>
    <t>显著提高</t>
  </si>
  <si>
    <t>生态效益
指标</t>
  </si>
  <si>
    <t>库区绿化</t>
  </si>
  <si>
    <t>绿化率</t>
  </si>
  <si>
    <t>可持续影响
指标</t>
  </si>
  <si>
    <t>生态保护</t>
  </si>
  <si>
    <t>绿化植树</t>
  </si>
  <si>
    <t>面积</t>
  </si>
  <si>
    <t>10亩</t>
  </si>
  <si>
    <t>服务对象满意度指标等</t>
  </si>
  <si>
    <t>满意</t>
  </si>
</sst>
</file>

<file path=xl/styles.xml><?xml version="1.0" encoding="utf-8"?>
<styleSheet xmlns="http://schemas.openxmlformats.org/spreadsheetml/2006/main">
  <numFmts count="9">
    <numFmt numFmtId="176" formatCode="yyyy\-mm\-dd\ hh:mm:ss"/>
    <numFmt numFmtId="177" formatCode="#,##0;\-#,##0;;@"/>
    <numFmt numFmtId="178" formatCode="#,##0.00;\-#,##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hh:mm:ss"/>
    <numFmt numFmtId="180" formatCode="yyyy\-mm\-dd"/>
  </numFmts>
  <fonts count="46">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10"/>
      <color rgb="FF0070C0"/>
      <name val="宋体"/>
      <charset val="134"/>
      <scheme val="minor"/>
    </font>
    <font>
      <sz val="10"/>
      <name val="宋体"/>
      <charset val="134"/>
    </font>
    <font>
      <sz val="12"/>
      <color indexed="8"/>
      <name val="宋体"/>
      <charset val="134"/>
    </font>
    <font>
      <sz val="10"/>
      <name val="宋体"/>
      <charset val="134"/>
      <scheme val="minor"/>
    </font>
    <font>
      <sz val="10"/>
      <color theme="1"/>
      <name val="宋体"/>
      <charset val="134"/>
      <scheme val="minor"/>
    </font>
    <font>
      <sz val="12"/>
      <color theme="1"/>
      <name val="宋体"/>
      <charset val="134"/>
      <scheme val="minor"/>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xf numFmtId="42" fontId="0" fillId="0" borderId="0" applyFont="0" applyFill="0" applyBorder="0" applyAlignment="0" applyProtection="0">
      <alignment vertical="center"/>
    </xf>
    <xf numFmtId="0" fontId="26" fillId="27" borderId="0" applyNumberFormat="0" applyBorder="0" applyAlignment="0" applyProtection="0">
      <alignment vertical="center"/>
    </xf>
    <xf numFmtId="0" fontId="41" fillId="24"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5" fillId="0" borderId="1">
      <alignment horizontal="right" vertical="center"/>
    </xf>
    <xf numFmtId="0" fontId="26" fillId="11"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34" fillId="30"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5" fillId="0" borderId="1">
      <alignment horizontal="right" vertical="center"/>
    </xf>
    <xf numFmtId="0" fontId="29" fillId="0" borderId="0" applyNumberFormat="0" applyFill="0" applyBorder="0" applyAlignment="0" applyProtection="0">
      <alignment vertical="center"/>
    </xf>
    <xf numFmtId="0" fontId="0" fillId="16" borderId="26" applyNumberFormat="0" applyFont="0" applyAlignment="0" applyProtection="0">
      <alignment vertical="center"/>
    </xf>
    <xf numFmtId="0" fontId="34" fillId="23"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24" applyNumberFormat="0" applyFill="0" applyAlignment="0" applyProtection="0">
      <alignment vertical="center"/>
    </xf>
    <xf numFmtId="0" fontId="32" fillId="0" borderId="24" applyNumberFormat="0" applyFill="0" applyAlignment="0" applyProtection="0">
      <alignment vertical="center"/>
    </xf>
    <xf numFmtId="0" fontId="34" fillId="29" borderId="0" applyNumberFormat="0" applyBorder="0" applyAlignment="0" applyProtection="0">
      <alignment vertical="center"/>
    </xf>
    <xf numFmtId="0" fontId="28" fillId="0" borderId="28" applyNumberFormat="0" applyFill="0" applyAlignment="0" applyProtection="0">
      <alignment vertical="center"/>
    </xf>
    <xf numFmtId="0" fontId="34" fillId="22" borderId="0" applyNumberFormat="0" applyBorder="0" applyAlignment="0" applyProtection="0">
      <alignment vertical="center"/>
    </xf>
    <xf numFmtId="0" fontId="35" fillId="15" borderId="25" applyNumberFormat="0" applyAlignment="0" applyProtection="0">
      <alignment vertical="center"/>
    </xf>
    <xf numFmtId="0" fontId="43" fillId="15" borderId="29" applyNumberFormat="0" applyAlignment="0" applyProtection="0">
      <alignment vertical="center"/>
    </xf>
    <xf numFmtId="0" fontId="31" fillId="10" borderId="23" applyNumberFormat="0" applyAlignment="0" applyProtection="0">
      <alignment vertical="center"/>
    </xf>
    <xf numFmtId="0" fontId="26" fillId="34" borderId="0" applyNumberFormat="0" applyBorder="0" applyAlignment="0" applyProtection="0">
      <alignment vertical="center"/>
    </xf>
    <xf numFmtId="0" fontId="34" fillId="19" borderId="0" applyNumberFormat="0" applyBorder="0" applyAlignment="0" applyProtection="0">
      <alignment vertical="center"/>
    </xf>
    <xf numFmtId="0" fontId="44" fillId="0" borderId="30" applyNumberFormat="0" applyFill="0" applyAlignment="0" applyProtection="0">
      <alignment vertical="center"/>
    </xf>
    <xf numFmtId="0" fontId="37" fillId="0" borderId="27" applyNumberFormat="0" applyFill="0" applyAlignment="0" applyProtection="0">
      <alignment vertical="center"/>
    </xf>
    <xf numFmtId="0" fontId="45" fillId="33" borderId="0" applyNumberFormat="0" applyBorder="0" applyAlignment="0" applyProtection="0">
      <alignment vertical="center"/>
    </xf>
    <xf numFmtId="0" fontId="40" fillId="21" borderId="0" applyNumberFormat="0" applyBorder="0" applyAlignment="0" applyProtection="0">
      <alignment vertical="center"/>
    </xf>
    <xf numFmtId="10" fontId="25" fillId="0" borderId="1">
      <alignment horizontal="right" vertical="center"/>
    </xf>
    <xf numFmtId="0" fontId="26" fillId="26" borderId="0" applyNumberFormat="0" applyBorder="0" applyAlignment="0" applyProtection="0">
      <alignment vertical="center"/>
    </xf>
    <xf numFmtId="0" fontId="34" fillId="14" borderId="0" applyNumberFormat="0" applyBorder="0" applyAlignment="0" applyProtection="0">
      <alignment vertical="center"/>
    </xf>
    <xf numFmtId="0" fontId="26" fillId="25" borderId="0" applyNumberFormat="0" applyBorder="0" applyAlignment="0" applyProtection="0">
      <alignment vertical="center"/>
    </xf>
    <xf numFmtId="0" fontId="26" fillId="9" borderId="0" applyNumberFormat="0" applyBorder="0" applyAlignment="0" applyProtection="0">
      <alignment vertical="center"/>
    </xf>
    <xf numFmtId="0" fontId="26" fillId="32" borderId="0" applyNumberFormat="0" applyBorder="0" applyAlignment="0" applyProtection="0">
      <alignment vertical="center"/>
    </xf>
    <xf numFmtId="0" fontId="26" fillId="6"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26" fillId="31" borderId="0" applyNumberFormat="0" applyBorder="0" applyAlignment="0" applyProtection="0">
      <alignment vertical="center"/>
    </xf>
    <xf numFmtId="0" fontId="26" fillId="5" borderId="0" applyNumberFormat="0" applyBorder="0" applyAlignment="0" applyProtection="0">
      <alignment vertical="center"/>
    </xf>
    <xf numFmtId="0" fontId="34" fillId="12" borderId="0" applyNumberFormat="0" applyBorder="0" applyAlignment="0" applyProtection="0">
      <alignment vertical="center"/>
    </xf>
    <xf numFmtId="0" fontId="26" fillId="8" borderId="0" applyNumberFormat="0" applyBorder="0" applyAlignment="0" applyProtection="0">
      <alignment vertical="center"/>
    </xf>
    <xf numFmtId="0" fontId="34" fillId="28" borderId="0" applyNumberFormat="0" applyBorder="0" applyAlignment="0" applyProtection="0">
      <alignment vertical="center"/>
    </xf>
    <xf numFmtId="0" fontId="34" fillId="17" borderId="0" applyNumberFormat="0" applyBorder="0" applyAlignment="0" applyProtection="0">
      <alignment vertical="center"/>
    </xf>
    <xf numFmtId="0" fontId="26" fillId="4" borderId="0" applyNumberFormat="0" applyBorder="0" applyAlignment="0" applyProtection="0">
      <alignment vertical="center"/>
    </xf>
    <xf numFmtId="0" fontId="34" fillId="20" borderId="0" applyNumberFormat="0" applyBorder="0" applyAlignment="0" applyProtection="0">
      <alignment vertical="center"/>
    </xf>
    <xf numFmtId="178" fontId="25" fillId="0" borderId="1">
      <alignment horizontal="right" vertical="center"/>
    </xf>
    <xf numFmtId="0" fontId="42" fillId="0" borderId="0"/>
    <xf numFmtId="49" fontId="25" fillId="0" borderId="1">
      <alignment horizontal="left" vertical="center" wrapText="1"/>
    </xf>
    <xf numFmtId="178" fontId="25" fillId="0" borderId="1">
      <alignment horizontal="right" vertical="center"/>
    </xf>
    <xf numFmtId="179" fontId="25" fillId="0" borderId="1">
      <alignment horizontal="right" vertical="center"/>
    </xf>
    <xf numFmtId="177" fontId="25" fillId="0" borderId="1">
      <alignment horizontal="right" vertical="center"/>
    </xf>
    <xf numFmtId="0" fontId="42" fillId="0" borderId="0">
      <alignment vertical="center"/>
    </xf>
  </cellStyleXfs>
  <cellXfs count="246">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0" borderId="1" xfId="0" applyNumberFormat="1" applyFont="1" applyBorder="1" applyAlignment="1">
      <alignment horizontal="right" vertical="center"/>
    </xf>
    <xf numFmtId="0" fontId="5" fillId="0" borderId="1" xfId="0" applyFont="1" applyBorder="1"/>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5" xfId="53" applyFont="1" applyFill="1" applyBorder="1" applyAlignment="1">
      <alignment horizontal="center" vertical="center" wrapText="1"/>
    </xf>
    <xf numFmtId="0" fontId="8" fillId="0" borderId="6" xfId="53" applyFont="1" applyFill="1" applyBorder="1" applyAlignment="1">
      <alignment horizontal="center" vertical="center" wrapText="1"/>
    </xf>
    <xf numFmtId="49" fontId="9" fillId="2" borderId="7" xfId="0" applyNumberFormat="1" applyFont="1" applyFill="1" applyBorder="1" applyAlignment="1" applyProtection="1">
      <alignment horizontal="center" vertical="center" wrapText="1"/>
    </xf>
    <xf numFmtId="4" fontId="9" fillId="2" borderId="8" xfId="0" applyNumberFormat="1" applyFont="1" applyFill="1" applyBorder="1" applyAlignment="1">
      <alignment horizontal="right" vertical="center"/>
    </xf>
    <xf numFmtId="0" fontId="9" fillId="2" borderId="8" xfId="0" applyFont="1" applyFill="1" applyBorder="1" applyAlignment="1">
      <alignment horizontal="left" vertical="center"/>
    </xf>
    <xf numFmtId="49" fontId="10" fillId="0" borderId="9" xfId="58" applyNumberFormat="1" applyFont="1" applyFill="1" applyBorder="1" applyAlignment="1">
      <alignment horizontal="left" vertical="center" wrapText="1"/>
    </xf>
    <xf numFmtId="0" fontId="8" fillId="0" borderId="10" xfId="53" applyFont="1" applyFill="1" applyBorder="1" applyAlignment="1">
      <alignment horizontal="center" vertical="center" wrapText="1"/>
    </xf>
    <xf numFmtId="0" fontId="11" fillId="0" borderId="5" xfId="53" applyFont="1" applyFill="1" applyBorder="1" applyAlignment="1">
      <alignment horizontal="left" vertical="center" wrapText="1"/>
    </xf>
    <xf numFmtId="0" fontId="11" fillId="0" borderId="5" xfId="0" applyFont="1" applyFill="1" applyBorder="1" applyAlignment="1">
      <alignment vertical="center" wrapText="1"/>
    </xf>
    <xf numFmtId="9" fontId="11" fillId="0" borderId="5" xfId="0" applyNumberFormat="1" applyFont="1" applyFill="1" applyBorder="1" applyAlignment="1">
      <alignment vertical="center" wrapText="1"/>
    </xf>
    <xf numFmtId="0" fontId="12" fillId="0" borderId="9" xfId="0" applyFont="1" applyFill="1" applyBorder="1" applyAlignment="1">
      <alignment horizontal="left" vertical="center" wrapText="1"/>
    </xf>
    <xf numFmtId="49" fontId="8" fillId="0" borderId="5" xfId="53" applyNumberFormat="1" applyFont="1" applyFill="1" applyBorder="1" applyAlignment="1">
      <alignment horizontal="center" vertical="center" wrapText="1"/>
    </xf>
    <xf numFmtId="0" fontId="8" fillId="0" borderId="11" xfId="53" applyFont="1" applyFill="1" applyBorder="1" applyAlignment="1">
      <alignment horizontal="center" vertical="center" wrapText="1"/>
    </xf>
    <xf numFmtId="49" fontId="8" fillId="0" borderId="6" xfId="53"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2" fillId="2" borderId="1" xfId="0" applyNumberFormat="1" applyFont="1" applyFill="1" applyBorder="1" applyAlignment="1" applyProtection="1">
      <alignment horizontal="right" vertical="center"/>
      <protection locked="0"/>
    </xf>
    <xf numFmtId="49" fontId="7" fillId="0" borderId="1" xfId="0" applyNumberFormat="1" applyFont="1" applyBorder="1" applyAlignment="1">
      <alignment horizontal="center" vertical="center"/>
    </xf>
    <xf numFmtId="49" fontId="10" fillId="0" borderId="12" xfId="58" applyNumberFormat="1" applyFont="1" applyFill="1" applyBorder="1" applyAlignment="1">
      <alignment horizontal="left" vertical="center" wrapText="1"/>
    </xf>
    <xf numFmtId="49" fontId="10" fillId="0" borderId="13" xfId="58" applyNumberFormat="1"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3" fillId="0" borderId="13" xfId="0" applyFont="1" applyFill="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4"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4" xfId="0" applyFont="1" applyBorder="1" applyAlignment="1">
      <alignment horizontal="center" vertical="center"/>
    </xf>
    <xf numFmtId="0" fontId="5" fillId="2" borderId="16" xfId="0" applyFont="1" applyFill="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5" fillId="0" borderId="1" xfId="54"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4" xfId="0" applyFont="1" applyFill="1" applyBorder="1" applyAlignment="1">
      <alignment horizontal="center" vertical="center"/>
    </xf>
    <xf numFmtId="0" fontId="5" fillId="0" borderId="15"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5" fillId="0" borderId="1" xfId="55"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6" fillId="0" borderId="0" xfId="0" applyFont="1" applyBorder="1" applyAlignment="1" applyProtection="1">
      <alignment vertical="top"/>
      <protection locked="0"/>
    </xf>
    <xf numFmtId="0" fontId="16" fillId="0" borderId="0" xfId="0" applyFont="1" applyBorder="1" applyAlignment="1">
      <alignment vertical="top"/>
    </xf>
    <xf numFmtId="0" fontId="17" fillId="2"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8"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0" fillId="0" borderId="0" xfId="0" applyFont="1" applyBorder="1" applyAlignment="1">
      <alignment horizontal="center"/>
    </xf>
    <xf numFmtId="0" fontId="18"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2" borderId="14" xfId="0" applyFont="1" applyFill="1" applyBorder="1" applyAlignment="1" applyProtection="1">
      <alignment horizontal="center" vertical="center"/>
      <protection locked="0"/>
    </xf>
    <xf numFmtId="0" fontId="5" fillId="0" borderId="17" xfId="0" applyFont="1" applyBorder="1" applyAlignment="1">
      <alignment horizontal="center" vertical="center" wrapText="1"/>
    </xf>
    <xf numFmtId="0" fontId="3" fillId="2" borderId="16"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178" fontId="15"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4" fillId="0" borderId="0" xfId="0" applyFont="1" applyBorder="1" applyAlignment="1">
      <alignment horizontal="center" vertical="center" wrapText="1"/>
    </xf>
    <xf numFmtId="0" fontId="5" fillId="0" borderId="0" xfId="0" applyFont="1" applyBorder="1" applyProtection="1">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19" xfId="0" applyFont="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20" xfId="0" applyFont="1" applyBorder="1" applyAlignment="1">
      <alignment horizontal="center" vertical="center" wrapText="1"/>
    </xf>
    <xf numFmtId="0" fontId="2" fillId="0" borderId="16" xfId="0" applyFont="1" applyBorder="1" applyAlignment="1">
      <alignment horizontal="left" vertical="center" wrapText="1"/>
    </xf>
    <xf numFmtId="0" fontId="2" fillId="0" borderId="20" xfId="0" applyFont="1" applyBorder="1" applyAlignment="1" applyProtection="1">
      <alignment horizontal="left" vertical="center"/>
      <protection locked="0"/>
    </xf>
    <xf numFmtId="0" fontId="2" fillId="0" borderId="20"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pplyProtection="1">
      <alignment horizontal="left" vertical="center"/>
      <protection locked="0"/>
    </xf>
    <xf numFmtId="0" fontId="2" fillId="0" borderId="22" xfId="0" applyFont="1" applyBorder="1" applyAlignment="1">
      <alignment horizontal="left" vertical="center"/>
    </xf>
    <xf numFmtId="0" fontId="2" fillId="0" borderId="0" xfId="0" applyFont="1" applyBorder="1" applyAlignment="1" applyProtection="1">
      <alignment vertical="top" wrapText="1"/>
      <protection locked="0"/>
    </xf>
    <xf numFmtId="0" fontId="14"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2" fillId="2" borderId="20"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15" fillId="0" borderId="1" xfId="57" applyNumberFormat="1" applyFont="1" applyBorder="1" applyAlignment="1">
      <alignment horizontal="center" vertical="center"/>
    </xf>
    <xf numFmtId="177" fontId="15" fillId="0" borderId="1" xfId="0" applyNumberFormat="1" applyFont="1" applyBorder="1" applyAlignment="1">
      <alignment horizontal="center" vertical="center"/>
    </xf>
    <xf numFmtId="3" fontId="2" fillId="0" borderId="20" xfId="0" applyNumberFormat="1" applyFont="1" applyBorder="1" applyAlignment="1">
      <alignment horizontal="right" vertical="center"/>
    </xf>
    <xf numFmtId="0" fontId="2" fillId="2" borderId="20" xfId="0" applyFont="1" applyFill="1" applyBorder="1" applyAlignment="1">
      <alignment horizontal="right" vertical="center"/>
    </xf>
    <xf numFmtId="0" fontId="2" fillId="2" borderId="0" xfId="0" applyFont="1" applyFill="1" applyBorder="1" applyAlignment="1">
      <alignment horizontal="left" vertical="center"/>
    </xf>
    <xf numFmtId="178" fontId="15" fillId="0" borderId="0" xfId="0" applyNumberFormat="1" applyFont="1" applyBorder="1" applyAlignment="1">
      <alignment horizontal="left" vertical="center"/>
    </xf>
    <xf numFmtId="0" fontId="2" fillId="0" borderId="0" xfId="0" applyFont="1" applyBorder="1" applyAlignment="1">
      <alignment horizontal="right"/>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3"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pplyProtection="1">
      <alignment horizontal="center" vertical="center" wrapText="1"/>
      <protection locked="0"/>
    </xf>
    <xf numFmtId="0" fontId="5" fillId="0" borderId="20"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1"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6"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6" fillId="2" borderId="0" xfId="0" applyFont="1" applyFill="1" applyBorder="1" applyAlignment="1">
      <alignment horizontal="left"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Border="1" applyAlignment="1" applyProtection="1">
      <alignment horizontal="center" vertical="center" wrapText="1"/>
      <protection locked="0"/>
    </xf>
    <xf numFmtId="178" fontId="24" fillId="0" borderId="1" xfId="0" applyNumberFormat="1" applyFont="1" applyBorder="1" applyAlignment="1">
      <alignment horizontal="right" vertical="center"/>
    </xf>
    <xf numFmtId="0" fontId="22" fillId="2" borderId="14" xfId="0" applyFont="1"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2" borderId="16" xfId="0" applyFont="1" applyFill="1" applyBorder="1" applyAlignment="1" applyProtection="1">
      <alignment horizontal="center" vertical="center" wrapText="1"/>
      <protection locked="0"/>
    </xf>
    <xf numFmtId="0" fontId="22" fillId="0" borderId="16"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6"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2" borderId="16" xfId="0" applyFont="1" applyFill="1" applyBorder="1" applyAlignment="1">
      <alignment horizontal="left" vertical="center"/>
    </xf>
    <xf numFmtId="0" fontId="2" fillId="2" borderId="1" xfId="0" applyFont="1" applyFill="1" applyBorder="1" applyAlignment="1">
      <alignment horizontal="center" vertical="center"/>
    </xf>
    <xf numFmtId="0" fontId="16"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2" fillId="2" borderId="20"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xf numFmtId="0" fontId="8" fillId="0" borderId="6" xfId="53" applyFont="1" applyFill="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常规 2" xfId="53"/>
    <cellStyle name="TextStyle" xfId="54"/>
    <cellStyle name="MoneyStyle" xfId="55"/>
    <cellStyle name="TimeStyle" xfId="56"/>
    <cellStyle name="IntegralNumberStyle"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7" sqref="B7"/>
    </sheetView>
  </sheetViews>
  <sheetFormatPr defaultColWidth="8.575" defaultRowHeight="12.75" customHeight="1" outlineLevelCol="3"/>
  <cols>
    <col min="1" max="4" width="41" customWidth="1"/>
  </cols>
  <sheetData>
    <row r="1" customHeight="1" spans="1:4">
      <c r="A1" s="1"/>
      <c r="B1" s="1"/>
      <c r="C1" s="1"/>
      <c r="D1" s="1"/>
    </row>
    <row r="2" ht="15" customHeight="1" spans="1:4">
      <c r="A2" s="100"/>
      <c r="B2" s="100"/>
      <c r="C2" s="100"/>
      <c r="D2" s="116" t="s">
        <v>0</v>
      </c>
    </row>
    <row r="3" ht="41.25" customHeight="1" spans="1:1">
      <c r="A3" s="95" t="str">
        <f>"2025"&amp;"年部门财务收支预算总表"</f>
        <v>2025年部门财务收支预算总表</v>
      </c>
    </row>
    <row r="4" ht="17.25" customHeight="1" spans="1:4">
      <c r="A4" s="98" t="str">
        <f>"单位名称："&amp;"石林彝族自治县东部地区供水工程管理处"</f>
        <v>单位名称：石林彝族自治县东部地区供水工程管理处</v>
      </c>
      <c r="B4" s="211"/>
      <c r="D4" s="191" t="s">
        <v>1</v>
      </c>
    </row>
    <row r="5" ht="23.25" customHeight="1" spans="1:4">
      <c r="A5" s="212" t="s">
        <v>2</v>
      </c>
      <c r="B5" s="213"/>
      <c r="C5" s="212" t="s">
        <v>3</v>
      </c>
      <c r="D5" s="213"/>
    </row>
    <row r="6" ht="24" customHeight="1" spans="1:4">
      <c r="A6" s="212" t="s">
        <v>4</v>
      </c>
      <c r="B6" s="212" t="s">
        <v>5</v>
      </c>
      <c r="C6" s="212" t="s">
        <v>6</v>
      </c>
      <c r="D6" s="212" t="s">
        <v>5</v>
      </c>
    </row>
    <row r="7" ht="17.25" customHeight="1" spans="1:4">
      <c r="A7" s="214" t="s">
        <v>7</v>
      </c>
      <c r="B7" s="132">
        <v>6754128</v>
      </c>
      <c r="C7" s="214" t="s">
        <v>8</v>
      </c>
      <c r="D7" s="132"/>
    </row>
    <row r="8" ht="17.25" customHeight="1" spans="1:4">
      <c r="A8" s="214" t="s">
        <v>9</v>
      </c>
      <c r="B8" s="132"/>
      <c r="C8" s="214" t="s">
        <v>10</v>
      </c>
      <c r="D8" s="132"/>
    </row>
    <row r="9" ht="17.25" customHeight="1" spans="1:4">
      <c r="A9" s="214" t="s">
        <v>11</v>
      </c>
      <c r="B9" s="132"/>
      <c r="C9" s="245" t="s">
        <v>12</v>
      </c>
      <c r="D9" s="132"/>
    </row>
    <row r="10" ht="17.25" customHeight="1" spans="1:4">
      <c r="A10" s="214" t="s">
        <v>13</v>
      </c>
      <c r="B10" s="132"/>
      <c r="C10" s="245" t="s">
        <v>14</v>
      </c>
      <c r="D10" s="132"/>
    </row>
    <row r="11" ht="17.25" customHeight="1" spans="1:4">
      <c r="A11" s="214" t="s">
        <v>15</v>
      </c>
      <c r="B11" s="132"/>
      <c r="C11" s="245" t="s">
        <v>16</v>
      </c>
      <c r="D11" s="132"/>
    </row>
    <row r="12" ht="17.25" customHeight="1" spans="1:4">
      <c r="A12" s="214" t="s">
        <v>17</v>
      </c>
      <c r="B12" s="132"/>
      <c r="C12" s="245" t="s">
        <v>18</v>
      </c>
      <c r="D12" s="132"/>
    </row>
    <row r="13" ht="17.25" customHeight="1" spans="1:4">
      <c r="A13" s="214" t="s">
        <v>19</v>
      </c>
      <c r="B13" s="132"/>
      <c r="C13" s="86" t="s">
        <v>20</v>
      </c>
      <c r="D13" s="132"/>
    </row>
    <row r="14" ht="17.25" customHeight="1" spans="1:4">
      <c r="A14" s="214" t="s">
        <v>21</v>
      </c>
      <c r="B14" s="132"/>
      <c r="C14" s="86" t="s">
        <v>22</v>
      </c>
      <c r="D14" s="132">
        <v>1282854</v>
      </c>
    </row>
    <row r="15" ht="17.25" customHeight="1" spans="1:4">
      <c r="A15" s="214" t="s">
        <v>23</v>
      </c>
      <c r="B15" s="132"/>
      <c r="C15" s="86" t="s">
        <v>24</v>
      </c>
      <c r="D15" s="132">
        <v>348210</v>
      </c>
    </row>
    <row r="16" ht="17.25" customHeight="1" spans="1:4">
      <c r="A16" s="214" t="s">
        <v>25</v>
      </c>
      <c r="B16" s="132"/>
      <c r="C16" s="86" t="s">
        <v>26</v>
      </c>
      <c r="D16" s="132"/>
    </row>
    <row r="17" ht="17.25" customHeight="1" spans="1:4">
      <c r="A17" s="22"/>
      <c r="B17" s="132"/>
      <c r="C17" s="86" t="s">
        <v>27</v>
      </c>
      <c r="D17" s="132"/>
    </row>
    <row r="18" ht="17.25" customHeight="1" spans="1:4">
      <c r="A18" s="215"/>
      <c r="B18" s="132"/>
      <c r="C18" s="86" t="s">
        <v>28</v>
      </c>
      <c r="D18" s="132">
        <v>4773198</v>
      </c>
    </row>
    <row r="19" ht="17.25" customHeight="1" spans="1:4">
      <c r="A19" s="215"/>
      <c r="B19" s="132"/>
      <c r="C19" s="86" t="s">
        <v>29</v>
      </c>
      <c r="D19" s="132"/>
    </row>
    <row r="20" ht="17.25" customHeight="1" spans="1:4">
      <c r="A20" s="215"/>
      <c r="B20" s="132"/>
      <c r="C20" s="86" t="s">
        <v>30</v>
      </c>
      <c r="D20" s="132"/>
    </row>
    <row r="21" ht="17.25" customHeight="1" spans="1:4">
      <c r="A21" s="215"/>
      <c r="B21" s="132"/>
      <c r="C21" s="86" t="s">
        <v>31</v>
      </c>
      <c r="D21" s="132"/>
    </row>
    <row r="22" ht="17.25" customHeight="1" spans="1:4">
      <c r="A22" s="215"/>
      <c r="B22" s="132"/>
      <c r="C22" s="86" t="s">
        <v>32</v>
      </c>
      <c r="D22" s="132"/>
    </row>
    <row r="23" ht="17.25" customHeight="1" spans="1:4">
      <c r="A23" s="215"/>
      <c r="B23" s="132"/>
      <c r="C23" s="86" t="s">
        <v>33</v>
      </c>
      <c r="D23" s="132"/>
    </row>
    <row r="24" ht="17.25" customHeight="1" spans="1:4">
      <c r="A24" s="215"/>
      <c r="B24" s="132"/>
      <c r="C24" s="86" t="s">
        <v>34</v>
      </c>
      <c r="D24" s="132"/>
    </row>
    <row r="25" ht="17.25" customHeight="1" spans="1:4">
      <c r="A25" s="215"/>
      <c r="B25" s="132"/>
      <c r="C25" s="86" t="s">
        <v>35</v>
      </c>
      <c r="D25" s="132">
        <v>349866</v>
      </c>
    </row>
    <row r="26" ht="17.25" customHeight="1" spans="1:4">
      <c r="A26" s="215"/>
      <c r="B26" s="132"/>
      <c r="C26" s="86" t="s">
        <v>36</v>
      </c>
      <c r="D26" s="132"/>
    </row>
    <row r="27" ht="17.25" customHeight="1" spans="1:4">
      <c r="A27" s="215"/>
      <c r="B27" s="132"/>
      <c r="C27" s="22" t="s">
        <v>37</v>
      </c>
      <c r="D27" s="132"/>
    </row>
    <row r="28" ht="17.25" customHeight="1" spans="1:4">
      <c r="A28" s="215"/>
      <c r="B28" s="132"/>
      <c r="C28" s="86" t="s">
        <v>38</v>
      </c>
      <c r="D28" s="132"/>
    </row>
    <row r="29" ht="16.5" customHeight="1" spans="1:4">
      <c r="A29" s="215"/>
      <c r="B29" s="132"/>
      <c r="C29" s="86" t="s">
        <v>39</v>
      </c>
      <c r="D29" s="132"/>
    </row>
    <row r="30" ht="16.5" customHeight="1" spans="1:4">
      <c r="A30" s="215"/>
      <c r="B30" s="132"/>
      <c r="C30" s="22" t="s">
        <v>40</v>
      </c>
      <c r="D30" s="132"/>
    </row>
    <row r="31" ht="17.25" customHeight="1" spans="1:4">
      <c r="A31" s="215"/>
      <c r="B31" s="132"/>
      <c r="C31" s="22" t="s">
        <v>41</v>
      </c>
      <c r="D31" s="132"/>
    </row>
    <row r="32" ht="17.25" customHeight="1" spans="1:4">
      <c r="A32" s="215"/>
      <c r="B32" s="132"/>
      <c r="C32" s="86" t="s">
        <v>42</v>
      </c>
      <c r="D32" s="132"/>
    </row>
    <row r="33" ht="16.5" customHeight="1" spans="1:4">
      <c r="A33" s="215" t="s">
        <v>43</v>
      </c>
      <c r="B33" s="132">
        <v>6754128</v>
      </c>
      <c r="C33" s="215" t="s">
        <v>44</v>
      </c>
      <c r="D33" s="132">
        <v>6754128</v>
      </c>
    </row>
    <row r="34" ht="16.5" customHeight="1" spans="1:4">
      <c r="A34" s="22" t="s">
        <v>45</v>
      </c>
      <c r="B34" s="132"/>
      <c r="C34" s="22" t="s">
        <v>46</v>
      </c>
      <c r="D34" s="132"/>
    </row>
    <row r="35" ht="16.5" customHeight="1" spans="1:4">
      <c r="A35" s="86" t="s">
        <v>47</v>
      </c>
      <c r="B35" s="132"/>
      <c r="C35" s="86" t="s">
        <v>47</v>
      </c>
      <c r="D35" s="132"/>
    </row>
    <row r="36" ht="16.5" customHeight="1" spans="1:4">
      <c r="A36" s="86" t="s">
        <v>48</v>
      </c>
      <c r="B36" s="132"/>
      <c r="C36" s="86" t="s">
        <v>49</v>
      </c>
      <c r="D36" s="132"/>
    </row>
    <row r="37" ht="16.5" customHeight="1" spans="1:4">
      <c r="A37" s="216" t="s">
        <v>50</v>
      </c>
      <c r="B37" s="132">
        <v>6754128</v>
      </c>
      <c r="C37" s="216" t="s">
        <v>51</v>
      </c>
      <c r="D37" s="132">
        <v>6754128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A12" sqref="A1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71">
        <v>1</v>
      </c>
      <c r="B2" s="172">
        <v>0</v>
      </c>
      <c r="C2" s="171">
        <v>1</v>
      </c>
      <c r="D2" s="173"/>
      <c r="E2" s="173"/>
      <c r="F2" s="170" t="s">
        <v>293</v>
      </c>
    </row>
    <row r="3" ht="42" customHeight="1" spans="1:6">
      <c r="A3" s="174" t="str">
        <f>"2025"&amp;"年部门政府性基金预算支出预算表"</f>
        <v>2025年部门政府性基金预算支出预算表</v>
      </c>
      <c r="B3" s="174" t="s">
        <v>294</v>
      </c>
      <c r="C3" s="175"/>
      <c r="D3" s="176"/>
      <c r="E3" s="176"/>
      <c r="F3" s="176"/>
    </row>
    <row r="4" ht="13.5" customHeight="1" spans="1:6">
      <c r="A4" s="63" t="str">
        <f>"单位名称："&amp;"石林彝族自治县东部地区供水工程管理处"</f>
        <v>单位名称：石林彝族自治县东部地区供水工程管理处</v>
      </c>
      <c r="B4" s="63" t="s">
        <v>295</v>
      </c>
      <c r="C4" s="171"/>
      <c r="D4" s="173"/>
      <c r="E4" s="173"/>
      <c r="F4" s="170" t="s">
        <v>1</v>
      </c>
    </row>
    <row r="5" ht="19.5" customHeight="1" spans="1:6">
      <c r="A5" s="177" t="s">
        <v>182</v>
      </c>
      <c r="B5" s="178" t="s">
        <v>72</v>
      </c>
      <c r="C5" s="177" t="s">
        <v>73</v>
      </c>
      <c r="D5" s="13" t="s">
        <v>296</v>
      </c>
      <c r="E5" s="14"/>
      <c r="F5" s="49"/>
    </row>
    <row r="6" ht="18.75" customHeight="1" spans="1:6">
      <c r="A6" s="179"/>
      <c r="B6" s="180"/>
      <c r="C6" s="179"/>
      <c r="D6" s="71" t="s">
        <v>55</v>
      </c>
      <c r="E6" s="13" t="s">
        <v>75</v>
      </c>
      <c r="F6" s="71" t="s">
        <v>76</v>
      </c>
    </row>
    <row r="7" ht="18.75" customHeight="1" spans="1:6">
      <c r="A7" s="119">
        <v>1</v>
      </c>
      <c r="B7" s="181" t="s">
        <v>83</v>
      </c>
      <c r="C7" s="119">
        <v>3</v>
      </c>
      <c r="D7" s="15">
        <v>4</v>
      </c>
      <c r="E7" s="15">
        <v>5</v>
      </c>
      <c r="F7" s="15">
        <v>6</v>
      </c>
    </row>
    <row r="8" ht="21" customHeight="1" spans="1:6">
      <c r="A8" s="76"/>
      <c r="B8" s="76"/>
      <c r="C8" s="76"/>
      <c r="D8" s="132"/>
      <c r="E8" s="132"/>
      <c r="F8" s="132"/>
    </row>
    <row r="9" ht="21" customHeight="1" spans="1:6">
      <c r="A9" s="76"/>
      <c r="B9" s="76"/>
      <c r="C9" s="76"/>
      <c r="D9" s="132"/>
      <c r="E9" s="132"/>
      <c r="F9" s="132"/>
    </row>
    <row r="10" ht="18.75" customHeight="1" spans="1:6">
      <c r="A10" s="182" t="s">
        <v>171</v>
      </c>
      <c r="B10" s="182" t="s">
        <v>171</v>
      </c>
      <c r="C10" s="183" t="s">
        <v>171</v>
      </c>
      <c r="D10" s="132"/>
      <c r="E10" s="132"/>
      <c r="F10" s="132"/>
    </row>
    <row r="12" customHeight="1" spans="1:1">
      <c r="A12" t="s">
        <v>297</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11" sqref="A11:S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34"/>
      <c r="C2" s="134"/>
      <c r="R2" s="61"/>
      <c r="S2" s="61" t="s">
        <v>298</v>
      </c>
    </row>
    <row r="3" ht="41.25" customHeight="1" spans="1:19">
      <c r="A3" s="124" t="str">
        <f>"2025"&amp;"年部门政府采购预算表"</f>
        <v>2025年部门政府采购预算表</v>
      </c>
      <c r="B3" s="118"/>
      <c r="C3" s="118"/>
      <c r="D3" s="62"/>
      <c r="E3" s="62"/>
      <c r="F3" s="62"/>
      <c r="G3" s="62"/>
      <c r="H3" s="62"/>
      <c r="I3" s="62"/>
      <c r="J3" s="62"/>
      <c r="K3" s="62"/>
      <c r="L3" s="62"/>
      <c r="M3" s="118"/>
      <c r="N3" s="62"/>
      <c r="O3" s="62"/>
      <c r="P3" s="118"/>
      <c r="Q3" s="62"/>
      <c r="R3" s="118"/>
      <c r="S3" s="118"/>
    </row>
    <row r="4" ht="18.75" customHeight="1" spans="1:19">
      <c r="A4" s="163" t="str">
        <f>"单位名称："&amp;"石林彝族自治县东部地区供水工程管理处"</f>
        <v>单位名称：石林彝族自治县东部地区供水工程管理处</v>
      </c>
      <c r="B4" s="136"/>
      <c r="C4" s="136"/>
      <c r="D4" s="65"/>
      <c r="E4" s="65"/>
      <c r="F4" s="65"/>
      <c r="G4" s="65"/>
      <c r="H4" s="65"/>
      <c r="I4" s="65"/>
      <c r="J4" s="65"/>
      <c r="K4" s="65"/>
      <c r="L4" s="65"/>
      <c r="R4" s="66"/>
      <c r="S4" s="170" t="s">
        <v>1</v>
      </c>
    </row>
    <row r="5" ht="15.75" customHeight="1" spans="1:19">
      <c r="A5" s="68" t="s">
        <v>181</v>
      </c>
      <c r="B5" s="137" t="s">
        <v>182</v>
      </c>
      <c r="C5" s="137" t="s">
        <v>299</v>
      </c>
      <c r="D5" s="138" t="s">
        <v>300</v>
      </c>
      <c r="E5" s="138" t="s">
        <v>301</v>
      </c>
      <c r="F5" s="138" t="s">
        <v>302</v>
      </c>
      <c r="G5" s="138" t="s">
        <v>303</v>
      </c>
      <c r="H5" s="138" t="s">
        <v>304</v>
      </c>
      <c r="I5" s="151" t="s">
        <v>189</v>
      </c>
      <c r="J5" s="151"/>
      <c r="K5" s="151"/>
      <c r="L5" s="151"/>
      <c r="M5" s="152"/>
      <c r="N5" s="151"/>
      <c r="O5" s="151"/>
      <c r="P5" s="159"/>
      <c r="Q5" s="151"/>
      <c r="R5" s="152"/>
      <c r="S5" s="160"/>
    </row>
    <row r="6" ht="17.25" customHeight="1" spans="1:19">
      <c r="A6" s="70"/>
      <c r="B6" s="139"/>
      <c r="C6" s="139"/>
      <c r="D6" s="140"/>
      <c r="E6" s="140"/>
      <c r="F6" s="140"/>
      <c r="G6" s="140"/>
      <c r="H6" s="140"/>
      <c r="I6" s="140" t="s">
        <v>55</v>
      </c>
      <c r="J6" s="140" t="s">
        <v>58</v>
      </c>
      <c r="K6" s="140" t="s">
        <v>305</v>
      </c>
      <c r="L6" s="140" t="s">
        <v>306</v>
      </c>
      <c r="M6" s="153" t="s">
        <v>307</v>
      </c>
      <c r="N6" s="154" t="s">
        <v>308</v>
      </c>
      <c r="O6" s="154"/>
      <c r="P6" s="161"/>
      <c r="Q6" s="154"/>
      <c r="R6" s="162"/>
      <c r="S6" s="141"/>
    </row>
    <row r="7" ht="54" customHeight="1" spans="1:19">
      <c r="A7" s="73"/>
      <c r="B7" s="141"/>
      <c r="C7" s="141"/>
      <c r="D7" s="142"/>
      <c r="E7" s="142"/>
      <c r="F7" s="142"/>
      <c r="G7" s="142"/>
      <c r="H7" s="142"/>
      <c r="I7" s="142"/>
      <c r="J7" s="142" t="s">
        <v>57</v>
      </c>
      <c r="K7" s="142"/>
      <c r="L7" s="142"/>
      <c r="M7" s="155"/>
      <c r="N7" s="142" t="s">
        <v>57</v>
      </c>
      <c r="O7" s="142" t="s">
        <v>64</v>
      </c>
      <c r="P7" s="141" t="s">
        <v>65</v>
      </c>
      <c r="Q7" s="142" t="s">
        <v>66</v>
      </c>
      <c r="R7" s="155" t="s">
        <v>67</v>
      </c>
      <c r="S7" s="141" t="s">
        <v>68</v>
      </c>
    </row>
    <row r="8" ht="18" customHeight="1" spans="1:19">
      <c r="A8" s="164">
        <v>1</v>
      </c>
      <c r="B8" s="164" t="s">
        <v>83</v>
      </c>
      <c r="C8" s="165">
        <v>3</v>
      </c>
      <c r="D8" s="165">
        <v>4</v>
      </c>
      <c r="E8" s="164">
        <v>5</v>
      </c>
      <c r="F8" s="164">
        <v>6</v>
      </c>
      <c r="G8" s="164">
        <v>7</v>
      </c>
      <c r="H8" s="164">
        <v>8</v>
      </c>
      <c r="I8" s="164">
        <v>9</v>
      </c>
      <c r="J8" s="164">
        <v>10</v>
      </c>
      <c r="K8" s="164">
        <v>11</v>
      </c>
      <c r="L8" s="164">
        <v>12</v>
      </c>
      <c r="M8" s="164">
        <v>13</v>
      </c>
      <c r="N8" s="164">
        <v>14</v>
      </c>
      <c r="O8" s="164">
        <v>15</v>
      </c>
      <c r="P8" s="164">
        <v>16</v>
      </c>
      <c r="Q8" s="164">
        <v>17</v>
      </c>
      <c r="R8" s="164">
        <v>18</v>
      </c>
      <c r="S8" s="164">
        <v>19</v>
      </c>
    </row>
    <row r="9" ht="21" customHeight="1" spans="1:19">
      <c r="A9" s="143"/>
      <c r="B9" s="144"/>
      <c r="C9" s="144"/>
      <c r="D9" s="145"/>
      <c r="E9" s="145"/>
      <c r="F9" s="145"/>
      <c r="G9" s="166"/>
      <c r="H9" s="132"/>
      <c r="I9" s="132"/>
      <c r="J9" s="132"/>
      <c r="K9" s="132"/>
      <c r="L9" s="132"/>
      <c r="M9" s="132"/>
      <c r="N9" s="132"/>
      <c r="O9" s="132"/>
      <c r="P9" s="132"/>
      <c r="Q9" s="132"/>
      <c r="R9" s="132"/>
      <c r="S9" s="132"/>
    </row>
    <row r="10" ht="21" customHeight="1" spans="1:19">
      <c r="A10" s="146" t="s">
        <v>171</v>
      </c>
      <c r="B10" s="147"/>
      <c r="C10" s="147"/>
      <c r="D10" s="148"/>
      <c r="E10" s="148"/>
      <c r="F10" s="148"/>
      <c r="G10" s="167"/>
      <c r="H10" s="132"/>
      <c r="I10" s="132"/>
      <c r="J10" s="132"/>
      <c r="K10" s="132"/>
      <c r="L10" s="132"/>
      <c r="M10" s="132"/>
      <c r="N10" s="132"/>
      <c r="O10" s="132"/>
      <c r="P10" s="132"/>
      <c r="Q10" s="132"/>
      <c r="R10" s="132"/>
      <c r="S10" s="132"/>
    </row>
    <row r="11" ht="21" customHeight="1" spans="1:19">
      <c r="A11" s="163" t="s">
        <v>309</v>
      </c>
      <c r="B11" s="63"/>
      <c r="C11" s="63"/>
      <c r="D11" s="163"/>
      <c r="E11" s="163"/>
      <c r="F11" s="163"/>
      <c r="G11" s="168"/>
      <c r="H11" s="169"/>
      <c r="I11" s="169"/>
      <c r="J11" s="169"/>
      <c r="K11" s="169"/>
      <c r="L11" s="169"/>
      <c r="M11" s="169"/>
      <c r="N11" s="169"/>
      <c r="O11" s="169"/>
      <c r="P11" s="169"/>
      <c r="Q11" s="169"/>
      <c r="R11" s="169"/>
      <c r="S11" s="169"/>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topLeftCell="C1" workbookViewId="0">
      <pane ySplit="1" topLeftCell="A2" activePane="bottomLeft" state="frozen"/>
      <selection/>
      <selection pane="bottomLeft" activeCell="C12" sqref="C1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33"/>
      <c r="B2" s="134"/>
      <c r="C2" s="134"/>
      <c r="D2" s="134"/>
      <c r="E2" s="134"/>
      <c r="F2" s="134"/>
      <c r="G2" s="134"/>
      <c r="H2" s="133"/>
      <c r="I2" s="133"/>
      <c r="J2" s="133"/>
      <c r="K2" s="133"/>
      <c r="L2" s="133"/>
      <c r="M2" s="133"/>
      <c r="N2" s="149"/>
      <c r="O2" s="133"/>
      <c r="P2" s="133"/>
      <c r="Q2" s="134"/>
      <c r="R2" s="133"/>
      <c r="S2" s="157"/>
      <c r="T2" s="157" t="s">
        <v>310</v>
      </c>
    </row>
    <row r="3" ht="41.25" customHeight="1" spans="1:20">
      <c r="A3" s="124" t="str">
        <f>"2025"&amp;"年部门政府购买服务预算表"</f>
        <v>2025年部门政府购买服务预算表</v>
      </c>
      <c r="B3" s="118"/>
      <c r="C3" s="118"/>
      <c r="D3" s="118"/>
      <c r="E3" s="118"/>
      <c r="F3" s="118"/>
      <c r="G3" s="118"/>
      <c r="H3" s="135"/>
      <c r="I3" s="135"/>
      <c r="J3" s="135"/>
      <c r="K3" s="135"/>
      <c r="L3" s="135"/>
      <c r="M3" s="135"/>
      <c r="N3" s="150"/>
      <c r="O3" s="135"/>
      <c r="P3" s="135"/>
      <c r="Q3" s="118"/>
      <c r="R3" s="135"/>
      <c r="S3" s="150"/>
      <c r="T3" s="118"/>
    </row>
    <row r="4" ht="22.5" customHeight="1" spans="1:20">
      <c r="A4" s="125" t="str">
        <f>"单位名称："&amp;"石林彝族自治县东部地区供水工程管理处"</f>
        <v>单位名称：石林彝族自治县东部地区供水工程管理处</v>
      </c>
      <c r="B4" s="136"/>
      <c r="C4" s="136"/>
      <c r="D4" s="136"/>
      <c r="E4" s="136"/>
      <c r="F4" s="136"/>
      <c r="G4" s="136"/>
      <c r="H4" s="126"/>
      <c r="I4" s="126"/>
      <c r="J4" s="126"/>
      <c r="K4" s="126"/>
      <c r="L4" s="126"/>
      <c r="M4" s="126"/>
      <c r="N4" s="149"/>
      <c r="O4" s="133"/>
      <c r="P4" s="133"/>
      <c r="Q4" s="134"/>
      <c r="R4" s="133"/>
      <c r="S4" s="158"/>
      <c r="T4" s="157" t="s">
        <v>1</v>
      </c>
    </row>
    <row r="5" ht="24" customHeight="1" spans="1:20">
      <c r="A5" s="68" t="s">
        <v>181</v>
      </c>
      <c r="B5" s="137" t="s">
        <v>182</v>
      </c>
      <c r="C5" s="137" t="s">
        <v>299</v>
      </c>
      <c r="D5" s="137" t="s">
        <v>311</v>
      </c>
      <c r="E5" s="137" t="s">
        <v>312</v>
      </c>
      <c r="F5" s="137" t="s">
        <v>313</v>
      </c>
      <c r="G5" s="137" t="s">
        <v>314</v>
      </c>
      <c r="H5" s="138" t="s">
        <v>315</v>
      </c>
      <c r="I5" s="138" t="s">
        <v>316</v>
      </c>
      <c r="J5" s="151" t="s">
        <v>189</v>
      </c>
      <c r="K5" s="151"/>
      <c r="L5" s="151"/>
      <c r="M5" s="151"/>
      <c r="N5" s="152"/>
      <c r="O5" s="151"/>
      <c r="P5" s="151"/>
      <c r="Q5" s="159"/>
      <c r="R5" s="151"/>
      <c r="S5" s="152"/>
      <c r="T5" s="160"/>
    </row>
    <row r="6" ht="24" customHeight="1" spans="1:20">
      <c r="A6" s="70"/>
      <c r="B6" s="139"/>
      <c r="C6" s="139"/>
      <c r="D6" s="139"/>
      <c r="E6" s="139"/>
      <c r="F6" s="139"/>
      <c r="G6" s="139"/>
      <c r="H6" s="140"/>
      <c r="I6" s="140"/>
      <c r="J6" s="140" t="s">
        <v>55</v>
      </c>
      <c r="K6" s="140" t="s">
        <v>58</v>
      </c>
      <c r="L6" s="140" t="s">
        <v>305</v>
      </c>
      <c r="M6" s="140" t="s">
        <v>306</v>
      </c>
      <c r="N6" s="153" t="s">
        <v>307</v>
      </c>
      <c r="O6" s="154" t="s">
        <v>308</v>
      </c>
      <c r="P6" s="154"/>
      <c r="Q6" s="161"/>
      <c r="R6" s="154"/>
      <c r="S6" s="162"/>
      <c r="T6" s="141"/>
    </row>
    <row r="7" ht="54" customHeight="1" spans="1:20">
      <c r="A7" s="73"/>
      <c r="B7" s="141"/>
      <c r="C7" s="141"/>
      <c r="D7" s="141"/>
      <c r="E7" s="141"/>
      <c r="F7" s="141"/>
      <c r="G7" s="141"/>
      <c r="H7" s="142"/>
      <c r="I7" s="142"/>
      <c r="J7" s="142"/>
      <c r="K7" s="142" t="s">
        <v>57</v>
      </c>
      <c r="L7" s="142"/>
      <c r="M7" s="142"/>
      <c r="N7" s="155"/>
      <c r="O7" s="142" t="s">
        <v>57</v>
      </c>
      <c r="P7" s="142" t="s">
        <v>64</v>
      </c>
      <c r="Q7" s="141" t="s">
        <v>65</v>
      </c>
      <c r="R7" s="142" t="s">
        <v>66</v>
      </c>
      <c r="S7" s="155" t="s">
        <v>67</v>
      </c>
      <c r="T7" s="141" t="s">
        <v>68</v>
      </c>
    </row>
    <row r="8" ht="17.25" customHeight="1" spans="1:20">
      <c r="A8" s="74">
        <v>1</v>
      </c>
      <c r="B8" s="141">
        <v>2</v>
      </c>
      <c r="C8" s="74">
        <v>3</v>
      </c>
      <c r="D8" s="74">
        <v>4</v>
      </c>
      <c r="E8" s="141">
        <v>5</v>
      </c>
      <c r="F8" s="74">
        <v>6</v>
      </c>
      <c r="G8" s="74">
        <v>7</v>
      </c>
      <c r="H8" s="141">
        <v>8</v>
      </c>
      <c r="I8" s="74">
        <v>9</v>
      </c>
      <c r="J8" s="74">
        <v>10</v>
      </c>
      <c r="K8" s="141">
        <v>11</v>
      </c>
      <c r="L8" s="74">
        <v>12</v>
      </c>
      <c r="M8" s="74">
        <v>13</v>
      </c>
      <c r="N8" s="141">
        <v>14</v>
      </c>
      <c r="O8" s="74">
        <v>15</v>
      </c>
      <c r="P8" s="74">
        <v>16</v>
      </c>
      <c r="Q8" s="141">
        <v>17</v>
      </c>
      <c r="R8" s="74">
        <v>18</v>
      </c>
      <c r="S8" s="74">
        <v>19</v>
      </c>
      <c r="T8" s="74">
        <v>20</v>
      </c>
    </row>
    <row r="9" ht="21" customHeight="1" spans="1:20">
      <c r="A9" s="143"/>
      <c r="B9" s="144"/>
      <c r="C9" s="144"/>
      <c r="D9" s="144"/>
      <c r="E9" s="144"/>
      <c r="F9" s="144"/>
      <c r="G9" s="144"/>
      <c r="H9" s="145"/>
      <c r="I9" s="145"/>
      <c r="J9" s="132"/>
      <c r="K9" s="132"/>
      <c r="L9" s="132"/>
      <c r="M9" s="132"/>
      <c r="N9" s="132"/>
      <c r="O9" s="132"/>
      <c r="P9" s="132"/>
      <c r="Q9" s="132"/>
      <c r="R9" s="132"/>
      <c r="S9" s="132"/>
      <c r="T9" s="132"/>
    </row>
    <row r="10" ht="21" customHeight="1" spans="1:20">
      <c r="A10" s="146" t="s">
        <v>171</v>
      </c>
      <c r="B10" s="147"/>
      <c r="C10" s="147"/>
      <c r="D10" s="147"/>
      <c r="E10" s="147"/>
      <c r="F10" s="147"/>
      <c r="G10" s="147"/>
      <c r="H10" s="148"/>
      <c r="I10" s="156"/>
      <c r="J10" s="132"/>
      <c r="K10" s="132"/>
      <c r="L10" s="132"/>
      <c r="M10" s="132"/>
      <c r="N10" s="132"/>
      <c r="O10" s="132"/>
      <c r="P10" s="132"/>
      <c r="Q10" s="132"/>
      <c r="R10" s="132"/>
      <c r="S10" s="132"/>
      <c r="T10" s="132"/>
    </row>
    <row r="12" customHeight="1" spans="3:3">
      <c r="C12" t="s">
        <v>317</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1"/>
  <sheetViews>
    <sheetView showZeros="0" tabSelected="1" workbookViewId="0">
      <pane ySplit="1" topLeftCell="A2" activePane="bottomLeft" state="frozen"/>
      <selection/>
      <selection pane="bottomLeft" activeCell="B17" sqref="B17"/>
    </sheetView>
  </sheetViews>
  <sheetFormatPr defaultColWidth="9.14166666666667" defaultRowHeight="14.25" customHeight="1" outlineLevelCol="4"/>
  <cols>
    <col min="1" max="1" width="37.7083333333333" customWidth="1"/>
    <col min="2" max="5" width="20" customWidth="1"/>
  </cols>
  <sheetData>
    <row r="1" customHeight="1" spans="1:5">
      <c r="A1" s="1"/>
      <c r="B1" s="1"/>
      <c r="C1" s="1"/>
      <c r="D1" s="1"/>
      <c r="E1" s="1"/>
    </row>
    <row r="2" ht="17.25" customHeight="1" spans="4:5">
      <c r="D2" s="122"/>
      <c r="E2" s="123" t="s">
        <v>318</v>
      </c>
    </row>
    <row r="3" ht="41.25" customHeight="1" spans="1:5">
      <c r="A3" s="124" t="str">
        <f>"2025"&amp;"年对下转移支付预算表"</f>
        <v>2025年对下转移支付预算表</v>
      </c>
      <c r="B3" s="62"/>
      <c r="C3" s="62"/>
      <c r="D3" s="62"/>
      <c r="E3" s="62"/>
    </row>
    <row r="4" ht="18" customHeight="1" spans="1:5">
      <c r="A4" s="125" t="str">
        <f>"单位名称："&amp;"石林彝族自治县东部地区供水工程管理处"</f>
        <v>单位名称：石林彝族自治县东部地区供水工程管理处</v>
      </c>
      <c r="B4" s="126"/>
      <c r="C4" s="126"/>
      <c r="D4" s="127"/>
      <c r="E4" s="123" t="s">
        <v>1</v>
      </c>
    </row>
    <row r="5" ht="19.5" customHeight="1" spans="1:5">
      <c r="A5" s="83" t="s">
        <v>319</v>
      </c>
      <c r="B5" s="13" t="s">
        <v>189</v>
      </c>
      <c r="C5" s="14"/>
      <c r="D5" s="14"/>
      <c r="E5" s="128" t="s">
        <v>320</v>
      </c>
    </row>
    <row r="6" ht="40.5" customHeight="1" spans="1:5">
      <c r="A6" s="74"/>
      <c r="B6" s="84" t="s">
        <v>55</v>
      </c>
      <c r="C6" s="68" t="s">
        <v>58</v>
      </c>
      <c r="D6" s="129" t="s">
        <v>305</v>
      </c>
      <c r="E6" s="130"/>
    </row>
    <row r="7" ht="19.5" customHeight="1" spans="1:5">
      <c r="A7" s="75">
        <v>1</v>
      </c>
      <c r="B7" s="75">
        <v>2</v>
      </c>
      <c r="C7" s="75">
        <v>3</v>
      </c>
      <c r="D7" s="131">
        <v>4</v>
      </c>
      <c r="E7" s="75">
        <v>14</v>
      </c>
    </row>
    <row r="8" ht="19.5" customHeight="1" spans="1:5">
      <c r="A8" s="19"/>
      <c r="B8" s="132"/>
      <c r="C8" s="132"/>
      <c r="D8" s="132"/>
      <c r="E8" s="132"/>
    </row>
    <row r="9" ht="19.5" customHeight="1" spans="1:5">
      <c r="A9" s="120"/>
      <c r="B9" s="132"/>
      <c r="C9" s="132"/>
      <c r="D9" s="132"/>
      <c r="E9" s="132"/>
    </row>
    <row r="11" customHeight="1" spans="1:1">
      <c r="A11" t="s">
        <v>321</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A10" sqref="A1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61" t="s">
        <v>322</v>
      </c>
    </row>
    <row r="3" ht="41.25" customHeight="1" spans="1:10">
      <c r="A3" s="117" t="str">
        <f>"2025"&amp;"年对下转移支付绩效目标表"</f>
        <v>2025年对下转移支付绩效目标表</v>
      </c>
      <c r="B3" s="62"/>
      <c r="C3" s="62"/>
      <c r="D3" s="62"/>
      <c r="E3" s="62"/>
      <c r="F3" s="118"/>
      <c r="G3" s="62"/>
      <c r="H3" s="118"/>
      <c r="I3" s="118"/>
      <c r="J3" s="62"/>
    </row>
    <row r="4" ht="17.25" customHeight="1" spans="1:1">
      <c r="A4" s="63" t="str">
        <f>"单位名称："&amp;"石林彝族自治县东部地区供水工程管理处"</f>
        <v>单位名称：石林彝族自治县东部地区供水工程管理处</v>
      </c>
    </row>
    <row r="5" ht="44.25" customHeight="1" spans="1:10">
      <c r="A5" s="18" t="s">
        <v>319</v>
      </c>
      <c r="B5" s="18" t="s">
        <v>264</v>
      </c>
      <c r="C5" s="18" t="s">
        <v>265</v>
      </c>
      <c r="D5" s="18" t="s">
        <v>266</v>
      </c>
      <c r="E5" s="18" t="s">
        <v>267</v>
      </c>
      <c r="F5" s="119" t="s">
        <v>268</v>
      </c>
      <c r="G5" s="18" t="s">
        <v>269</v>
      </c>
      <c r="H5" s="119" t="s">
        <v>270</v>
      </c>
      <c r="I5" s="119" t="s">
        <v>271</v>
      </c>
      <c r="J5" s="18" t="s">
        <v>272</v>
      </c>
    </row>
    <row r="6" ht="14.25" customHeight="1" spans="1:10">
      <c r="A6" s="18">
        <v>1</v>
      </c>
      <c r="B6" s="18">
        <v>2</v>
      </c>
      <c r="C6" s="18">
        <v>3</v>
      </c>
      <c r="D6" s="18">
        <v>4</v>
      </c>
      <c r="E6" s="18">
        <v>5</v>
      </c>
      <c r="F6" s="119">
        <v>6</v>
      </c>
      <c r="G6" s="18">
        <v>7</v>
      </c>
      <c r="H6" s="119">
        <v>8</v>
      </c>
      <c r="I6" s="119">
        <v>9</v>
      </c>
      <c r="J6" s="18">
        <v>10</v>
      </c>
    </row>
    <row r="7" ht="42" customHeight="1" spans="1:10">
      <c r="A7" s="19"/>
      <c r="B7" s="120"/>
      <c r="C7" s="120"/>
      <c r="D7" s="120"/>
      <c r="E7" s="108"/>
      <c r="F7" s="121"/>
      <c r="G7" s="108"/>
      <c r="H7" s="121"/>
      <c r="I7" s="121"/>
      <c r="J7" s="108"/>
    </row>
    <row r="8" ht="42" customHeight="1" spans="1:10">
      <c r="A8" s="19"/>
      <c r="B8" s="76"/>
      <c r="C8" s="76"/>
      <c r="D8" s="76"/>
      <c r="E8" s="19"/>
      <c r="F8" s="76"/>
      <c r="G8" s="19"/>
      <c r="H8" s="76"/>
      <c r="I8" s="76"/>
      <c r="J8" s="19"/>
    </row>
    <row r="10" customHeight="1" spans="1:1">
      <c r="A10" t="s">
        <v>323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D1" workbookViewId="0">
      <pane ySplit="1" topLeftCell="A2" activePane="bottomLeft" state="frozen"/>
      <selection/>
      <selection pane="bottomLeft" activeCell="D11" sqref="D1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92" t="s">
        <v>324</v>
      </c>
      <c r="B2" s="93"/>
      <c r="C2" s="93"/>
      <c r="D2" s="94"/>
      <c r="E2" s="94"/>
      <c r="F2" s="94"/>
      <c r="G2" s="93"/>
      <c r="H2" s="93"/>
      <c r="I2" s="94"/>
    </row>
    <row r="3" ht="41.25" customHeight="1" spans="1:9">
      <c r="A3" s="95" t="str">
        <f>"2025"&amp;"年新增资产配置预算表"</f>
        <v>2025年新增资产配置预算表</v>
      </c>
      <c r="B3" s="96"/>
      <c r="C3" s="96"/>
      <c r="D3" s="97"/>
      <c r="E3" s="97"/>
      <c r="F3" s="97"/>
      <c r="G3" s="96"/>
      <c r="H3" s="96"/>
      <c r="I3" s="97"/>
    </row>
    <row r="4" customHeight="1" spans="1:9">
      <c r="A4" s="98" t="str">
        <f>"单位名称："&amp;"石林彝族自治县东部地区供水工程管理处"</f>
        <v>单位名称：石林彝族自治县东部地区供水工程管理处</v>
      </c>
      <c r="B4" s="99"/>
      <c r="C4" s="99"/>
      <c r="D4" s="100"/>
      <c r="F4" s="97"/>
      <c r="G4" s="96"/>
      <c r="H4" s="96"/>
      <c r="I4" s="116" t="s">
        <v>1</v>
      </c>
    </row>
    <row r="5" ht="28.5" customHeight="1" spans="1:9">
      <c r="A5" s="101" t="s">
        <v>181</v>
      </c>
      <c r="B5" s="102" t="s">
        <v>182</v>
      </c>
      <c r="C5" s="103" t="s">
        <v>325</v>
      </c>
      <c r="D5" s="101" t="s">
        <v>326</v>
      </c>
      <c r="E5" s="101" t="s">
        <v>327</v>
      </c>
      <c r="F5" s="101" t="s">
        <v>328</v>
      </c>
      <c r="G5" s="102" t="s">
        <v>329</v>
      </c>
      <c r="H5" s="90"/>
      <c r="I5" s="101"/>
    </row>
    <row r="6" ht="21" customHeight="1" spans="1:9">
      <c r="A6" s="103"/>
      <c r="B6" s="104"/>
      <c r="C6" s="104"/>
      <c r="D6" s="105"/>
      <c r="E6" s="104"/>
      <c r="F6" s="104"/>
      <c r="G6" s="102" t="s">
        <v>303</v>
      </c>
      <c r="H6" s="102" t="s">
        <v>330</v>
      </c>
      <c r="I6" s="102" t="s">
        <v>331</v>
      </c>
    </row>
    <row r="7" ht="17.25" customHeight="1" spans="1:9">
      <c r="A7" s="106" t="s">
        <v>82</v>
      </c>
      <c r="B7" s="107" t="s">
        <v>83</v>
      </c>
      <c r="C7" s="106" t="s">
        <v>84</v>
      </c>
      <c r="D7" s="108" t="s">
        <v>85</v>
      </c>
      <c r="E7" s="106" t="s">
        <v>86</v>
      </c>
      <c r="F7" s="107" t="s">
        <v>87</v>
      </c>
      <c r="G7" s="109" t="s">
        <v>88</v>
      </c>
      <c r="H7" s="108" t="s">
        <v>89</v>
      </c>
      <c r="I7" s="108">
        <v>9</v>
      </c>
    </row>
    <row r="8" ht="19.5" customHeight="1" spans="1:9">
      <c r="A8" s="110"/>
      <c r="B8" s="86"/>
      <c r="C8" s="86"/>
      <c r="D8" s="19"/>
      <c r="E8" s="76"/>
      <c r="F8" s="109"/>
      <c r="G8" s="111"/>
      <c r="H8" s="112"/>
      <c r="I8" s="112"/>
    </row>
    <row r="9" ht="19.5" customHeight="1" spans="1:9">
      <c r="A9" s="21" t="s">
        <v>55</v>
      </c>
      <c r="B9" s="113"/>
      <c r="C9" s="113"/>
      <c r="D9" s="114"/>
      <c r="E9" s="115"/>
      <c r="F9" s="115"/>
      <c r="G9" s="111"/>
      <c r="H9" s="112"/>
      <c r="I9" s="112"/>
    </row>
    <row r="11" customHeight="1" spans="4:4">
      <c r="D11" t="s">
        <v>332</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60"/>
      <c r="E2" s="60"/>
      <c r="F2" s="60"/>
      <c r="G2" s="60"/>
      <c r="K2" s="61" t="s">
        <v>333</v>
      </c>
    </row>
    <row r="3" ht="41.25" customHeight="1" spans="1:11">
      <c r="A3" s="62" t="str">
        <f>"2025"&amp;"年上级转移支付补助项目支出预算表"</f>
        <v>2025年上级转移支付补助项目支出预算表</v>
      </c>
      <c r="B3" s="62"/>
      <c r="C3" s="62"/>
      <c r="D3" s="62"/>
      <c r="E3" s="62"/>
      <c r="F3" s="62"/>
      <c r="G3" s="62"/>
      <c r="H3" s="62"/>
      <c r="I3" s="62"/>
      <c r="J3" s="62"/>
      <c r="K3" s="62"/>
    </row>
    <row r="4" ht="13.5" customHeight="1" spans="1:11">
      <c r="A4" s="63" t="str">
        <f>"单位名称："&amp;"石林彝族自治县东部地区供水工程管理处"</f>
        <v>单位名称：石林彝族自治县东部地区供水工程管理处</v>
      </c>
      <c r="B4" s="64"/>
      <c r="C4" s="64"/>
      <c r="D4" s="64"/>
      <c r="E4" s="64"/>
      <c r="F4" s="64"/>
      <c r="G4" s="64"/>
      <c r="H4" s="65"/>
      <c r="I4" s="65"/>
      <c r="J4" s="65"/>
      <c r="K4" s="66" t="s">
        <v>1</v>
      </c>
    </row>
    <row r="5" ht="21.75" customHeight="1" spans="1:11">
      <c r="A5" s="67" t="s">
        <v>252</v>
      </c>
      <c r="B5" s="67" t="s">
        <v>184</v>
      </c>
      <c r="C5" s="67" t="s">
        <v>253</v>
      </c>
      <c r="D5" s="68" t="s">
        <v>185</v>
      </c>
      <c r="E5" s="68" t="s">
        <v>186</v>
      </c>
      <c r="F5" s="68" t="s">
        <v>254</v>
      </c>
      <c r="G5" s="68" t="s">
        <v>255</v>
      </c>
      <c r="H5" s="83" t="s">
        <v>55</v>
      </c>
      <c r="I5" s="13" t="s">
        <v>334</v>
      </c>
      <c r="J5" s="14"/>
      <c r="K5" s="49"/>
    </row>
    <row r="6" ht="21.75" customHeight="1" spans="1:11">
      <c r="A6" s="69"/>
      <c r="B6" s="69"/>
      <c r="C6" s="69"/>
      <c r="D6" s="70"/>
      <c r="E6" s="70"/>
      <c r="F6" s="70"/>
      <c r="G6" s="70"/>
      <c r="H6" s="84"/>
      <c r="I6" s="68" t="s">
        <v>58</v>
      </c>
      <c r="J6" s="68" t="s">
        <v>59</v>
      </c>
      <c r="K6" s="68" t="s">
        <v>60</v>
      </c>
    </row>
    <row r="7" ht="40.5" customHeight="1" spans="1:11">
      <c r="A7" s="72"/>
      <c r="B7" s="72"/>
      <c r="C7" s="72"/>
      <c r="D7" s="73"/>
      <c r="E7" s="73"/>
      <c r="F7" s="73"/>
      <c r="G7" s="73"/>
      <c r="H7" s="74"/>
      <c r="I7" s="73" t="s">
        <v>57</v>
      </c>
      <c r="J7" s="73"/>
      <c r="K7" s="73"/>
    </row>
    <row r="8" ht="15" customHeight="1" spans="1:11">
      <c r="A8" s="75">
        <v>1</v>
      </c>
      <c r="B8" s="75">
        <v>2</v>
      </c>
      <c r="C8" s="75">
        <v>3</v>
      </c>
      <c r="D8" s="75">
        <v>4</v>
      </c>
      <c r="E8" s="75">
        <v>5</v>
      </c>
      <c r="F8" s="75">
        <v>6</v>
      </c>
      <c r="G8" s="75">
        <v>7</v>
      </c>
      <c r="H8" s="75">
        <v>8</v>
      </c>
      <c r="I8" s="75">
        <v>9</v>
      </c>
      <c r="J8" s="90">
        <v>10</v>
      </c>
      <c r="K8" s="90">
        <v>11</v>
      </c>
    </row>
    <row r="9" ht="18.75" customHeight="1" spans="1:11">
      <c r="A9" s="19"/>
      <c r="B9" s="76"/>
      <c r="C9" s="19"/>
      <c r="D9" s="19"/>
      <c r="E9" s="19"/>
      <c r="F9" s="19"/>
      <c r="G9" s="19"/>
      <c r="H9" s="85"/>
      <c r="I9" s="91"/>
      <c r="J9" s="91"/>
      <c r="K9" s="85"/>
    </row>
    <row r="10" ht="18.75" customHeight="1" spans="1:11">
      <c r="A10" s="86"/>
      <c r="B10" s="76"/>
      <c r="C10" s="76"/>
      <c r="D10" s="76"/>
      <c r="E10" s="76"/>
      <c r="F10" s="76"/>
      <c r="G10" s="76"/>
      <c r="H10" s="78"/>
      <c r="I10" s="78"/>
      <c r="J10" s="78"/>
      <c r="K10" s="85"/>
    </row>
    <row r="11" ht="18.75" customHeight="1" spans="1:11">
      <c r="A11" s="87" t="s">
        <v>171</v>
      </c>
      <c r="B11" s="88"/>
      <c r="C11" s="88"/>
      <c r="D11" s="88"/>
      <c r="E11" s="88"/>
      <c r="F11" s="88"/>
      <c r="G11" s="89"/>
      <c r="H11" s="78"/>
      <c r="I11" s="78"/>
      <c r="J11" s="78"/>
      <c r="K11" s="85"/>
    </row>
    <row r="13" customHeight="1" spans="1:1">
      <c r="A13" t="s">
        <v>335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60"/>
      <c r="G2" s="61" t="s">
        <v>336</v>
      </c>
    </row>
    <row r="3" ht="41.25" customHeight="1" spans="1:7">
      <c r="A3" s="62" t="str">
        <f>"2025"&amp;"年部门项目中期规划预算表"</f>
        <v>2025年部门项目中期规划预算表</v>
      </c>
      <c r="B3" s="62"/>
      <c r="C3" s="62"/>
      <c r="D3" s="62"/>
      <c r="E3" s="62"/>
      <c r="F3" s="62"/>
      <c r="G3" s="62"/>
    </row>
    <row r="4" ht="13.5" customHeight="1" spans="1:7">
      <c r="A4" s="63" t="str">
        <f>"单位名称："&amp;"石林彝族自治县东部地区供水工程管理处"</f>
        <v>单位名称：石林彝族自治县东部地区供水工程管理处</v>
      </c>
      <c r="B4" s="64"/>
      <c r="C4" s="64"/>
      <c r="D4" s="64"/>
      <c r="E4" s="65"/>
      <c r="F4" s="65"/>
      <c r="G4" s="66" t="s">
        <v>1</v>
      </c>
    </row>
    <row r="5" ht="21.75" customHeight="1" spans="1:7">
      <c r="A5" s="67" t="s">
        <v>253</v>
      </c>
      <c r="B5" s="67" t="s">
        <v>252</v>
      </c>
      <c r="C5" s="67" t="s">
        <v>184</v>
      </c>
      <c r="D5" s="68" t="s">
        <v>337</v>
      </c>
      <c r="E5" s="13" t="s">
        <v>58</v>
      </c>
      <c r="F5" s="14"/>
      <c r="G5" s="49"/>
    </row>
    <row r="6" ht="21.75" customHeight="1" spans="1:7">
      <c r="A6" s="69"/>
      <c r="B6" s="69"/>
      <c r="C6" s="69"/>
      <c r="D6" s="70"/>
      <c r="E6" s="71" t="str">
        <f>"2025"&amp;"年"</f>
        <v>2025年</v>
      </c>
      <c r="F6" s="68" t="str">
        <f>("2025"+1)&amp;"年"</f>
        <v>2026年</v>
      </c>
      <c r="G6" s="68" t="str">
        <f>("2025"+2)&amp;"年"</f>
        <v>2027年</v>
      </c>
    </row>
    <row r="7" ht="40.5" customHeight="1" spans="1:7">
      <c r="A7" s="72"/>
      <c r="B7" s="72"/>
      <c r="C7" s="72"/>
      <c r="D7" s="73"/>
      <c r="E7" s="74"/>
      <c r="F7" s="73" t="s">
        <v>57</v>
      </c>
      <c r="G7" s="73"/>
    </row>
    <row r="8" ht="15" customHeight="1" spans="1:7">
      <c r="A8" s="75">
        <v>1</v>
      </c>
      <c r="B8" s="75">
        <v>2</v>
      </c>
      <c r="C8" s="75">
        <v>3</v>
      </c>
      <c r="D8" s="75">
        <v>4</v>
      </c>
      <c r="E8" s="75">
        <v>5</v>
      </c>
      <c r="F8" s="75">
        <v>6</v>
      </c>
      <c r="G8" s="75">
        <v>7</v>
      </c>
    </row>
    <row r="9" ht="17.25" customHeight="1" spans="1:7">
      <c r="A9" s="76" t="s">
        <v>70</v>
      </c>
      <c r="B9" s="77"/>
      <c r="C9" s="77"/>
      <c r="D9" s="76"/>
      <c r="E9" s="78">
        <v>2100000</v>
      </c>
      <c r="F9" s="78"/>
      <c r="G9" s="78"/>
    </row>
    <row r="10" ht="18.75" customHeight="1" spans="1:7">
      <c r="A10" s="76"/>
      <c r="B10" s="76" t="s">
        <v>338</v>
      </c>
      <c r="C10" s="76" t="s">
        <v>260</v>
      </c>
      <c r="D10" s="76" t="s">
        <v>339</v>
      </c>
      <c r="E10" s="78">
        <v>100000</v>
      </c>
      <c r="F10" s="78"/>
      <c r="G10" s="78"/>
    </row>
    <row r="11" ht="18.75" customHeight="1" spans="1:7">
      <c r="A11" s="79"/>
      <c r="B11" s="76" t="s">
        <v>338</v>
      </c>
      <c r="C11" s="76" t="s">
        <v>262</v>
      </c>
      <c r="D11" s="76" t="s">
        <v>339</v>
      </c>
      <c r="E11" s="78">
        <v>2000000</v>
      </c>
      <c r="F11" s="78"/>
      <c r="G11" s="78"/>
    </row>
    <row r="12" ht="18.75" customHeight="1" spans="1:7">
      <c r="A12" s="80" t="s">
        <v>55</v>
      </c>
      <c r="B12" s="81" t="s">
        <v>340</v>
      </c>
      <c r="C12" s="81"/>
      <c r="D12" s="82"/>
      <c r="E12" s="78">
        <v>2100000</v>
      </c>
      <c r="F12" s="78"/>
      <c r="G12" s="78"/>
    </row>
  </sheetData>
  <mergeCells count="11">
    <mergeCell ref="A3:G3"/>
    <mergeCell ref="A4:D4"/>
    <mergeCell ref="E5:G5"/>
    <mergeCell ref="A12:D1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workbookViewId="0">
      <pane ySplit="1" topLeftCell="A2" activePane="bottomLeft" state="frozen"/>
      <selection/>
      <selection pane="bottomLeft" activeCell="A10" sqref="A10:J1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48" t="s">
        <v>341</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"单位名称："&amp;"石林彝族自治县东部地区供水工程管理处"</f>
        <v>单位名称：石林彝族自治县东部地区供水工程管理处</v>
      </c>
      <c r="B4" s="4"/>
      <c r="C4" s="5"/>
      <c r="D4" s="6"/>
      <c r="E4" s="6"/>
      <c r="F4" s="6"/>
      <c r="G4" s="6"/>
      <c r="H4" s="6"/>
      <c r="I4" s="6"/>
      <c r="J4" s="246" t="s">
        <v>1</v>
      </c>
    </row>
    <row r="5" ht="30" customHeight="1" spans="1:10">
      <c r="A5" s="7" t="s">
        <v>342</v>
      </c>
      <c r="B5" s="8">
        <v>126004</v>
      </c>
      <c r="C5" s="9"/>
      <c r="D5" s="9"/>
      <c r="E5" s="10"/>
      <c r="F5" s="11" t="s">
        <v>343</v>
      </c>
      <c r="G5" s="10"/>
      <c r="H5" s="12" t="s">
        <v>70</v>
      </c>
      <c r="I5" s="9"/>
      <c r="J5" s="10"/>
    </row>
    <row r="6" ht="32.25" customHeight="1" spans="1:10">
      <c r="A6" s="13" t="s">
        <v>344</v>
      </c>
      <c r="B6" s="14"/>
      <c r="C6" s="14"/>
      <c r="D6" s="14"/>
      <c r="E6" s="14"/>
      <c r="F6" s="14"/>
      <c r="G6" s="14"/>
      <c r="H6" s="14"/>
      <c r="I6" s="49"/>
      <c r="J6" s="50" t="s">
        <v>345</v>
      </c>
    </row>
    <row r="7" ht="99.75" customHeight="1" spans="1:10">
      <c r="A7" s="15" t="s">
        <v>346</v>
      </c>
      <c r="B7" s="16" t="s">
        <v>347</v>
      </c>
      <c r="C7" s="17" t="s">
        <v>348</v>
      </c>
      <c r="D7" s="17"/>
      <c r="E7" s="17"/>
      <c r="F7" s="17"/>
      <c r="G7" s="17"/>
      <c r="H7" s="17"/>
      <c r="I7" s="17"/>
      <c r="J7" s="51" t="s">
        <v>349</v>
      </c>
    </row>
    <row r="8" ht="99.75" customHeight="1" spans="1:10">
      <c r="A8" s="15"/>
      <c r="B8" s="16" t="str">
        <f>"总体绩效目标（"&amp;"2025"&amp;"-"&amp;("2025"+2)&amp;"年期间）"</f>
        <v>总体绩效目标（2025-2027年期间）</v>
      </c>
      <c r="C8" s="17" t="s">
        <v>348</v>
      </c>
      <c r="D8" s="17"/>
      <c r="E8" s="17"/>
      <c r="F8" s="17"/>
      <c r="G8" s="17"/>
      <c r="H8" s="17"/>
      <c r="I8" s="17"/>
      <c r="J8" s="51" t="s">
        <v>350</v>
      </c>
    </row>
    <row r="9" ht="75" customHeight="1" spans="1:10">
      <c r="A9" s="16" t="s">
        <v>351</v>
      </c>
      <c r="B9" s="18" t="str">
        <f>"预算年度（"&amp;"2025"&amp;"年）绩效目标"</f>
        <v>预算年度（2025年）绩效目标</v>
      </c>
      <c r="C9" s="19" t="s">
        <v>352</v>
      </c>
      <c r="D9" s="19"/>
      <c r="E9" s="19"/>
      <c r="F9" s="19"/>
      <c r="G9" s="19"/>
      <c r="H9" s="19"/>
      <c r="I9" s="19"/>
      <c r="J9" s="52" t="s">
        <v>353</v>
      </c>
    </row>
    <row r="10" ht="32.25" customHeight="1" spans="1:10">
      <c r="A10" s="20" t="s">
        <v>354</v>
      </c>
      <c r="B10" s="20"/>
      <c r="C10" s="20"/>
      <c r="D10" s="20"/>
      <c r="E10" s="20"/>
      <c r="F10" s="20"/>
      <c r="G10" s="20"/>
      <c r="H10" s="20"/>
      <c r="I10" s="20"/>
      <c r="J10" s="20"/>
    </row>
    <row r="11" ht="32.25" customHeight="1" spans="1:10">
      <c r="A11" s="16" t="s">
        <v>355</v>
      </c>
      <c r="B11" s="16"/>
      <c r="C11" s="15" t="s">
        <v>356</v>
      </c>
      <c r="D11" s="15"/>
      <c r="E11" s="15"/>
      <c r="F11" s="15" t="s">
        <v>357</v>
      </c>
      <c r="G11" s="15"/>
      <c r="H11" s="15" t="s">
        <v>358</v>
      </c>
      <c r="I11" s="15"/>
      <c r="J11" s="15"/>
    </row>
    <row r="12" ht="32.25" customHeight="1" spans="1:10">
      <c r="A12" s="16"/>
      <c r="B12" s="16"/>
      <c r="C12" s="15"/>
      <c r="D12" s="15"/>
      <c r="E12" s="15"/>
      <c r="F12" s="15"/>
      <c r="G12" s="15"/>
      <c r="H12" s="16" t="s">
        <v>359</v>
      </c>
      <c r="I12" s="16" t="s">
        <v>360</v>
      </c>
      <c r="J12" s="16" t="s">
        <v>361</v>
      </c>
    </row>
    <row r="13" ht="24" customHeight="1" spans="1:10">
      <c r="A13" s="21" t="s">
        <v>55</v>
      </c>
      <c r="B13" s="22"/>
      <c r="C13" s="22"/>
      <c r="D13" s="22"/>
      <c r="E13" s="22"/>
      <c r="F13" s="22"/>
      <c r="G13" s="23"/>
      <c r="H13" s="24">
        <v>6754128</v>
      </c>
      <c r="I13" s="24">
        <v>6754128</v>
      </c>
      <c r="J13" s="53"/>
    </row>
    <row r="14" ht="34.5" customHeight="1" spans="1:10">
      <c r="A14" s="17" t="s">
        <v>362</v>
      </c>
      <c r="B14" s="25"/>
      <c r="C14" s="17" t="s">
        <v>363</v>
      </c>
      <c r="D14" s="25"/>
      <c r="E14" s="25"/>
      <c r="F14" s="25"/>
      <c r="G14" s="25"/>
      <c r="H14" s="24">
        <v>6754128</v>
      </c>
      <c r="I14" s="24">
        <v>6754128</v>
      </c>
      <c r="J14" s="24"/>
    </row>
    <row r="15" ht="32.25" customHeight="1" spans="1:10">
      <c r="A15" s="20" t="s">
        <v>364</v>
      </c>
      <c r="B15" s="20"/>
      <c r="C15" s="20"/>
      <c r="D15" s="20"/>
      <c r="E15" s="20"/>
      <c r="F15" s="20"/>
      <c r="G15" s="20"/>
      <c r="H15" s="20"/>
      <c r="I15" s="20"/>
      <c r="J15" s="20"/>
    </row>
    <row r="16" ht="32.25" customHeight="1" spans="1:10">
      <c r="A16" s="26" t="s">
        <v>365</v>
      </c>
      <c r="B16" s="26"/>
      <c r="C16" s="26"/>
      <c r="D16" s="26"/>
      <c r="E16" s="26"/>
      <c r="F16" s="26"/>
      <c r="G16" s="26"/>
      <c r="H16" s="27" t="s">
        <v>366</v>
      </c>
      <c r="I16" s="54" t="s">
        <v>272</v>
      </c>
      <c r="J16" s="27" t="s">
        <v>367</v>
      </c>
    </row>
    <row r="17" ht="36" customHeight="1" spans="1:10">
      <c r="A17" s="28" t="s">
        <v>265</v>
      </c>
      <c r="B17" s="28" t="s">
        <v>368</v>
      </c>
      <c r="C17" s="29" t="s">
        <v>267</v>
      </c>
      <c r="D17" s="29" t="s">
        <v>268</v>
      </c>
      <c r="E17" s="29" t="s">
        <v>269</v>
      </c>
      <c r="F17" s="29" t="s">
        <v>270</v>
      </c>
      <c r="G17" s="29" t="s">
        <v>271</v>
      </c>
      <c r="H17" s="30"/>
      <c r="I17" s="30"/>
      <c r="J17" s="30"/>
    </row>
    <row r="18" ht="32.25" customHeight="1" spans="1:10">
      <c r="A18" s="31" t="s">
        <v>274</v>
      </c>
      <c r="B18" s="32" t="s">
        <v>275</v>
      </c>
      <c r="C18" s="33" t="s">
        <v>369</v>
      </c>
      <c r="D18" s="247" t="s">
        <v>370</v>
      </c>
      <c r="E18" s="34">
        <v>1200</v>
      </c>
      <c r="F18" s="35" t="s">
        <v>371</v>
      </c>
      <c r="G18" s="34">
        <v>1200</v>
      </c>
      <c r="H18" s="36"/>
      <c r="I18" s="55"/>
      <c r="J18" s="56"/>
    </row>
    <row r="19" customHeight="1" spans="1:10">
      <c r="A19" s="31"/>
      <c r="B19" s="32" t="s">
        <v>372</v>
      </c>
      <c r="C19" s="33" t="s">
        <v>373</v>
      </c>
      <c r="D19" s="37"/>
      <c r="E19" s="34">
        <v>100</v>
      </c>
      <c r="F19" s="35" t="s">
        <v>374</v>
      </c>
      <c r="G19" s="34">
        <v>100</v>
      </c>
      <c r="H19" s="36"/>
      <c r="I19" s="55"/>
      <c r="J19" s="56"/>
    </row>
    <row r="20" customHeight="1" spans="1:10">
      <c r="A20" s="31"/>
      <c r="B20" s="32" t="s">
        <v>375</v>
      </c>
      <c r="C20" s="38" t="s">
        <v>376</v>
      </c>
      <c r="D20" s="37"/>
      <c r="E20" s="39" t="s">
        <v>377</v>
      </c>
      <c r="F20" s="39" t="s">
        <v>286</v>
      </c>
      <c r="G20" s="40">
        <v>1</v>
      </c>
      <c r="H20" s="41"/>
      <c r="I20" s="57"/>
      <c r="J20" s="58"/>
    </row>
    <row r="21" customHeight="1" spans="1:10">
      <c r="A21" s="31"/>
      <c r="B21" s="31" t="s">
        <v>378</v>
      </c>
      <c r="C21" s="38" t="s">
        <v>379</v>
      </c>
      <c r="D21" s="37"/>
      <c r="E21" s="39">
        <v>535.25</v>
      </c>
      <c r="F21" s="39" t="s">
        <v>380</v>
      </c>
      <c r="G21" s="39">
        <v>535.25</v>
      </c>
      <c r="H21" s="41"/>
      <c r="I21" s="57"/>
      <c r="J21" s="58"/>
    </row>
    <row r="22" customHeight="1" spans="1:10">
      <c r="A22" s="31" t="s">
        <v>282</v>
      </c>
      <c r="B22" s="31" t="s">
        <v>381</v>
      </c>
      <c r="C22" s="33" t="s">
        <v>373</v>
      </c>
      <c r="D22" s="37"/>
      <c r="E22" s="34">
        <v>30</v>
      </c>
      <c r="F22" s="35" t="s">
        <v>374</v>
      </c>
      <c r="G22" s="34">
        <v>30</v>
      </c>
      <c r="H22" s="41"/>
      <c r="I22" s="57"/>
      <c r="J22" s="58"/>
    </row>
    <row r="23" customHeight="1" spans="1:10">
      <c r="A23" s="31"/>
      <c r="B23" s="31" t="s">
        <v>382</v>
      </c>
      <c r="C23" s="38" t="s">
        <v>383</v>
      </c>
      <c r="D23" s="37"/>
      <c r="E23" s="39" t="s">
        <v>384</v>
      </c>
      <c r="F23" s="39" t="s">
        <v>385</v>
      </c>
      <c r="G23" s="39" t="s">
        <v>386</v>
      </c>
      <c r="H23" s="41"/>
      <c r="I23" s="57"/>
      <c r="J23" s="58"/>
    </row>
    <row r="24" customHeight="1" spans="1:10">
      <c r="A24" s="31"/>
      <c r="B24" s="31" t="s">
        <v>387</v>
      </c>
      <c r="C24" s="38" t="s">
        <v>388</v>
      </c>
      <c r="D24" s="37"/>
      <c r="E24" s="39" t="s">
        <v>389</v>
      </c>
      <c r="F24" s="39" t="s">
        <v>286</v>
      </c>
      <c r="G24" s="40">
        <v>0.75</v>
      </c>
      <c r="H24" s="41"/>
      <c r="I24" s="57"/>
      <c r="J24" s="58"/>
    </row>
    <row r="25" customHeight="1" spans="1:10">
      <c r="A25" s="31"/>
      <c r="B25" s="42" t="s">
        <v>390</v>
      </c>
      <c r="C25" s="38" t="s">
        <v>391</v>
      </c>
      <c r="D25" s="37"/>
      <c r="E25" s="39" t="s">
        <v>392</v>
      </c>
      <c r="F25" s="39" t="s">
        <v>393</v>
      </c>
      <c r="G25" s="39" t="s">
        <v>394</v>
      </c>
      <c r="H25" s="41"/>
      <c r="I25" s="57"/>
      <c r="J25" s="58"/>
    </row>
    <row r="26" customHeight="1" spans="1:10">
      <c r="A26" s="43" t="s">
        <v>289</v>
      </c>
      <c r="B26" s="44" t="s">
        <v>395</v>
      </c>
      <c r="C26" s="38" t="s">
        <v>290</v>
      </c>
      <c r="D26" s="37"/>
      <c r="E26" s="39" t="s">
        <v>396</v>
      </c>
      <c r="F26" s="39" t="s">
        <v>286</v>
      </c>
      <c r="G26" s="40">
        <v>1</v>
      </c>
      <c r="H26" s="41"/>
      <c r="I26" s="57"/>
      <c r="J26" s="58"/>
    </row>
    <row r="27" customHeight="1" spans="1:10">
      <c r="A27" s="45"/>
      <c r="B27" s="46"/>
      <c r="C27" s="47"/>
      <c r="D27" s="47"/>
      <c r="E27" s="47"/>
      <c r="F27" s="47"/>
      <c r="G27" s="47"/>
      <c r="H27" s="47"/>
      <c r="I27" s="47"/>
      <c r="J27" s="59"/>
    </row>
  </sheetData>
  <mergeCells count="32">
    <mergeCell ref="A3:J3"/>
    <mergeCell ref="A4:C4"/>
    <mergeCell ref="B5:E5"/>
    <mergeCell ref="F5:G5"/>
    <mergeCell ref="H5:J5"/>
    <mergeCell ref="A6:I6"/>
    <mergeCell ref="C7:I7"/>
    <mergeCell ref="C8:I8"/>
    <mergeCell ref="C9:I9"/>
    <mergeCell ref="A10:J10"/>
    <mergeCell ref="H11:J11"/>
    <mergeCell ref="A13:G13"/>
    <mergeCell ref="A14:B14"/>
    <mergeCell ref="C14:G14"/>
    <mergeCell ref="A15:J15"/>
    <mergeCell ref="A16:G16"/>
    <mergeCell ref="H18:J18"/>
    <mergeCell ref="H19:J19"/>
    <mergeCell ref="H20:J20"/>
    <mergeCell ref="H24:J24"/>
    <mergeCell ref="H25:J25"/>
    <mergeCell ref="H26:J26"/>
    <mergeCell ref="B27:J27"/>
    <mergeCell ref="A7:A8"/>
    <mergeCell ref="A18:A21"/>
    <mergeCell ref="A22:A25"/>
    <mergeCell ref="D18:D26"/>
    <mergeCell ref="H16:H17"/>
    <mergeCell ref="I16:I17"/>
    <mergeCell ref="J16:J17"/>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116" t="s">
        <v>52</v>
      </c>
    </row>
    <row r="3" ht="41.25" customHeight="1" spans="1:1">
      <c r="A3" s="95" t="str">
        <f>"2025"&amp;"年部门收入预算表"</f>
        <v>2025年部门收入预算表</v>
      </c>
    </row>
    <row r="4" ht="17.25" customHeight="1" spans="1:19">
      <c r="A4" s="98" t="str">
        <f>"单位名称："&amp;"石林彝族自治县东部地区供水工程管理处"</f>
        <v>单位名称：石林彝族自治县东部地区供水工程管理处</v>
      </c>
      <c r="S4" s="100" t="s">
        <v>1</v>
      </c>
    </row>
    <row r="5" ht="21.75" customHeight="1" spans="1:19">
      <c r="A5" s="232" t="s">
        <v>53</v>
      </c>
      <c r="B5" s="233" t="s">
        <v>54</v>
      </c>
      <c r="C5" s="233" t="s">
        <v>55</v>
      </c>
      <c r="D5" s="234" t="s">
        <v>56</v>
      </c>
      <c r="E5" s="234"/>
      <c r="F5" s="234"/>
      <c r="G5" s="234"/>
      <c r="H5" s="234"/>
      <c r="I5" s="182"/>
      <c r="J5" s="234"/>
      <c r="K5" s="234"/>
      <c r="L5" s="234"/>
      <c r="M5" s="234"/>
      <c r="N5" s="240"/>
      <c r="O5" s="234" t="s">
        <v>45</v>
      </c>
      <c r="P5" s="234"/>
      <c r="Q5" s="234"/>
      <c r="R5" s="234"/>
      <c r="S5" s="240"/>
    </row>
    <row r="6" ht="27" customHeight="1" spans="1:19">
      <c r="A6" s="235"/>
      <c r="B6" s="236"/>
      <c r="C6" s="236"/>
      <c r="D6" s="236" t="s">
        <v>57</v>
      </c>
      <c r="E6" s="236" t="s">
        <v>58</v>
      </c>
      <c r="F6" s="236" t="s">
        <v>59</v>
      </c>
      <c r="G6" s="236" t="s">
        <v>60</v>
      </c>
      <c r="H6" s="236" t="s">
        <v>61</v>
      </c>
      <c r="I6" s="241" t="s">
        <v>62</v>
      </c>
      <c r="J6" s="242"/>
      <c r="K6" s="242"/>
      <c r="L6" s="242"/>
      <c r="M6" s="242"/>
      <c r="N6" s="243"/>
      <c r="O6" s="236" t="s">
        <v>57</v>
      </c>
      <c r="P6" s="236" t="s">
        <v>58</v>
      </c>
      <c r="Q6" s="236" t="s">
        <v>59</v>
      </c>
      <c r="R6" s="236" t="s">
        <v>60</v>
      </c>
      <c r="S6" s="236" t="s">
        <v>63</v>
      </c>
    </row>
    <row r="7" ht="30" customHeight="1" spans="1:19">
      <c r="A7" s="237"/>
      <c r="B7" s="156"/>
      <c r="C7" s="167"/>
      <c r="D7" s="167"/>
      <c r="E7" s="167"/>
      <c r="F7" s="167"/>
      <c r="G7" s="167"/>
      <c r="H7" s="167"/>
      <c r="I7" s="121" t="s">
        <v>57</v>
      </c>
      <c r="J7" s="243" t="s">
        <v>64</v>
      </c>
      <c r="K7" s="243" t="s">
        <v>65</v>
      </c>
      <c r="L7" s="243" t="s">
        <v>66</v>
      </c>
      <c r="M7" s="243" t="s">
        <v>67</v>
      </c>
      <c r="N7" s="243" t="s">
        <v>68</v>
      </c>
      <c r="O7" s="244"/>
      <c r="P7" s="244"/>
      <c r="Q7" s="244"/>
      <c r="R7" s="244"/>
      <c r="S7" s="167"/>
    </row>
    <row r="8" ht="15" customHeight="1" spans="1:19">
      <c r="A8" s="238">
        <v>1</v>
      </c>
      <c r="B8" s="238">
        <v>2</v>
      </c>
      <c r="C8" s="238">
        <v>3</v>
      </c>
      <c r="D8" s="238">
        <v>4</v>
      </c>
      <c r="E8" s="238">
        <v>5</v>
      </c>
      <c r="F8" s="238">
        <v>6</v>
      </c>
      <c r="G8" s="238">
        <v>7</v>
      </c>
      <c r="H8" s="238">
        <v>8</v>
      </c>
      <c r="I8" s="121">
        <v>9</v>
      </c>
      <c r="J8" s="238">
        <v>10</v>
      </c>
      <c r="K8" s="238">
        <v>11</v>
      </c>
      <c r="L8" s="238">
        <v>12</v>
      </c>
      <c r="M8" s="238">
        <v>13</v>
      </c>
      <c r="N8" s="238">
        <v>14</v>
      </c>
      <c r="O8" s="238">
        <v>15</v>
      </c>
      <c r="P8" s="238">
        <v>16</v>
      </c>
      <c r="Q8" s="238">
        <v>17</v>
      </c>
      <c r="R8" s="238">
        <v>18</v>
      </c>
      <c r="S8" s="238">
        <v>19</v>
      </c>
    </row>
    <row r="9" ht="18" customHeight="1" spans="1:19">
      <c r="A9" s="76" t="s">
        <v>69</v>
      </c>
      <c r="B9" s="76" t="s">
        <v>70</v>
      </c>
      <c r="C9" s="132">
        <v>6754128</v>
      </c>
      <c r="D9" s="132">
        <v>6754128</v>
      </c>
      <c r="E9" s="132">
        <v>6754128</v>
      </c>
      <c r="F9" s="132"/>
      <c r="G9" s="132"/>
      <c r="H9" s="132"/>
      <c r="I9" s="132"/>
      <c r="J9" s="132"/>
      <c r="K9" s="132"/>
      <c r="L9" s="132"/>
      <c r="M9" s="132"/>
      <c r="N9" s="132"/>
      <c r="O9" s="132"/>
      <c r="P9" s="132"/>
      <c r="Q9" s="132"/>
      <c r="R9" s="132"/>
      <c r="S9" s="132"/>
    </row>
    <row r="10" ht="18" customHeight="1" spans="1:19">
      <c r="A10" s="103" t="s">
        <v>55</v>
      </c>
      <c r="B10" s="239"/>
      <c r="C10" s="132">
        <v>6754128</v>
      </c>
      <c r="D10" s="132">
        <v>6754128</v>
      </c>
      <c r="E10" s="132">
        <v>6754128</v>
      </c>
      <c r="F10" s="132"/>
      <c r="G10" s="132"/>
      <c r="H10" s="132"/>
      <c r="I10" s="132"/>
      <c r="J10" s="132"/>
      <c r="K10" s="132"/>
      <c r="L10" s="132"/>
      <c r="M10" s="132"/>
      <c r="N10" s="132"/>
      <c r="O10" s="132"/>
      <c r="P10" s="132"/>
      <c r="Q10" s="132"/>
      <c r="R10" s="132"/>
      <c r="S10" s="132"/>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100" t="s">
        <v>71</v>
      </c>
    </row>
    <row r="3" ht="41.25" customHeight="1" spans="1:1">
      <c r="A3" s="95" t="str">
        <f>"2025"&amp;"年部门支出预算表"</f>
        <v>2025年部门支出预算表</v>
      </c>
    </row>
    <row r="4" ht="17.25" customHeight="1" spans="1:15">
      <c r="A4" s="98" t="str">
        <f>"单位名称："&amp;"石林彝族自治县东部地区供水工程管理处"</f>
        <v>单位名称：石林彝族自治县东部地区供水工程管理处</v>
      </c>
      <c r="O4" s="100" t="s">
        <v>1</v>
      </c>
    </row>
    <row r="5" ht="27" customHeight="1" spans="1:15">
      <c r="A5" s="218" t="s">
        <v>72</v>
      </c>
      <c r="B5" s="218" t="s">
        <v>73</v>
      </c>
      <c r="C5" s="218" t="s">
        <v>55</v>
      </c>
      <c r="D5" s="219" t="s">
        <v>58</v>
      </c>
      <c r="E5" s="220"/>
      <c r="F5" s="221"/>
      <c r="G5" s="222" t="s">
        <v>59</v>
      </c>
      <c r="H5" s="222" t="s">
        <v>60</v>
      </c>
      <c r="I5" s="222" t="s">
        <v>74</v>
      </c>
      <c r="J5" s="219" t="s">
        <v>62</v>
      </c>
      <c r="K5" s="220"/>
      <c r="L5" s="220"/>
      <c r="M5" s="220"/>
      <c r="N5" s="229"/>
      <c r="O5" s="230"/>
    </row>
    <row r="6" ht="42" customHeight="1" spans="1:15">
      <c r="A6" s="223"/>
      <c r="B6" s="223"/>
      <c r="C6" s="224"/>
      <c r="D6" s="225" t="s">
        <v>57</v>
      </c>
      <c r="E6" s="225" t="s">
        <v>75</v>
      </c>
      <c r="F6" s="225" t="s">
        <v>76</v>
      </c>
      <c r="G6" s="224"/>
      <c r="H6" s="224"/>
      <c r="I6" s="231"/>
      <c r="J6" s="225" t="s">
        <v>57</v>
      </c>
      <c r="K6" s="212" t="s">
        <v>77</v>
      </c>
      <c r="L6" s="212" t="s">
        <v>78</v>
      </c>
      <c r="M6" s="212" t="s">
        <v>79</v>
      </c>
      <c r="N6" s="212" t="s">
        <v>80</v>
      </c>
      <c r="O6" s="212" t="s">
        <v>81</v>
      </c>
    </row>
    <row r="7" ht="18" customHeight="1" spans="1:15">
      <c r="A7" s="106" t="s">
        <v>82</v>
      </c>
      <c r="B7" s="106" t="s">
        <v>83</v>
      </c>
      <c r="C7" s="106" t="s">
        <v>84</v>
      </c>
      <c r="D7" s="109" t="s">
        <v>85</v>
      </c>
      <c r="E7" s="109" t="s">
        <v>86</v>
      </c>
      <c r="F7" s="109" t="s">
        <v>87</v>
      </c>
      <c r="G7" s="109" t="s">
        <v>88</v>
      </c>
      <c r="H7" s="109" t="s">
        <v>89</v>
      </c>
      <c r="I7" s="109" t="s">
        <v>90</v>
      </c>
      <c r="J7" s="109" t="s">
        <v>91</v>
      </c>
      <c r="K7" s="109" t="s">
        <v>92</v>
      </c>
      <c r="L7" s="109" t="s">
        <v>93</v>
      </c>
      <c r="M7" s="109" t="s">
        <v>94</v>
      </c>
      <c r="N7" s="106" t="s">
        <v>95</v>
      </c>
      <c r="O7" s="109" t="s">
        <v>96</v>
      </c>
    </row>
    <row r="8" ht="21" customHeight="1" spans="1:15">
      <c r="A8" s="110" t="s">
        <v>97</v>
      </c>
      <c r="B8" s="110" t="s">
        <v>98</v>
      </c>
      <c r="C8" s="132">
        <v>1282854</v>
      </c>
      <c r="D8" s="132">
        <v>1282854</v>
      </c>
      <c r="E8" s="132">
        <v>1282854</v>
      </c>
      <c r="F8" s="132"/>
      <c r="G8" s="132"/>
      <c r="H8" s="132"/>
      <c r="I8" s="132"/>
      <c r="J8" s="132"/>
      <c r="K8" s="132"/>
      <c r="L8" s="132"/>
      <c r="M8" s="132"/>
      <c r="N8" s="132"/>
      <c r="O8" s="132"/>
    </row>
    <row r="9" ht="21" customHeight="1" spans="1:15">
      <c r="A9" s="226" t="s">
        <v>99</v>
      </c>
      <c r="B9" s="226" t="s">
        <v>100</v>
      </c>
      <c r="C9" s="132">
        <v>1268994</v>
      </c>
      <c r="D9" s="132">
        <v>1268994</v>
      </c>
      <c r="E9" s="132">
        <v>1268994</v>
      </c>
      <c r="F9" s="132"/>
      <c r="G9" s="132"/>
      <c r="H9" s="132"/>
      <c r="I9" s="132"/>
      <c r="J9" s="132"/>
      <c r="K9" s="132"/>
      <c r="L9" s="132"/>
      <c r="M9" s="132"/>
      <c r="N9" s="132"/>
      <c r="O9" s="132"/>
    </row>
    <row r="10" ht="21" customHeight="1" spans="1:15">
      <c r="A10" s="227" t="s">
        <v>101</v>
      </c>
      <c r="B10" s="227" t="s">
        <v>102</v>
      </c>
      <c r="C10" s="132">
        <v>86400</v>
      </c>
      <c r="D10" s="132">
        <v>86400</v>
      </c>
      <c r="E10" s="132">
        <v>86400</v>
      </c>
      <c r="F10" s="132"/>
      <c r="G10" s="132"/>
      <c r="H10" s="132"/>
      <c r="I10" s="132"/>
      <c r="J10" s="132"/>
      <c r="K10" s="132"/>
      <c r="L10" s="132"/>
      <c r="M10" s="132"/>
      <c r="N10" s="132"/>
      <c r="O10" s="132"/>
    </row>
    <row r="11" ht="21" customHeight="1" spans="1:15">
      <c r="A11" s="227" t="s">
        <v>103</v>
      </c>
      <c r="B11" s="227" t="s">
        <v>104</v>
      </c>
      <c r="C11" s="132">
        <v>442266</v>
      </c>
      <c r="D11" s="132">
        <v>442266</v>
      </c>
      <c r="E11" s="132">
        <v>442266</v>
      </c>
      <c r="F11" s="132"/>
      <c r="G11" s="132"/>
      <c r="H11" s="132"/>
      <c r="I11" s="132"/>
      <c r="J11" s="132"/>
      <c r="K11" s="132"/>
      <c r="L11" s="132"/>
      <c r="M11" s="132"/>
      <c r="N11" s="132"/>
      <c r="O11" s="132"/>
    </row>
    <row r="12" ht="21" customHeight="1" spans="1:15">
      <c r="A12" s="227" t="s">
        <v>105</v>
      </c>
      <c r="B12" s="227" t="s">
        <v>106</v>
      </c>
      <c r="C12" s="132">
        <v>740328</v>
      </c>
      <c r="D12" s="132">
        <v>740328</v>
      </c>
      <c r="E12" s="132">
        <v>740328</v>
      </c>
      <c r="F12" s="132"/>
      <c r="G12" s="132"/>
      <c r="H12" s="132"/>
      <c r="I12" s="132"/>
      <c r="J12" s="132"/>
      <c r="K12" s="132"/>
      <c r="L12" s="132"/>
      <c r="M12" s="132"/>
      <c r="N12" s="132"/>
      <c r="O12" s="132"/>
    </row>
    <row r="13" ht="21" customHeight="1" spans="1:15">
      <c r="A13" s="226" t="s">
        <v>107</v>
      </c>
      <c r="B13" s="226" t="s">
        <v>108</v>
      </c>
      <c r="C13" s="132">
        <v>13860</v>
      </c>
      <c r="D13" s="132">
        <v>13860</v>
      </c>
      <c r="E13" s="132">
        <v>13860</v>
      </c>
      <c r="F13" s="132"/>
      <c r="G13" s="132"/>
      <c r="H13" s="132"/>
      <c r="I13" s="132"/>
      <c r="J13" s="132"/>
      <c r="K13" s="132"/>
      <c r="L13" s="132"/>
      <c r="M13" s="132"/>
      <c r="N13" s="132"/>
      <c r="O13" s="132"/>
    </row>
    <row r="14" ht="21" customHeight="1" spans="1:15">
      <c r="A14" s="227" t="s">
        <v>109</v>
      </c>
      <c r="B14" s="227" t="s">
        <v>110</v>
      </c>
      <c r="C14" s="132">
        <v>13860</v>
      </c>
      <c r="D14" s="132">
        <v>13860</v>
      </c>
      <c r="E14" s="132">
        <v>13860</v>
      </c>
      <c r="F14" s="132"/>
      <c r="G14" s="132"/>
      <c r="H14" s="132"/>
      <c r="I14" s="132"/>
      <c r="J14" s="132"/>
      <c r="K14" s="132"/>
      <c r="L14" s="132"/>
      <c r="M14" s="132"/>
      <c r="N14" s="132"/>
      <c r="O14" s="132"/>
    </row>
    <row r="15" ht="21" customHeight="1" spans="1:15">
      <c r="A15" s="110" t="s">
        <v>111</v>
      </c>
      <c r="B15" s="110" t="s">
        <v>112</v>
      </c>
      <c r="C15" s="132">
        <v>348210</v>
      </c>
      <c r="D15" s="132">
        <v>348210</v>
      </c>
      <c r="E15" s="132">
        <v>348210</v>
      </c>
      <c r="F15" s="132"/>
      <c r="G15" s="132"/>
      <c r="H15" s="132"/>
      <c r="I15" s="132"/>
      <c r="J15" s="132"/>
      <c r="K15" s="132"/>
      <c r="L15" s="132"/>
      <c r="M15" s="132"/>
      <c r="N15" s="132"/>
      <c r="O15" s="132"/>
    </row>
    <row r="16" ht="21" customHeight="1" spans="1:15">
      <c r="A16" s="226" t="s">
        <v>113</v>
      </c>
      <c r="B16" s="226" t="s">
        <v>114</v>
      </c>
      <c r="C16" s="132">
        <v>348210</v>
      </c>
      <c r="D16" s="132">
        <v>348210</v>
      </c>
      <c r="E16" s="132">
        <v>348210</v>
      </c>
      <c r="F16" s="132"/>
      <c r="G16" s="132"/>
      <c r="H16" s="132"/>
      <c r="I16" s="132"/>
      <c r="J16" s="132"/>
      <c r="K16" s="132"/>
      <c r="L16" s="132"/>
      <c r="M16" s="132"/>
      <c r="N16" s="132"/>
      <c r="O16" s="132"/>
    </row>
    <row r="17" ht="21" customHeight="1" spans="1:15">
      <c r="A17" s="227" t="s">
        <v>115</v>
      </c>
      <c r="B17" s="227" t="s">
        <v>116</v>
      </c>
      <c r="C17" s="132">
        <v>185438</v>
      </c>
      <c r="D17" s="132">
        <v>185438</v>
      </c>
      <c r="E17" s="132">
        <v>185438</v>
      </c>
      <c r="F17" s="132"/>
      <c r="G17" s="132"/>
      <c r="H17" s="132"/>
      <c r="I17" s="132"/>
      <c r="J17" s="132"/>
      <c r="K17" s="132"/>
      <c r="L17" s="132"/>
      <c r="M17" s="132"/>
      <c r="N17" s="132"/>
      <c r="O17" s="132"/>
    </row>
    <row r="18" ht="21" customHeight="1" spans="1:15">
      <c r="A18" s="227" t="s">
        <v>117</v>
      </c>
      <c r="B18" s="227" t="s">
        <v>118</v>
      </c>
      <c r="C18" s="132">
        <v>142774</v>
      </c>
      <c r="D18" s="132">
        <v>142774</v>
      </c>
      <c r="E18" s="132">
        <v>142774</v>
      </c>
      <c r="F18" s="132"/>
      <c r="G18" s="132"/>
      <c r="H18" s="132"/>
      <c r="I18" s="132"/>
      <c r="J18" s="132"/>
      <c r="K18" s="132"/>
      <c r="L18" s="132"/>
      <c r="M18" s="132"/>
      <c r="N18" s="132"/>
      <c r="O18" s="132"/>
    </row>
    <row r="19" ht="21" customHeight="1" spans="1:15">
      <c r="A19" s="227" t="s">
        <v>119</v>
      </c>
      <c r="B19" s="227" t="s">
        <v>120</v>
      </c>
      <c r="C19" s="132">
        <v>19998</v>
      </c>
      <c r="D19" s="132">
        <v>19998</v>
      </c>
      <c r="E19" s="132">
        <v>19998</v>
      </c>
      <c r="F19" s="132"/>
      <c r="G19" s="132"/>
      <c r="H19" s="132"/>
      <c r="I19" s="132"/>
      <c r="J19" s="132"/>
      <c r="K19" s="132"/>
      <c r="L19" s="132"/>
      <c r="M19" s="132"/>
      <c r="N19" s="132"/>
      <c r="O19" s="132"/>
    </row>
    <row r="20" ht="21" customHeight="1" spans="1:15">
      <c r="A20" s="110" t="s">
        <v>121</v>
      </c>
      <c r="B20" s="110" t="s">
        <v>122</v>
      </c>
      <c r="C20" s="132">
        <v>4773198</v>
      </c>
      <c r="D20" s="132">
        <v>4773198</v>
      </c>
      <c r="E20" s="132">
        <v>2673198</v>
      </c>
      <c r="F20" s="132">
        <v>2100000</v>
      </c>
      <c r="G20" s="132"/>
      <c r="H20" s="132"/>
      <c r="I20" s="132"/>
      <c r="J20" s="132"/>
      <c r="K20" s="132"/>
      <c r="L20" s="132"/>
      <c r="M20" s="132"/>
      <c r="N20" s="132"/>
      <c r="O20" s="132"/>
    </row>
    <row r="21" ht="21" customHeight="1" spans="1:15">
      <c r="A21" s="226" t="s">
        <v>123</v>
      </c>
      <c r="B21" s="226" t="s">
        <v>124</v>
      </c>
      <c r="C21" s="132">
        <v>4773198</v>
      </c>
      <c r="D21" s="132">
        <v>4773198</v>
      </c>
      <c r="E21" s="132">
        <v>2673198</v>
      </c>
      <c r="F21" s="132">
        <v>2100000</v>
      </c>
      <c r="G21" s="132"/>
      <c r="H21" s="132"/>
      <c r="I21" s="132"/>
      <c r="J21" s="132"/>
      <c r="K21" s="132"/>
      <c r="L21" s="132"/>
      <c r="M21" s="132"/>
      <c r="N21" s="132"/>
      <c r="O21" s="132"/>
    </row>
    <row r="22" ht="21" customHeight="1" spans="1:15">
      <c r="A22" s="227" t="s">
        <v>125</v>
      </c>
      <c r="B22" s="227" t="s">
        <v>126</v>
      </c>
      <c r="C22" s="132">
        <v>4773198</v>
      </c>
      <c r="D22" s="132">
        <v>4773198</v>
      </c>
      <c r="E22" s="132">
        <v>2673198</v>
      </c>
      <c r="F22" s="132">
        <v>2100000</v>
      </c>
      <c r="G22" s="132"/>
      <c r="H22" s="132"/>
      <c r="I22" s="132"/>
      <c r="J22" s="132"/>
      <c r="K22" s="132"/>
      <c r="L22" s="132"/>
      <c r="M22" s="132"/>
      <c r="N22" s="132"/>
      <c r="O22" s="132"/>
    </row>
    <row r="23" ht="21" customHeight="1" spans="1:15">
      <c r="A23" s="110" t="s">
        <v>127</v>
      </c>
      <c r="B23" s="110" t="s">
        <v>128</v>
      </c>
      <c r="C23" s="132">
        <v>349866</v>
      </c>
      <c r="D23" s="132">
        <v>349866</v>
      </c>
      <c r="E23" s="132">
        <v>349866</v>
      </c>
      <c r="F23" s="132"/>
      <c r="G23" s="132"/>
      <c r="H23" s="132"/>
      <c r="I23" s="132"/>
      <c r="J23" s="132"/>
      <c r="K23" s="132"/>
      <c r="L23" s="132"/>
      <c r="M23" s="132"/>
      <c r="N23" s="132"/>
      <c r="O23" s="132"/>
    </row>
    <row r="24" ht="21" customHeight="1" spans="1:15">
      <c r="A24" s="226" t="s">
        <v>129</v>
      </c>
      <c r="B24" s="226" t="s">
        <v>130</v>
      </c>
      <c r="C24" s="132">
        <v>349866</v>
      </c>
      <c r="D24" s="132">
        <v>349866</v>
      </c>
      <c r="E24" s="132">
        <v>349866</v>
      </c>
      <c r="F24" s="132"/>
      <c r="G24" s="132"/>
      <c r="H24" s="132"/>
      <c r="I24" s="132"/>
      <c r="J24" s="132"/>
      <c r="K24" s="132"/>
      <c r="L24" s="132"/>
      <c r="M24" s="132"/>
      <c r="N24" s="132"/>
      <c r="O24" s="132"/>
    </row>
    <row r="25" ht="21" customHeight="1" spans="1:15">
      <c r="A25" s="227" t="s">
        <v>131</v>
      </c>
      <c r="B25" s="227" t="s">
        <v>132</v>
      </c>
      <c r="C25" s="132">
        <v>349866</v>
      </c>
      <c r="D25" s="132">
        <v>349866</v>
      </c>
      <c r="E25" s="132">
        <v>349866</v>
      </c>
      <c r="F25" s="132"/>
      <c r="G25" s="132"/>
      <c r="H25" s="132"/>
      <c r="I25" s="132"/>
      <c r="J25" s="132"/>
      <c r="K25" s="132"/>
      <c r="L25" s="132"/>
      <c r="M25" s="132"/>
      <c r="N25" s="132"/>
      <c r="O25" s="132"/>
    </row>
    <row r="26" ht="21" customHeight="1" spans="1:15">
      <c r="A26" s="228" t="s">
        <v>55</v>
      </c>
      <c r="B26" s="89"/>
      <c r="C26" s="132">
        <v>6754128</v>
      </c>
      <c r="D26" s="132">
        <v>6754128</v>
      </c>
      <c r="E26" s="132">
        <v>4654128</v>
      </c>
      <c r="F26" s="132">
        <v>2100000</v>
      </c>
      <c r="G26" s="132"/>
      <c r="H26" s="132"/>
      <c r="I26" s="132"/>
      <c r="J26" s="132"/>
      <c r="K26" s="132"/>
      <c r="L26" s="132"/>
      <c r="M26" s="132"/>
      <c r="N26" s="132"/>
      <c r="O26" s="132"/>
    </row>
  </sheetData>
  <mergeCells count="12">
    <mergeCell ref="A2:O2"/>
    <mergeCell ref="A3:O3"/>
    <mergeCell ref="A4:B4"/>
    <mergeCell ref="D5:F5"/>
    <mergeCell ref="J5:O5"/>
    <mergeCell ref="A26:B2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96"/>
      <c r="B2" s="100"/>
      <c r="C2" s="100"/>
      <c r="D2" s="100" t="s">
        <v>133</v>
      </c>
    </row>
    <row r="3" ht="41.25" customHeight="1" spans="1:1">
      <c r="A3" s="95" t="str">
        <f>"2025"&amp;"年部门财政拨款收支预算总表"</f>
        <v>2025年部门财政拨款收支预算总表</v>
      </c>
    </row>
    <row r="4" ht="17.25" customHeight="1" spans="1:4">
      <c r="A4" s="98" t="str">
        <f>"单位名称："&amp;"石林彝族自治县东部地区供水工程管理处"</f>
        <v>单位名称：石林彝族自治县东部地区供水工程管理处</v>
      </c>
      <c r="B4" s="211"/>
      <c r="D4" s="100" t="s">
        <v>1</v>
      </c>
    </row>
    <row r="5" ht="17.25" customHeight="1" spans="1:4">
      <c r="A5" s="212" t="s">
        <v>2</v>
      </c>
      <c r="B5" s="213"/>
      <c r="C5" s="212" t="s">
        <v>3</v>
      </c>
      <c r="D5" s="213"/>
    </row>
    <row r="6" ht="18.75" customHeight="1" spans="1:4">
      <c r="A6" s="212" t="s">
        <v>4</v>
      </c>
      <c r="B6" s="212" t="s">
        <v>5</v>
      </c>
      <c r="C6" s="212" t="s">
        <v>6</v>
      </c>
      <c r="D6" s="212" t="s">
        <v>5</v>
      </c>
    </row>
    <row r="7" ht="16.5" customHeight="1" spans="1:4">
      <c r="A7" s="214" t="s">
        <v>134</v>
      </c>
      <c r="B7" s="132">
        <v>6754128</v>
      </c>
      <c r="C7" s="214" t="s">
        <v>135</v>
      </c>
      <c r="D7" s="132">
        <v>6754128</v>
      </c>
    </row>
    <row r="8" ht="16.5" customHeight="1" spans="1:4">
      <c r="A8" s="214" t="s">
        <v>136</v>
      </c>
      <c r="B8" s="132">
        <v>6754128</v>
      </c>
      <c r="C8" s="214" t="s">
        <v>137</v>
      </c>
      <c r="D8" s="132"/>
    </row>
    <row r="9" ht="16.5" customHeight="1" spans="1:4">
      <c r="A9" s="214" t="s">
        <v>138</v>
      </c>
      <c r="B9" s="132"/>
      <c r="C9" s="214" t="s">
        <v>139</v>
      </c>
      <c r="D9" s="132"/>
    </row>
    <row r="10" ht="16.5" customHeight="1" spans="1:4">
      <c r="A10" s="214" t="s">
        <v>140</v>
      </c>
      <c r="B10" s="132"/>
      <c r="C10" s="214" t="s">
        <v>141</v>
      </c>
      <c r="D10" s="132"/>
    </row>
    <row r="11" ht="16.5" customHeight="1" spans="1:4">
      <c r="A11" s="214" t="s">
        <v>142</v>
      </c>
      <c r="B11" s="132"/>
      <c r="C11" s="214" t="s">
        <v>143</v>
      </c>
      <c r="D11" s="132"/>
    </row>
    <row r="12" ht="16.5" customHeight="1" spans="1:4">
      <c r="A12" s="214" t="s">
        <v>136</v>
      </c>
      <c r="B12" s="132"/>
      <c r="C12" s="214" t="s">
        <v>144</v>
      </c>
      <c r="D12" s="132"/>
    </row>
    <row r="13" ht="16.5" customHeight="1" spans="1:4">
      <c r="A13" s="22" t="s">
        <v>138</v>
      </c>
      <c r="B13" s="132"/>
      <c r="C13" s="120" t="s">
        <v>145</v>
      </c>
      <c r="D13" s="132"/>
    </row>
    <row r="14" ht="16.5" customHeight="1" spans="1:4">
      <c r="A14" s="22" t="s">
        <v>140</v>
      </c>
      <c r="B14" s="132"/>
      <c r="C14" s="120" t="s">
        <v>146</v>
      </c>
      <c r="D14" s="132"/>
    </row>
    <row r="15" ht="16.5" customHeight="1" spans="1:4">
      <c r="A15" s="215"/>
      <c r="B15" s="132"/>
      <c r="C15" s="120" t="s">
        <v>147</v>
      </c>
      <c r="D15" s="132">
        <v>1282854</v>
      </c>
    </row>
    <row r="16" ht="16.5" customHeight="1" spans="1:4">
      <c r="A16" s="215"/>
      <c r="B16" s="132"/>
      <c r="C16" s="120" t="s">
        <v>148</v>
      </c>
      <c r="D16" s="132">
        <v>348210</v>
      </c>
    </row>
    <row r="17" ht="16.5" customHeight="1" spans="1:4">
      <c r="A17" s="215"/>
      <c r="B17" s="132"/>
      <c r="C17" s="120" t="s">
        <v>149</v>
      </c>
      <c r="D17" s="132"/>
    </row>
    <row r="18" ht="16.5" customHeight="1" spans="1:4">
      <c r="A18" s="215"/>
      <c r="B18" s="132"/>
      <c r="C18" s="120" t="s">
        <v>150</v>
      </c>
      <c r="D18" s="132"/>
    </row>
    <row r="19" ht="16.5" customHeight="1" spans="1:4">
      <c r="A19" s="215"/>
      <c r="B19" s="132"/>
      <c r="C19" s="120" t="s">
        <v>151</v>
      </c>
      <c r="D19" s="132">
        <v>4773198</v>
      </c>
    </row>
    <row r="20" ht="16.5" customHeight="1" spans="1:4">
      <c r="A20" s="215"/>
      <c r="B20" s="132"/>
      <c r="C20" s="120" t="s">
        <v>152</v>
      </c>
      <c r="D20" s="132"/>
    </row>
    <row r="21" ht="16.5" customHeight="1" spans="1:4">
      <c r="A21" s="215"/>
      <c r="B21" s="132"/>
      <c r="C21" s="120" t="s">
        <v>153</v>
      </c>
      <c r="D21" s="132"/>
    </row>
    <row r="22" ht="16.5" customHeight="1" spans="1:4">
      <c r="A22" s="215"/>
      <c r="B22" s="132"/>
      <c r="C22" s="120" t="s">
        <v>154</v>
      </c>
      <c r="D22" s="132"/>
    </row>
    <row r="23" ht="16.5" customHeight="1" spans="1:4">
      <c r="A23" s="215"/>
      <c r="B23" s="132"/>
      <c r="C23" s="120" t="s">
        <v>155</v>
      </c>
      <c r="D23" s="132"/>
    </row>
    <row r="24" ht="16.5" customHeight="1" spans="1:4">
      <c r="A24" s="215"/>
      <c r="B24" s="132"/>
      <c r="C24" s="120" t="s">
        <v>156</v>
      </c>
      <c r="D24" s="132"/>
    </row>
    <row r="25" ht="16.5" customHeight="1" spans="1:4">
      <c r="A25" s="215"/>
      <c r="B25" s="132"/>
      <c r="C25" s="120" t="s">
        <v>157</v>
      </c>
      <c r="D25" s="132"/>
    </row>
    <row r="26" ht="16.5" customHeight="1" spans="1:4">
      <c r="A26" s="215"/>
      <c r="B26" s="132"/>
      <c r="C26" s="120" t="s">
        <v>158</v>
      </c>
      <c r="D26" s="132">
        <v>349866</v>
      </c>
    </row>
    <row r="27" ht="16.5" customHeight="1" spans="1:4">
      <c r="A27" s="215"/>
      <c r="B27" s="132"/>
      <c r="C27" s="120" t="s">
        <v>159</v>
      </c>
      <c r="D27" s="132"/>
    </row>
    <row r="28" ht="16.5" customHeight="1" spans="1:4">
      <c r="A28" s="215"/>
      <c r="B28" s="132"/>
      <c r="C28" s="120" t="s">
        <v>160</v>
      </c>
      <c r="D28" s="132"/>
    </row>
    <row r="29" ht="16.5" customHeight="1" spans="1:4">
      <c r="A29" s="215"/>
      <c r="B29" s="132"/>
      <c r="C29" s="120" t="s">
        <v>161</v>
      </c>
      <c r="D29" s="132"/>
    </row>
    <row r="30" ht="16.5" customHeight="1" spans="1:4">
      <c r="A30" s="215"/>
      <c r="B30" s="132"/>
      <c r="C30" s="120" t="s">
        <v>162</v>
      </c>
      <c r="D30" s="132"/>
    </row>
    <row r="31" ht="16.5" customHeight="1" spans="1:4">
      <c r="A31" s="215"/>
      <c r="B31" s="132"/>
      <c r="C31" s="120" t="s">
        <v>163</v>
      </c>
      <c r="D31" s="132"/>
    </row>
    <row r="32" ht="16.5" customHeight="1" spans="1:4">
      <c r="A32" s="215"/>
      <c r="B32" s="132"/>
      <c r="C32" s="22" t="s">
        <v>164</v>
      </c>
      <c r="D32" s="132"/>
    </row>
    <row r="33" ht="16.5" customHeight="1" spans="1:4">
      <c r="A33" s="215"/>
      <c r="B33" s="132"/>
      <c r="C33" s="22" t="s">
        <v>165</v>
      </c>
      <c r="D33" s="132"/>
    </row>
    <row r="34" ht="16.5" customHeight="1" spans="1:4">
      <c r="A34" s="215"/>
      <c r="B34" s="132"/>
      <c r="C34" s="19" t="s">
        <v>166</v>
      </c>
      <c r="D34" s="132"/>
    </row>
    <row r="35" ht="15" customHeight="1" spans="1:4">
      <c r="A35" s="216" t="s">
        <v>50</v>
      </c>
      <c r="B35" s="217">
        <v>6754128</v>
      </c>
      <c r="C35" s="216" t="s">
        <v>51</v>
      </c>
      <c r="D35" s="217">
        <v>6754128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86"/>
      <c r="F2" s="122"/>
      <c r="G2" s="191" t="s">
        <v>167</v>
      </c>
    </row>
    <row r="3" ht="41.25" customHeight="1" spans="1:7">
      <c r="A3" s="176" t="str">
        <f>"2025"&amp;"年一般公共预算支出预算表（按功能科目分类）"</f>
        <v>2025年一般公共预算支出预算表（按功能科目分类）</v>
      </c>
      <c r="B3" s="176"/>
      <c r="C3" s="176"/>
      <c r="D3" s="176"/>
      <c r="E3" s="176"/>
      <c r="F3" s="176"/>
      <c r="G3" s="176"/>
    </row>
    <row r="4" ht="18" customHeight="1" spans="1:7">
      <c r="A4" s="63" t="str">
        <f>"单位名称："&amp;"石林彝族自治县东部地区供水工程管理处"</f>
        <v>单位名称：石林彝族自治县东部地区供水工程管理处</v>
      </c>
      <c r="F4" s="173"/>
      <c r="G4" s="191" t="s">
        <v>1</v>
      </c>
    </row>
    <row r="5" ht="20.25" customHeight="1" spans="1:7">
      <c r="A5" s="206" t="s">
        <v>168</v>
      </c>
      <c r="B5" s="207"/>
      <c r="C5" s="177" t="s">
        <v>55</v>
      </c>
      <c r="D5" s="198" t="s">
        <v>75</v>
      </c>
      <c r="E5" s="14"/>
      <c r="F5" s="49"/>
      <c r="G5" s="188" t="s">
        <v>76</v>
      </c>
    </row>
    <row r="6" ht="20.25" customHeight="1" spans="1:7">
      <c r="A6" s="208" t="s">
        <v>72</v>
      </c>
      <c r="B6" s="208" t="s">
        <v>73</v>
      </c>
      <c r="C6" s="74"/>
      <c r="D6" s="15" t="s">
        <v>57</v>
      </c>
      <c r="E6" s="15" t="s">
        <v>169</v>
      </c>
      <c r="F6" s="15" t="s">
        <v>170</v>
      </c>
      <c r="G6" s="190"/>
    </row>
    <row r="7" ht="15" customHeight="1" spans="1:7">
      <c r="A7" s="21" t="s">
        <v>82</v>
      </c>
      <c r="B7" s="21" t="s">
        <v>83</v>
      </c>
      <c r="C7" s="21" t="s">
        <v>84</v>
      </c>
      <c r="D7" s="21" t="s">
        <v>85</v>
      </c>
      <c r="E7" s="21" t="s">
        <v>86</v>
      </c>
      <c r="F7" s="21" t="s">
        <v>87</v>
      </c>
      <c r="G7" s="21" t="s">
        <v>88</v>
      </c>
    </row>
    <row r="8" ht="18" customHeight="1" spans="1:7">
      <c r="A8" s="19" t="s">
        <v>97</v>
      </c>
      <c r="B8" s="19" t="s">
        <v>98</v>
      </c>
      <c r="C8" s="132">
        <v>1282854</v>
      </c>
      <c r="D8" s="132">
        <v>1282854</v>
      </c>
      <c r="E8" s="132">
        <v>1282854</v>
      </c>
      <c r="F8" s="132"/>
      <c r="G8" s="132"/>
    </row>
    <row r="9" ht="18" customHeight="1" spans="1:7">
      <c r="A9" s="185" t="s">
        <v>99</v>
      </c>
      <c r="B9" s="185" t="s">
        <v>100</v>
      </c>
      <c r="C9" s="132">
        <v>1268994</v>
      </c>
      <c r="D9" s="132">
        <v>1268994</v>
      </c>
      <c r="E9" s="132">
        <v>1268994</v>
      </c>
      <c r="F9" s="132"/>
      <c r="G9" s="132"/>
    </row>
    <row r="10" ht="18" customHeight="1" spans="1:7">
      <c r="A10" s="209" t="s">
        <v>101</v>
      </c>
      <c r="B10" s="209" t="s">
        <v>102</v>
      </c>
      <c r="C10" s="132">
        <v>86400</v>
      </c>
      <c r="D10" s="132">
        <v>86400</v>
      </c>
      <c r="E10" s="132">
        <v>86400</v>
      </c>
      <c r="F10" s="132"/>
      <c r="G10" s="132"/>
    </row>
    <row r="11" ht="18" customHeight="1" spans="1:7">
      <c r="A11" s="209" t="s">
        <v>103</v>
      </c>
      <c r="B11" s="209" t="s">
        <v>104</v>
      </c>
      <c r="C11" s="132">
        <v>442266</v>
      </c>
      <c r="D11" s="132">
        <v>442266</v>
      </c>
      <c r="E11" s="132">
        <v>442266</v>
      </c>
      <c r="F11" s="132"/>
      <c r="G11" s="132"/>
    </row>
    <row r="12" ht="18" customHeight="1" spans="1:7">
      <c r="A12" s="209" t="s">
        <v>105</v>
      </c>
      <c r="B12" s="209" t="s">
        <v>106</v>
      </c>
      <c r="C12" s="132">
        <v>740328</v>
      </c>
      <c r="D12" s="132">
        <v>740328</v>
      </c>
      <c r="E12" s="132">
        <v>740328</v>
      </c>
      <c r="F12" s="132"/>
      <c r="G12" s="132"/>
    </row>
    <row r="13" ht="18" customHeight="1" spans="1:7">
      <c r="A13" s="185" t="s">
        <v>107</v>
      </c>
      <c r="B13" s="185" t="s">
        <v>108</v>
      </c>
      <c r="C13" s="132">
        <v>13860</v>
      </c>
      <c r="D13" s="132">
        <v>13860</v>
      </c>
      <c r="E13" s="132">
        <v>13860</v>
      </c>
      <c r="F13" s="132"/>
      <c r="G13" s="132"/>
    </row>
    <row r="14" ht="18" customHeight="1" spans="1:7">
      <c r="A14" s="209" t="s">
        <v>109</v>
      </c>
      <c r="B14" s="209" t="s">
        <v>110</v>
      </c>
      <c r="C14" s="132">
        <v>13860</v>
      </c>
      <c r="D14" s="132">
        <v>13860</v>
      </c>
      <c r="E14" s="132">
        <v>13860</v>
      </c>
      <c r="F14" s="132"/>
      <c r="G14" s="132"/>
    </row>
    <row r="15" ht="18" customHeight="1" spans="1:7">
      <c r="A15" s="19" t="s">
        <v>111</v>
      </c>
      <c r="B15" s="19" t="s">
        <v>112</v>
      </c>
      <c r="C15" s="132">
        <v>348210</v>
      </c>
      <c r="D15" s="132">
        <v>348210</v>
      </c>
      <c r="E15" s="132">
        <v>348210</v>
      </c>
      <c r="F15" s="132"/>
      <c r="G15" s="132"/>
    </row>
    <row r="16" ht="18" customHeight="1" spans="1:7">
      <c r="A16" s="185" t="s">
        <v>113</v>
      </c>
      <c r="B16" s="185" t="s">
        <v>114</v>
      </c>
      <c r="C16" s="132">
        <v>348210</v>
      </c>
      <c r="D16" s="132">
        <v>348210</v>
      </c>
      <c r="E16" s="132">
        <v>348210</v>
      </c>
      <c r="F16" s="132"/>
      <c r="G16" s="132"/>
    </row>
    <row r="17" ht="18" customHeight="1" spans="1:7">
      <c r="A17" s="209" t="s">
        <v>115</v>
      </c>
      <c r="B17" s="209" t="s">
        <v>116</v>
      </c>
      <c r="C17" s="132">
        <v>185438</v>
      </c>
      <c r="D17" s="132">
        <v>185438</v>
      </c>
      <c r="E17" s="132">
        <v>185438</v>
      </c>
      <c r="F17" s="132"/>
      <c r="G17" s="132"/>
    </row>
    <row r="18" ht="18" customHeight="1" spans="1:7">
      <c r="A18" s="209" t="s">
        <v>117</v>
      </c>
      <c r="B18" s="209" t="s">
        <v>118</v>
      </c>
      <c r="C18" s="132">
        <v>142774</v>
      </c>
      <c r="D18" s="132">
        <v>142774</v>
      </c>
      <c r="E18" s="132">
        <v>142774</v>
      </c>
      <c r="F18" s="132"/>
      <c r="G18" s="132"/>
    </row>
    <row r="19" ht="18" customHeight="1" spans="1:7">
      <c r="A19" s="209" t="s">
        <v>119</v>
      </c>
      <c r="B19" s="209" t="s">
        <v>120</v>
      </c>
      <c r="C19" s="132">
        <v>19998</v>
      </c>
      <c r="D19" s="132">
        <v>19998</v>
      </c>
      <c r="E19" s="132">
        <v>19998</v>
      </c>
      <c r="F19" s="132"/>
      <c r="G19" s="132"/>
    </row>
    <row r="20" ht="18" customHeight="1" spans="1:7">
      <c r="A20" s="19" t="s">
        <v>121</v>
      </c>
      <c r="B20" s="19" t="s">
        <v>122</v>
      </c>
      <c r="C20" s="132">
        <v>4773198</v>
      </c>
      <c r="D20" s="132">
        <v>2673198</v>
      </c>
      <c r="E20" s="132">
        <v>2498638</v>
      </c>
      <c r="F20" s="132">
        <v>174560</v>
      </c>
      <c r="G20" s="132">
        <v>2100000</v>
      </c>
    </row>
    <row r="21" ht="18" customHeight="1" spans="1:7">
      <c r="A21" s="185" t="s">
        <v>123</v>
      </c>
      <c r="B21" s="185" t="s">
        <v>124</v>
      </c>
      <c r="C21" s="132">
        <v>4773198</v>
      </c>
      <c r="D21" s="132">
        <v>2673198</v>
      </c>
      <c r="E21" s="132">
        <v>2498638</v>
      </c>
      <c r="F21" s="132">
        <v>174560</v>
      </c>
      <c r="G21" s="132">
        <v>2100000</v>
      </c>
    </row>
    <row r="22" ht="18" customHeight="1" spans="1:7">
      <c r="A22" s="209" t="s">
        <v>125</v>
      </c>
      <c r="B22" s="209" t="s">
        <v>126</v>
      </c>
      <c r="C22" s="132">
        <v>4773198</v>
      </c>
      <c r="D22" s="132">
        <v>2673198</v>
      </c>
      <c r="E22" s="132">
        <v>2498638</v>
      </c>
      <c r="F22" s="132">
        <v>174560</v>
      </c>
      <c r="G22" s="132">
        <v>2100000</v>
      </c>
    </row>
    <row r="23" ht="18" customHeight="1" spans="1:7">
      <c r="A23" s="19" t="s">
        <v>127</v>
      </c>
      <c r="B23" s="19" t="s">
        <v>128</v>
      </c>
      <c r="C23" s="132">
        <v>349866</v>
      </c>
      <c r="D23" s="132">
        <v>349866</v>
      </c>
      <c r="E23" s="132">
        <v>349866</v>
      </c>
      <c r="F23" s="132"/>
      <c r="G23" s="132"/>
    </row>
    <row r="24" ht="18" customHeight="1" spans="1:7">
      <c r="A24" s="185" t="s">
        <v>129</v>
      </c>
      <c r="B24" s="185" t="s">
        <v>130</v>
      </c>
      <c r="C24" s="132">
        <v>349866</v>
      </c>
      <c r="D24" s="132">
        <v>349866</v>
      </c>
      <c r="E24" s="132">
        <v>349866</v>
      </c>
      <c r="F24" s="132"/>
      <c r="G24" s="132"/>
    </row>
    <row r="25" ht="18" customHeight="1" spans="1:7">
      <c r="A25" s="209" t="s">
        <v>131</v>
      </c>
      <c r="B25" s="209" t="s">
        <v>132</v>
      </c>
      <c r="C25" s="132">
        <v>349866</v>
      </c>
      <c r="D25" s="132">
        <v>349866</v>
      </c>
      <c r="E25" s="132">
        <v>349866</v>
      </c>
      <c r="F25" s="132"/>
      <c r="G25" s="132"/>
    </row>
    <row r="26" ht="18" customHeight="1" spans="1:7">
      <c r="A26" s="131" t="s">
        <v>171</v>
      </c>
      <c r="B26" s="210" t="s">
        <v>171</v>
      </c>
      <c r="C26" s="132">
        <v>6754128</v>
      </c>
      <c r="D26" s="132">
        <v>4654128</v>
      </c>
      <c r="E26" s="132">
        <v>4479568</v>
      </c>
      <c r="F26" s="132">
        <v>174560</v>
      </c>
      <c r="G26" s="132">
        <v>2100000</v>
      </c>
    </row>
  </sheetData>
  <mergeCells count="6">
    <mergeCell ref="A3:G3"/>
    <mergeCell ref="A5:B5"/>
    <mergeCell ref="D5:F5"/>
    <mergeCell ref="A26:B2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opLeftCell="B1" workbookViewId="0">
      <pane ySplit="1" topLeftCell="A2" activePane="bottomLeft" state="frozen"/>
      <selection/>
      <selection pane="bottomLeft" activeCell="B10" sqref="B10"/>
    </sheetView>
  </sheetViews>
  <sheetFormatPr defaultColWidth="10.425" defaultRowHeight="14.25" customHeight="1" outlineLevelCol="5"/>
  <cols>
    <col min="1" max="6" width="28.1416666666667" customWidth="1"/>
  </cols>
  <sheetData>
    <row r="1" customHeight="1" spans="1:6">
      <c r="A1" s="1"/>
      <c r="B1" s="1"/>
      <c r="C1" s="1"/>
      <c r="D1" s="1"/>
      <c r="E1" s="1"/>
      <c r="F1" s="1"/>
    </row>
    <row r="2" customHeight="1" spans="1:6">
      <c r="A2" s="97"/>
      <c r="B2" s="97"/>
      <c r="C2" s="97"/>
      <c r="D2" s="97"/>
      <c r="E2" s="96"/>
      <c r="F2" s="202" t="s">
        <v>172</v>
      </c>
    </row>
    <row r="3" ht="41.25" customHeight="1" spans="1:6">
      <c r="A3" s="203" t="str">
        <f>"2025"&amp;"年一般公共预算“三公”经费支出预算表"</f>
        <v>2025年一般公共预算“三公”经费支出预算表</v>
      </c>
      <c r="B3" s="97"/>
      <c r="C3" s="97"/>
      <c r="D3" s="97"/>
      <c r="E3" s="96"/>
      <c r="F3" s="97"/>
    </row>
    <row r="4" customHeight="1" spans="1:6">
      <c r="A4" s="163" t="str">
        <f>"单位名称："&amp;"石林彝族自治县东部地区供水工程管理处"</f>
        <v>单位名称：石林彝族自治县东部地区供水工程管理处</v>
      </c>
      <c r="B4" s="204"/>
      <c r="D4" s="97"/>
      <c r="E4" s="96"/>
      <c r="F4" s="116" t="s">
        <v>1</v>
      </c>
    </row>
    <row r="5" ht="27" customHeight="1" spans="1:6">
      <c r="A5" s="101" t="s">
        <v>173</v>
      </c>
      <c r="B5" s="101" t="s">
        <v>174</v>
      </c>
      <c r="C5" s="103" t="s">
        <v>175</v>
      </c>
      <c r="D5" s="101"/>
      <c r="E5" s="102"/>
      <c r="F5" s="101" t="s">
        <v>176</v>
      </c>
    </row>
    <row r="6" ht="28.5" customHeight="1" spans="1:6">
      <c r="A6" s="205"/>
      <c r="B6" s="105"/>
      <c r="C6" s="102" t="s">
        <v>57</v>
      </c>
      <c r="D6" s="102" t="s">
        <v>177</v>
      </c>
      <c r="E6" s="102" t="s">
        <v>178</v>
      </c>
      <c r="F6" s="104"/>
    </row>
    <row r="7" ht="17.25" customHeight="1" spans="1:6">
      <c r="A7" s="109" t="s">
        <v>82</v>
      </c>
      <c r="B7" s="109" t="s">
        <v>83</v>
      </c>
      <c r="C7" s="109" t="s">
        <v>84</v>
      </c>
      <c r="D7" s="109" t="s">
        <v>85</v>
      </c>
      <c r="E7" s="109" t="s">
        <v>86</v>
      </c>
      <c r="F7" s="109" t="s">
        <v>87</v>
      </c>
    </row>
    <row r="8" ht="17.25" customHeight="1" spans="1:6">
      <c r="A8" s="132">
        <v>8800</v>
      </c>
      <c r="B8" s="132"/>
      <c r="C8" s="132"/>
      <c r="D8" s="132"/>
      <c r="E8" s="132"/>
      <c r="F8" s="132">
        <v>0</v>
      </c>
    </row>
    <row r="10" customHeight="1" spans="2:2">
      <c r="B10" t="s">
        <v>179</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8"/>
  <sheetViews>
    <sheetView showZeros="0" topLeftCell="G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86"/>
      <c r="C2" s="192"/>
      <c r="E2" s="193"/>
      <c r="F2" s="193"/>
      <c r="G2" s="193"/>
      <c r="H2" s="193"/>
      <c r="I2" s="134"/>
      <c r="J2" s="134"/>
      <c r="K2" s="134"/>
      <c r="L2" s="134"/>
      <c r="M2" s="134"/>
      <c r="N2" s="134"/>
      <c r="R2" s="134"/>
      <c r="V2" s="192"/>
      <c r="X2" s="61" t="s">
        <v>180</v>
      </c>
    </row>
    <row r="3" ht="45.75" customHeight="1" spans="1:24">
      <c r="A3" s="118" t="str">
        <f>"2025"&amp;"年部门基本支出预算表"</f>
        <v>2025年部门基本支出预算表</v>
      </c>
      <c r="B3" s="62"/>
      <c r="C3" s="118"/>
      <c r="D3" s="118"/>
      <c r="E3" s="118"/>
      <c r="F3" s="118"/>
      <c r="G3" s="118"/>
      <c r="H3" s="118"/>
      <c r="I3" s="118"/>
      <c r="J3" s="118"/>
      <c r="K3" s="118"/>
      <c r="L3" s="118"/>
      <c r="M3" s="118"/>
      <c r="N3" s="118"/>
      <c r="O3" s="62"/>
      <c r="P3" s="62"/>
      <c r="Q3" s="62"/>
      <c r="R3" s="118"/>
      <c r="S3" s="118"/>
      <c r="T3" s="118"/>
      <c r="U3" s="118"/>
      <c r="V3" s="118"/>
      <c r="W3" s="118"/>
      <c r="X3" s="118"/>
    </row>
    <row r="4" ht="18.75" customHeight="1" spans="1:24">
      <c r="A4" s="63" t="str">
        <f>"单位名称："&amp;"石林彝族自治县东部地区供水工程管理处"</f>
        <v>单位名称：石林彝族自治县东部地区供水工程管理处</v>
      </c>
      <c r="B4" s="64"/>
      <c r="C4" s="194"/>
      <c r="D4" s="194"/>
      <c r="E4" s="194"/>
      <c r="F4" s="194"/>
      <c r="G4" s="194"/>
      <c r="H4" s="194"/>
      <c r="I4" s="136"/>
      <c r="J4" s="136"/>
      <c r="K4" s="136"/>
      <c r="L4" s="136"/>
      <c r="M4" s="136"/>
      <c r="N4" s="136"/>
      <c r="O4" s="65"/>
      <c r="P4" s="65"/>
      <c r="Q4" s="65"/>
      <c r="R4" s="136"/>
      <c r="V4" s="192"/>
      <c r="X4" s="61" t="s">
        <v>1</v>
      </c>
    </row>
    <row r="5" ht="18" customHeight="1" spans="1:24">
      <c r="A5" s="67" t="s">
        <v>181</v>
      </c>
      <c r="B5" s="67" t="s">
        <v>182</v>
      </c>
      <c r="C5" s="67" t="s">
        <v>183</v>
      </c>
      <c r="D5" s="67" t="s">
        <v>184</v>
      </c>
      <c r="E5" s="67" t="s">
        <v>185</v>
      </c>
      <c r="F5" s="67" t="s">
        <v>186</v>
      </c>
      <c r="G5" s="67" t="s">
        <v>187</v>
      </c>
      <c r="H5" s="67" t="s">
        <v>188</v>
      </c>
      <c r="I5" s="198" t="s">
        <v>189</v>
      </c>
      <c r="J5" s="159" t="s">
        <v>189</v>
      </c>
      <c r="K5" s="159"/>
      <c r="L5" s="159"/>
      <c r="M5" s="159"/>
      <c r="N5" s="159"/>
      <c r="O5" s="14"/>
      <c r="P5" s="14"/>
      <c r="Q5" s="14"/>
      <c r="R5" s="152" t="s">
        <v>61</v>
      </c>
      <c r="S5" s="159" t="s">
        <v>62</v>
      </c>
      <c r="T5" s="159"/>
      <c r="U5" s="159"/>
      <c r="V5" s="159"/>
      <c r="W5" s="159"/>
      <c r="X5" s="160"/>
    </row>
    <row r="6" ht="18" customHeight="1" spans="1:24">
      <c r="A6" s="69"/>
      <c r="B6" s="84"/>
      <c r="C6" s="179"/>
      <c r="D6" s="69"/>
      <c r="E6" s="69"/>
      <c r="F6" s="69"/>
      <c r="G6" s="69"/>
      <c r="H6" s="69"/>
      <c r="I6" s="177" t="s">
        <v>190</v>
      </c>
      <c r="J6" s="198" t="s">
        <v>58</v>
      </c>
      <c r="K6" s="159"/>
      <c r="L6" s="159"/>
      <c r="M6" s="159"/>
      <c r="N6" s="160"/>
      <c r="O6" s="13" t="s">
        <v>191</v>
      </c>
      <c r="P6" s="14"/>
      <c r="Q6" s="49"/>
      <c r="R6" s="67" t="s">
        <v>61</v>
      </c>
      <c r="S6" s="198" t="s">
        <v>62</v>
      </c>
      <c r="T6" s="152" t="s">
        <v>64</v>
      </c>
      <c r="U6" s="159" t="s">
        <v>62</v>
      </c>
      <c r="V6" s="152" t="s">
        <v>66</v>
      </c>
      <c r="W6" s="152" t="s">
        <v>67</v>
      </c>
      <c r="X6" s="201" t="s">
        <v>68</v>
      </c>
    </row>
    <row r="7" ht="19.5" customHeight="1" spans="1:24">
      <c r="A7" s="84"/>
      <c r="B7" s="84"/>
      <c r="C7" s="84"/>
      <c r="D7" s="84"/>
      <c r="E7" s="84"/>
      <c r="F7" s="84"/>
      <c r="G7" s="84"/>
      <c r="H7" s="84"/>
      <c r="I7" s="84"/>
      <c r="J7" s="199" t="s">
        <v>192</v>
      </c>
      <c r="K7" s="67" t="s">
        <v>193</v>
      </c>
      <c r="L7" s="67" t="s">
        <v>194</v>
      </c>
      <c r="M7" s="67" t="s">
        <v>195</v>
      </c>
      <c r="N7" s="67" t="s">
        <v>196</v>
      </c>
      <c r="O7" s="67" t="s">
        <v>58</v>
      </c>
      <c r="P7" s="67" t="s">
        <v>59</v>
      </c>
      <c r="Q7" s="67" t="s">
        <v>60</v>
      </c>
      <c r="R7" s="84"/>
      <c r="S7" s="67" t="s">
        <v>57</v>
      </c>
      <c r="T7" s="67" t="s">
        <v>64</v>
      </c>
      <c r="U7" s="67" t="s">
        <v>197</v>
      </c>
      <c r="V7" s="67" t="s">
        <v>66</v>
      </c>
      <c r="W7" s="67" t="s">
        <v>67</v>
      </c>
      <c r="X7" s="67" t="s">
        <v>68</v>
      </c>
    </row>
    <row r="8" ht="37.5" customHeight="1" spans="1:24">
      <c r="A8" s="195"/>
      <c r="B8" s="74"/>
      <c r="C8" s="195"/>
      <c r="D8" s="195"/>
      <c r="E8" s="195"/>
      <c r="F8" s="195"/>
      <c r="G8" s="195"/>
      <c r="H8" s="195"/>
      <c r="I8" s="195"/>
      <c r="J8" s="200" t="s">
        <v>57</v>
      </c>
      <c r="K8" s="72" t="s">
        <v>198</v>
      </c>
      <c r="L8" s="72" t="s">
        <v>194</v>
      </c>
      <c r="M8" s="72" t="s">
        <v>195</v>
      </c>
      <c r="N8" s="72" t="s">
        <v>196</v>
      </c>
      <c r="O8" s="72" t="s">
        <v>194</v>
      </c>
      <c r="P8" s="72" t="s">
        <v>195</v>
      </c>
      <c r="Q8" s="72" t="s">
        <v>196</v>
      </c>
      <c r="R8" s="72" t="s">
        <v>61</v>
      </c>
      <c r="S8" s="72" t="s">
        <v>57</v>
      </c>
      <c r="T8" s="72" t="s">
        <v>64</v>
      </c>
      <c r="U8" s="72" t="s">
        <v>197</v>
      </c>
      <c r="V8" s="72" t="s">
        <v>66</v>
      </c>
      <c r="W8" s="72" t="s">
        <v>67</v>
      </c>
      <c r="X8" s="72" t="s">
        <v>68</v>
      </c>
    </row>
    <row r="9" customHeight="1" spans="1:24">
      <c r="A9" s="90">
        <v>1</v>
      </c>
      <c r="B9" s="90">
        <v>2</v>
      </c>
      <c r="C9" s="90">
        <v>3</v>
      </c>
      <c r="D9" s="90">
        <v>4</v>
      </c>
      <c r="E9" s="90">
        <v>5</v>
      </c>
      <c r="F9" s="90">
        <v>6</v>
      </c>
      <c r="G9" s="90">
        <v>7</v>
      </c>
      <c r="H9" s="90">
        <v>8</v>
      </c>
      <c r="I9" s="90">
        <v>9</v>
      </c>
      <c r="J9" s="90">
        <v>10</v>
      </c>
      <c r="K9" s="90">
        <v>11</v>
      </c>
      <c r="L9" s="90">
        <v>12</v>
      </c>
      <c r="M9" s="90">
        <v>13</v>
      </c>
      <c r="N9" s="90">
        <v>14</v>
      </c>
      <c r="O9" s="90">
        <v>15</v>
      </c>
      <c r="P9" s="90">
        <v>16</v>
      </c>
      <c r="Q9" s="90">
        <v>17</v>
      </c>
      <c r="R9" s="90">
        <v>18</v>
      </c>
      <c r="S9" s="90">
        <v>19</v>
      </c>
      <c r="T9" s="90">
        <v>20</v>
      </c>
      <c r="U9" s="90">
        <v>21</v>
      </c>
      <c r="V9" s="90">
        <v>22</v>
      </c>
      <c r="W9" s="90">
        <v>23</v>
      </c>
      <c r="X9" s="90">
        <v>24</v>
      </c>
    </row>
    <row r="10" ht="20.25" customHeight="1" spans="1:24">
      <c r="A10" s="22" t="s">
        <v>199</v>
      </c>
      <c r="B10" s="22" t="s">
        <v>70</v>
      </c>
      <c r="C10" s="22" t="s">
        <v>200</v>
      </c>
      <c r="D10" s="22" t="s">
        <v>201</v>
      </c>
      <c r="E10" s="22" t="s">
        <v>125</v>
      </c>
      <c r="F10" s="22" t="s">
        <v>126</v>
      </c>
      <c r="G10" s="22" t="s">
        <v>202</v>
      </c>
      <c r="H10" s="22" t="s">
        <v>203</v>
      </c>
      <c r="I10" s="132">
        <v>1053936</v>
      </c>
      <c r="J10" s="132">
        <v>1053936</v>
      </c>
      <c r="K10" s="132"/>
      <c r="L10" s="132"/>
      <c r="M10" s="132">
        <v>1053936</v>
      </c>
      <c r="N10" s="132"/>
      <c r="O10" s="132"/>
      <c r="P10" s="132"/>
      <c r="Q10" s="132"/>
      <c r="R10" s="132"/>
      <c r="S10" s="132"/>
      <c r="T10" s="132"/>
      <c r="U10" s="132"/>
      <c r="V10" s="132"/>
      <c r="W10" s="132"/>
      <c r="X10" s="132"/>
    </row>
    <row r="11" ht="20.25" customHeight="1" spans="1:24">
      <c r="A11" s="22" t="s">
        <v>199</v>
      </c>
      <c r="B11" s="22" t="s">
        <v>70</v>
      </c>
      <c r="C11" s="22" t="s">
        <v>200</v>
      </c>
      <c r="D11" s="22" t="s">
        <v>201</v>
      </c>
      <c r="E11" s="22" t="s">
        <v>125</v>
      </c>
      <c r="F11" s="22" t="s">
        <v>126</v>
      </c>
      <c r="G11" s="22" t="s">
        <v>204</v>
      </c>
      <c r="H11" s="22" t="s">
        <v>205</v>
      </c>
      <c r="I11" s="132">
        <v>533940</v>
      </c>
      <c r="J11" s="132">
        <v>533940</v>
      </c>
      <c r="K11" s="79"/>
      <c r="L11" s="79"/>
      <c r="M11" s="132">
        <v>533940</v>
      </c>
      <c r="N11" s="79"/>
      <c r="O11" s="132"/>
      <c r="P11" s="132"/>
      <c r="Q11" s="132"/>
      <c r="R11" s="132"/>
      <c r="S11" s="132"/>
      <c r="T11" s="132"/>
      <c r="U11" s="132"/>
      <c r="V11" s="132"/>
      <c r="W11" s="132"/>
      <c r="X11" s="132"/>
    </row>
    <row r="12" ht="20.25" customHeight="1" spans="1:24">
      <c r="A12" s="22" t="s">
        <v>199</v>
      </c>
      <c r="B12" s="22" t="s">
        <v>70</v>
      </c>
      <c r="C12" s="22" t="s">
        <v>200</v>
      </c>
      <c r="D12" s="22" t="s">
        <v>201</v>
      </c>
      <c r="E12" s="22" t="s">
        <v>125</v>
      </c>
      <c r="F12" s="22" t="s">
        <v>126</v>
      </c>
      <c r="G12" s="22" t="s">
        <v>206</v>
      </c>
      <c r="H12" s="22" t="s">
        <v>207</v>
      </c>
      <c r="I12" s="132">
        <v>87828</v>
      </c>
      <c r="J12" s="132">
        <v>87828</v>
      </c>
      <c r="K12" s="79"/>
      <c r="L12" s="79"/>
      <c r="M12" s="132">
        <v>87828</v>
      </c>
      <c r="N12" s="79"/>
      <c r="O12" s="132"/>
      <c r="P12" s="132"/>
      <c r="Q12" s="132"/>
      <c r="R12" s="132"/>
      <c r="S12" s="132"/>
      <c r="T12" s="132"/>
      <c r="U12" s="132"/>
      <c r="V12" s="132"/>
      <c r="W12" s="132"/>
      <c r="X12" s="132"/>
    </row>
    <row r="13" ht="20.25" customHeight="1" spans="1:24">
      <c r="A13" s="22" t="s">
        <v>199</v>
      </c>
      <c r="B13" s="22" t="s">
        <v>70</v>
      </c>
      <c r="C13" s="22" t="s">
        <v>200</v>
      </c>
      <c r="D13" s="22" t="s">
        <v>201</v>
      </c>
      <c r="E13" s="22" t="s">
        <v>125</v>
      </c>
      <c r="F13" s="22" t="s">
        <v>126</v>
      </c>
      <c r="G13" s="22" t="s">
        <v>206</v>
      </c>
      <c r="H13" s="22" t="s">
        <v>207</v>
      </c>
      <c r="I13" s="132">
        <v>6000</v>
      </c>
      <c r="J13" s="132">
        <v>6000</v>
      </c>
      <c r="K13" s="79"/>
      <c r="L13" s="79"/>
      <c r="M13" s="132">
        <v>6000</v>
      </c>
      <c r="N13" s="79"/>
      <c r="O13" s="132"/>
      <c r="P13" s="132"/>
      <c r="Q13" s="132"/>
      <c r="R13" s="132"/>
      <c r="S13" s="132"/>
      <c r="T13" s="132"/>
      <c r="U13" s="132"/>
      <c r="V13" s="132"/>
      <c r="W13" s="132"/>
      <c r="X13" s="132"/>
    </row>
    <row r="14" ht="20.25" customHeight="1" spans="1:24">
      <c r="A14" s="22" t="s">
        <v>199</v>
      </c>
      <c r="B14" s="22" t="s">
        <v>70</v>
      </c>
      <c r="C14" s="22" t="s">
        <v>200</v>
      </c>
      <c r="D14" s="22" t="s">
        <v>201</v>
      </c>
      <c r="E14" s="22" t="s">
        <v>125</v>
      </c>
      <c r="F14" s="22" t="s">
        <v>126</v>
      </c>
      <c r="G14" s="22" t="s">
        <v>208</v>
      </c>
      <c r="H14" s="22" t="s">
        <v>209</v>
      </c>
      <c r="I14" s="132">
        <v>184800</v>
      </c>
      <c r="J14" s="132">
        <v>184800</v>
      </c>
      <c r="K14" s="79"/>
      <c r="L14" s="79"/>
      <c r="M14" s="132">
        <v>184800</v>
      </c>
      <c r="N14" s="79"/>
      <c r="O14" s="132"/>
      <c r="P14" s="132"/>
      <c r="Q14" s="132"/>
      <c r="R14" s="132"/>
      <c r="S14" s="132"/>
      <c r="T14" s="132"/>
      <c r="U14" s="132"/>
      <c r="V14" s="132"/>
      <c r="W14" s="132"/>
      <c r="X14" s="132"/>
    </row>
    <row r="15" ht="20.25" customHeight="1" spans="1:24">
      <c r="A15" s="22" t="s">
        <v>199</v>
      </c>
      <c r="B15" s="22" t="s">
        <v>70</v>
      </c>
      <c r="C15" s="22" t="s">
        <v>200</v>
      </c>
      <c r="D15" s="22" t="s">
        <v>201</v>
      </c>
      <c r="E15" s="22" t="s">
        <v>125</v>
      </c>
      <c r="F15" s="22" t="s">
        <v>126</v>
      </c>
      <c r="G15" s="22" t="s">
        <v>208</v>
      </c>
      <c r="H15" s="22" t="s">
        <v>209</v>
      </c>
      <c r="I15" s="132">
        <v>217020</v>
      </c>
      <c r="J15" s="132">
        <v>217020</v>
      </c>
      <c r="K15" s="79"/>
      <c r="L15" s="79"/>
      <c r="M15" s="132">
        <v>217020</v>
      </c>
      <c r="N15" s="79"/>
      <c r="O15" s="132"/>
      <c r="P15" s="132"/>
      <c r="Q15" s="132"/>
      <c r="R15" s="132"/>
      <c r="S15" s="132"/>
      <c r="T15" s="132"/>
      <c r="U15" s="132"/>
      <c r="V15" s="132"/>
      <c r="W15" s="132"/>
      <c r="X15" s="132"/>
    </row>
    <row r="16" ht="20.25" customHeight="1" spans="1:24">
      <c r="A16" s="22" t="s">
        <v>199</v>
      </c>
      <c r="B16" s="22" t="s">
        <v>70</v>
      </c>
      <c r="C16" s="22" t="s">
        <v>200</v>
      </c>
      <c r="D16" s="22" t="s">
        <v>201</v>
      </c>
      <c r="E16" s="22" t="s">
        <v>125</v>
      </c>
      <c r="F16" s="22" t="s">
        <v>126</v>
      </c>
      <c r="G16" s="22" t="s">
        <v>208</v>
      </c>
      <c r="H16" s="22" t="s">
        <v>209</v>
      </c>
      <c r="I16" s="132">
        <v>399120</v>
      </c>
      <c r="J16" s="132">
        <v>399120</v>
      </c>
      <c r="K16" s="79"/>
      <c r="L16" s="79"/>
      <c r="M16" s="132">
        <v>399120</v>
      </c>
      <c r="N16" s="79"/>
      <c r="O16" s="132"/>
      <c r="P16" s="132"/>
      <c r="Q16" s="132"/>
      <c r="R16" s="132"/>
      <c r="S16" s="132"/>
      <c r="T16" s="132"/>
      <c r="U16" s="132"/>
      <c r="V16" s="132"/>
      <c r="W16" s="132"/>
      <c r="X16" s="132"/>
    </row>
    <row r="17" ht="20.25" customHeight="1" spans="1:24">
      <c r="A17" s="22" t="s">
        <v>199</v>
      </c>
      <c r="B17" s="22" t="s">
        <v>70</v>
      </c>
      <c r="C17" s="22" t="s">
        <v>210</v>
      </c>
      <c r="D17" s="22" t="s">
        <v>211</v>
      </c>
      <c r="E17" s="22" t="s">
        <v>103</v>
      </c>
      <c r="F17" s="22" t="s">
        <v>104</v>
      </c>
      <c r="G17" s="22" t="s">
        <v>212</v>
      </c>
      <c r="H17" s="22" t="s">
        <v>213</v>
      </c>
      <c r="I17" s="132">
        <v>442266</v>
      </c>
      <c r="J17" s="132">
        <v>442266</v>
      </c>
      <c r="K17" s="79"/>
      <c r="L17" s="79"/>
      <c r="M17" s="132">
        <v>442266</v>
      </c>
      <c r="N17" s="79"/>
      <c r="O17" s="132"/>
      <c r="P17" s="132"/>
      <c r="Q17" s="132"/>
      <c r="R17" s="132"/>
      <c r="S17" s="132"/>
      <c r="T17" s="132"/>
      <c r="U17" s="132"/>
      <c r="V17" s="132"/>
      <c r="W17" s="132"/>
      <c r="X17" s="132"/>
    </row>
    <row r="18" ht="20.25" customHeight="1" spans="1:24">
      <c r="A18" s="22" t="s">
        <v>199</v>
      </c>
      <c r="B18" s="22" t="s">
        <v>70</v>
      </c>
      <c r="C18" s="22" t="s">
        <v>210</v>
      </c>
      <c r="D18" s="22" t="s">
        <v>211</v>
      </c>
      <c r="E18" s="22" t="s">
        <v>105</v>
      </c>
      <c r="F18" s="22" t="s">
        <v>106</v>
      </c>
      <c r="G18" s="22" t="s">
        <v>214</v>
      </c>
      <c r="H18" s="22" t="s">
        <v>215</v>
      </c>
      <c r="I18" s="132">
        <v>740328</v>
      </c>
      <c r="J18" s="132">
        <v>740328</v>
      </c>
      <c r="K18" s="79"/>
      <c r="L18" s="79"/>
      <c r="M18" s="132">
        <v>740328</v>
      </c>
      <c r="N18" s="79"/>
      <c r="O18" s="132"/>
      <c r="P18" s="132"/>
      <c r="Q18" s="132"/>
      <c r="R18" s="132"/>
      <c r="S18" s="132"/>
      <c r="T18" s="132"/>
      <c r="U18" s="132"/>
      <c r="V18" s="132"/>
      <c r="W18" s="132"/>
      <c r="X18" s="132"/>
    </row>
    <row r="19" ht="20.25" customHeight="1" spans="1:24">
      <c r="A19" s="22" t="s">
        <v>199</v>
      </c>
      <c r="B19" s="22" t="s">
        <v>70</v>
      </c>
      <c r="C19" s="22" t="s">
        <v>210</v>
      </c>
      <c r="D19" s="22" t="s">
        <v>211</v>
      </c>
      <c r="E19" s="22" t="s">
        <v>115</v>
      </c>
      <c r="F19" s="22" t="s">
        <v>116</v>
      </c>
      <c r="G19" s="22" t="s">
        <v>216</v>
      </c>
      <c r="H19" s="22" t="s">
        <v>217</v>
      </c>
      <c r="I19" s="132">
        <v>185438</v>
      </c>
      <c r="J19" s="132">
        <v>185438</v>
      </c>
      <c r="K19" s="79"/>
      <c r="L19" s="79"/>
      <c r="M19" s="132">
        <v>185438</v>
      </c>
      <c r="N19" s="79"/>
      <c r="O19" s="132"/>
      <c r="P19" s="132"/>
      <c r="Q19" s="132"/>
      <c r="R19" s="132"/>
      <c r="S19" s="132"/>
      <c r="T19" s="132"/>
      <c r="U19" s="132"/>
      <c r="V19" s="132"/>
      <c r="W19" s="132"/>
      <c r="X19" s="132"/>
    </row>
    <row r="20" ht="20.25" customHeight="1" spans="1:24">
      <c r="A20" s="22" t="s">
        <v>199</v>
      </c>
      <c r="B20" s="22" t="s">
        <v>70</v>
      </c>
      <c r="C20" s="22" t="s">
        <v>210</v>
      </c>
      <c r="D20" s="22" t="s">
        <v>211</v>
      </c>
      <c r="E20" s="22" t="s">
        <v>117</v>
      </c>
      <c r="F20" s="22" t="s">
        <v>118</v>
      </c>
      <c r="G20" s="22" t="s">
        <v>218</v>
      </c>
      <c r="H20" s="22" t="s">
        <v>219</v>
      </c>
      <c r="I20" s="132">
        <v>25404</v>
      </c>
      <c r="J20" s="132">
        <v>25404</v>
      </c>
      <c r="K20" s="79"/>
      <c r="L20" s="79"/>
      <c r="M20" s="132">
        <v>25404</v>
      </c>
      <c r="N20" s="79"/>
      <c r="O20" s="132"/>
      <c r="P20" s="132"/>
      <c r="Q20" s="132"/>
      <c r="R20" s="132"/>
      <c r="S20" s="132"/>
      <c r="T20" s="132"/>
      <c r="U20" s="132"/>
      <c r="V20" s="132"/>
      <c r="W20" s="132"/>
      <c r="X20" s="132"/>
    </row>
    <row r="21" ht="20.25" customHeight="1" spans="1:24">
      <c r="A21" s="22" t="s">
        <v>199</v>
      </c>
      <c r="B21" s="22" t="s">
        <v>70</v>
      </c>
      <c r="C21" s="22" t="s">
        <v>210</v>
      </c>
      <c r="D21" s="22" t="s">
        <v>211</v>
      </c>
      <c r="E21" s="22" t="s">
        <v>117</v>
      </c>
      <c r="F21" s="22" t="s">
        <v>118</v>
      </c>
      <c r="G21" s="22" t="s">
        <v>218</v>
      </c>
      <c r="H21" s="22" t="s">
        <v>219</v>
      </c>
      <c r="I21" s="132">
        <v>117370</v>
      </c>
      <c r="J21" s="132">
        <v>117370</v>
      </c>
      <c r="K21" s="79"/>
      <c r="L21" s="79"/>
      <c r="M21" s="132">
        <v>117370</v>
      </c>
      <c r="N21" s="79"/>
      <c r="O21" s="132"/>
      <c r="P21" s="132"/>
      <c r="Q21" s="132"/>
      <c r="R21" s="132"/>
      <c r="S21" s="132"/>
      <c r="T21" s="132"/>
      <c r="U21" s="132"/>
      <c r="V21" s="132"/>
      <c r="W21" s="132"/>
      <c r="X21" s="132"/>
    </row>
    <row r="22" ht="20.25" customHeight="1" spans="1:24">
      <c r="A22" s="22" t="s">
        <v>199</v>
      </c>
      <c r="B22" s="22" t="s">
        <v>70</v>
      </c>
      <c r="C22" s="22" t="s">
        <v>210</v>
      </c>
      <c r="D22" s="22" t="s">
        <v>211</v>
      </c>
      <c r="E22" s="22" t="s">
        <v>119</v>
      </c>
      <c r="F22" s="22" t="s">
        <v>120</v>
      </c>
      <c r="G22" s="22" t="s">
        <v>220</v>
      </c>
      <c r="H22" s="22" t="s">
        <v>221</v>
      </c>
      <c r="I22" s="132">
        <v>5522</v>
      </c>
      <c r="J22" s="132">
        <v>5522</v>
      </c>
      <c r="K22" s="79"/>
      <c r="L22" s="79"/>
      <c r="M22" s="132">
        <v>5522</v>
      </c>
      <c r="N22" s="79"/>
      <c r="O22" s="132"/>
      <c r="P22" s="132"/>
      <c r="Q22" s="132"/>
      <c r="R22" s="132"/>
      <c r="S22" s="132"/>
      <c r="T22" s="132"/>
      <c r="U22" s="132"/>
      <c r="V22" s="132"/>
      <c r="W22" s="132"/>
      <c r="X22" s="132"/>
    </row>
    <row r="23" ht="20.25" customHeight="1" spans="1:24">
      <c r="A23" s="22" t="s">
        <v>199</v>
      </c>
      <c r="B23" s="22" t="s">
        <v>70</v>
      </c>
      <c r="C23" s="22" t="s">
        <v>210</v>
      </c>
      <c r="D23" s="22" t="s">
        <v>211</v>
      </c>
      <c r="E23" s="22" t="s">
        <v>119</v>
      </c>
      <c r="F23" s="22" t="s">
        <v>120</v>
      </c>
      <c r="G23" s="22" t="s">
        <v>220</v>
      </c>
      <c r="H23" s="22" t="s">
        <v>221</v>
      </c>
      <c r="I23" s="132">
        <v>3102</v>
      </c>
      <c r="J23" s="132">
        <v>3102</v>
      </c>
      <c r="K23" s="79"/>
      <c r="L23" s="79"/>
      <c r="M23" s="132">
        <v>3102</v>
      </c>
      <c r="N23" s="79"/>
      <c r="O23" s="132"/>
      <c r="P23" s="132"/>
      <c r="Q23" s="132"/>
      <c r="R23" s="132"/>
      <c r="S23" s="132"/>
      <c r="T23" s="132"/>
      <c r="U23" s="132"/>
      <c r="V23" s="132"/>
      <c r="W23" s="132"/>
      <c r="X23" s="132"/>
    </row>
    <row r="24" ht="20.25" customHeight="1" spans="1:24">
      <c r="A24" s="22" t="s">
        <v>199</v>
      </c>
      <c r="B24" s="22" t="s">
        <v>70</v>
      </c>
      <c r="C24" s="22" t="s">
        <v>210</v>
      </c>
      <c r="D24" s="22" t="s">
        <v>211</v>
      </c>
      <c r="E24" s="22" t="s">
        <v>119</v>
      </c>
      <c r="F24" s="22" t="s">
        <v>120</v>
      </c>
      <c r="G24" s="22" t="s">
        <v>220</v>
      </c>
      <c r="H24" s="22" t="s">
        <v>221</v>
      </c>
      <c r="I24" s="132">
        <v>11374</v>
      </c>
      <c r="J24" s="132">
        <v>11374</v>
      </c>
      <c r="K24" s="79"/>
      <c r="L24" s="79"/>
      <c r="M24" s="132">
        <v>11374</v>
      </c>
      <c r="N24" s="79"/>
      <c r="O24" s="132"/>
      <c r="P24" s="132"/>
      <c r="Q24" s="132"/>
      <c r="R24" s="132"/>
      <c r="S24" s="132"/>
      <c r="T24" s="132"/>
      <c r="U24" s="132"/>
      <c r="V24" s="132"/>
      <c r="W24" s="132"/>
      <c r="X24" s="132"/>
    </row>
    <row r="25" ht="20.25" customHeight="1" spans="1:24">
      <c r="A25" s="22" t="s">
        <v>199</v>
      </c>
      <c r="B25" s="22" t="s">
        <v>70</v>
      </c>
      <c r="C25" s="22" t="s">
        <v>210</v>
      </c>
      <c r="D25" s="22" t="s">
        <v>211</v>
      </c>
      <c r="E25" s="22" t="s">
        <v>125</v>
      </c>
      <c r="F25" s="22" t="s">
        <v>126</v>
      </c>
      <c r="G25" s="22" t="s">
        <v>220</v>
      </c>
      <c r="H25" s="22" t="s">
        <v>221</v>
      </c>
      <c r="I25" s="132">
        <v>15994</v>
      </c>
      <c r="J25" s="132">
        <v>15994</v>
      </c>
      <c r="K25" s="79"/>
      <c r="L25" s="79"/>
      <c r="M25" s="132">
        <v>15994</v>
      </c>
      <c r="N25" s="79"/>
      <c r="O25" s="132"/>
      <c r="P25" s="132"/>
      <c r="Q25" s="132"/>
      <c r="R25" s="132"/>
      <c r="S25" s="132"/>
      <c r="T25" s="132"/>
      <c r="U25" s="132"/>
      <c r="V25" s="132"/>
      <c r="W25" s="132"/>
      <c r="X25" s="132"/>
    </row>
    <row r="26" ht="20.25" customHeight="1" spans="1:24">
      <c r="A26" s="22" t="s">
        <v>199</v>
      </c>
      <c r="B26" s="22" t="s">
        <v>70</v>
      </c>
      <c r="C26" s="22" t="s">
        <v>222</v>
      </c>
      <c r="D26" s="22" t="s">
        <v>132</v>
      </c>
      <c r="E26" s="22" t="s">
        <v>131</v>
      </c>
      <c r="F26" s="22" t="s">
        <v>132</v>
      </c>
      <c r="G26" s="22" t="s">
        <v>223</v>
      </c>
      <c r="H26" s="22" t="s">
        <v>132</v>
      </c>
      <c r="I26" s="132">
        <v>349866</v>
      </c>
      <c r="J26" s="132">
        <v>349866</v>
      </c>
      <c r="K26" s="79"/>
      <c r="L26" s="79"/>
      <c r="M26" s="132">
        <v>349866</v>
      </c>
      <c r="N26" s="79"/>
      <c r="O26" s="132"/>
      <c r="P26" s="132"/>
      <c r="Q26" s="132"/>
      <c r="R26" s="132"/>
      <c r="S26" s="132"/>
      <c r="T26" s="132"/>
      <c r="U26" s="132"/>
      <c r="V26" s="132"/>
      <c r="W26" s="132"/>
      <c r="X26" s="132"/>
    </row>
    <row r="27" ht="20.25" customHeight="1" spans="1:24">
      <c r="A27" s="22" t="s">
        <v>199</v>
      </c>
      <c r="B27" s="22" t="s">
        <v>70</v>
      </c>
      <c r="C27" s="22" t="s">
        <v>224</v>
      </c>
      <c r="D27" s="22" t="s">
        <v>176</v>
      </c>
      <c r="E27" s="22" t="s">
        <v>125</v>
      </c>
      <c r="F27" s="22" t="s">
        <v>126</v>
      </c>
      <c r="G27" s="22" t="s">
        <v>225</v>
      </c>
      <c r="H27" s="22" t="s">
        <v>176</v>
      </c>
      <c r="I27" s="132">
        <v>8800</v>
      </c>
      <c r="J27" s="132">
        <v>8800</v>
      </c>
      <c r="K27" s="79"/>
      <c r="L27" s="79"/>
      <c r="M27" s="132">
        <v>8800</v>
      </c>
      <c r="N27" s="79"/>
      <c r="O27" s="132"/>
      <c r="P27" s="132"/>
      <c r="Q27" s="132"/>
      <c r="R27" s="132"/>
      <c r="S27" s="132"/>
      <c r="T27" s="132"/>
      <c r="U27" s="132"/>
      <c r="V27" s="132"/>
      <c r="W27" s="132"/>
      <c r="X27" s="132"/>
    </row>
    <row r="28" ht="20.25" customHeight="1" spans="1:24">
      <c r="A28" s="22" t="s">
        <v>199</v>
      </c>
      <c r="B28" s="22" t="s">
        <v>70</v>
      </c>
      <c r="C28" s="22" t="s">
        <v>226</v>
      </c>
      <c r="D28" s="22" t="s">
        <v>227</v>
      </c>
      <c r="E28" s="22" t="s">
        <v>125</v>
      </c>
      <c r="F28" s="22" t="s">
        <v>126</v>
      </c>
      <c r="G28" s="22" t="s">
        <v>228</v>
      </c>
      <c r="H28" s="22" t="s">
        <v>227</v>
      </c>
      <c r="I28" s="132">
        <v>25520</v>
      </c>
      <c r="J28" s="132">
        <v>25520</v>
      </c>
      <c r="K28" s="79"/>
      <c r="L28" s="79"/>
      <c r="M28" s="132">
        <v>25520</v>
      </c>
      <c r="N28" s="79"/>
      <c r="O28" s="132"/>
      <c r="P28" s="132"/>
      <c r="Q28" s="132"/>
      <c r="R28" s="132"/>
      <c r="S28" s="132"/>
      <c r="T28" s="132"/>
      <c r="U28" s="132"/>
      <c r="V28" s="132"/>
      <c r="W28" s="132"/>
      <c r="X28" s="132"/>
    </row>
    <row r="29" ht="20.25" customHeight="1" spans="1:24">
      <c r="A29" s="22" t="s">
        <v>199</v>
      </c>
      <c r="B29" s="22" t="s">
        <v>70</v>
      </c>
      <c r="C29" s="22" t="s">
        <v>229</v>
      </c>
      <c r="D29" s="22" t="s">
        <v>230</v>
      </c>
      <c r="E29" s="22" t="s">
        <v>125</v>
      </c>
      <c r="F29" s="22" t="s">
        <v>126</v>
      </c>
      <c r="G29" s="22" t="s">
        <v>231</v>
      </c>
      <c r="H29" s="22" t="s">
        <v>232</v>
      </c>
      <c r="I29" s="132">
        <v>33000</v>
      </c>
      <c r="J29" s="132">
        <v>33000</v>
      </c>
      <c r="K29" s="79"/>
      <c r="L29" s="79"/>
      <c r="M29" s="132">
        <v>33000</v>
      </c>
      <c r="N29" s="79"/>
      <c r="O29" s="132"/>
      <c r="P29" s="132"/>
      <c r="Q29" s="132"/>
      <c r="R29" s="132"/>
      <c r="S29" s="132"/>
      <c r="T29" s="132"/>
      <c r="U29" s="132"/>
      <c r="V29" s="132"/>
      <c r="W29" s="132"/>
      <c r="X29" s="132"/>
    </row>
    <row r="30" ht="20.25" customHeight="1" spans="1:24">
      <c r="A30" s="22" t="s">
        <v>199</v>
      </c>
      <c r="B30" s="22" t="s">
        <v>70</v>
      </c>
      <c r="C30" s="22" t="s">
        <v>229</v>
      </c>
      <c r="D30" s="22" t="s">
        <v>230</v>
      </c>
      <c r="E30" s="22" t="s">
        <v>125</v>
      </c>
      <c r="F30" s="22" t="s">
        <v>126</v>
      </c>
      <c r="G30" s="22" t="s">
        <v>233</v>
      </c>
      <c r="H30" s="22" t="s">
        <v>234</v>
      </c>
      <c r="I30" s="132">
        <v>4400</v>
      </c>
      <c r="J30" s="132">
        <v>4400</v>
      </c>
      <c r="K30" s="79"/>
      <c r="L30" s="79"/>
      <c r="M30" s="132">
        <v>4400</v>
      </c>
      <c r="N30" s="79"/>
      <c r="O30" s="132"/>
      <c r="P30" s="132"/>
      <c r="Q30" s="132"/>
      <c r="R30" s="132"/>
      <c r="S30" s="132"/>
      <c r="T30" s="132"/>
      <c r="U30" s="132"/>
      <c r="V30" s="132"/>
      <c r="W30" s="132"/>
      <c r="X30" s="132"/>
    </row>
    <row r="31" ht="20.25" customHeight="1" spans="1:24">
      <c r="A31" s="22" t="s">
        <v>199</v>
      </c>
      <c r="B31" s="22" t="s">
        <v>70</v>
      </c>
      <c r="C31" s="22" t="s">
        <v>229</v>
      </c>
      <c r="D31" s="22" t="s">
        <v>230</v>
      </c>
      <c r="E31" s="22" t="s">
        <v>125</v>
      </c>
      <c r="F31" s="22" t="s">
        <v>126</v>
      </c>
      <c r="G31" s="22" t="s">
        <v>235</v>
      </c>
      <c r="H31" s="22" t="s">
        <v>236</v>
      </c>
      <c r="I31" s="132">
        <v>6600</v>
      </c>
      <c r="J31" s="132">
        <v>6600</v>
      </c>
      <c r="K31" s="79"/>
      <c r="L31" s="79"/>
      <c r="M31" s="132">
        <v>6600</v>
      </c>
      <c r="N31" s="79"/>
      <c r="O31" s="132"/>
      <c r="P31" s="132"/>
      <c r="Q31" s="132"/>
      <c r="R31" s="132"/>
      <c r="S31" s="132"/>
      <c r="T31" s="132"/>
      <c r="U31" s="132"/>
      <c r="V31" s="132"/>
      <c r="W31" s="132"/>
      <c r="X31" s="132"/>
    </row>
    <row r="32" ht="20.25" customHeight="1" spans="1:24">
      <c r="A32" s="22" t="s">
        <v>199</v>
      </c>
      <c r="B32" s="22" t="s">
        <v>70</v>
      </c>
      <c r="C32" s="22" t="s">
        <v>229</v>
      </c>
      <c r="D32" s="22" t="s">
        <v>230</v>
      </c>
      <c r="E32" s="22" t="s">
        <v>125</v>
      </c>
      <c r="F32" s="22" t="s">
        <v>126</v>
      </c>
      <c r="G32" s="22" t="s">
        <v>237</v>
      </c>
      <c r="H32" s="22" t="s">
        <v>238</v>
      </c>
      <c r="I32" s="132">
        <v>4400</v>
      </c>
      <c r="J32" s="132">
        <v>4400</v>
      </c>
      <c r="K32" s="79"/>
      <c r="L32" s="79"/>
      <c r="M32" s="132">
        <v>4400</v>
      </c>
      <c r="N32" s="79"/>
      <c r="O32" s="132"/>
      <c r="P32" s="132"/>
      <c r="Q32" s="132"/>
      <c r="R32" s="132"/>
      <c r="S32" s="132"/>
      <c r="T32" s="132"/>
      <c r="U32" s="132"/>
      <c r="V32" s="132"/>
      <c r="W32" s="132"/>
      <c r="X32" s="132"/>
    </row>
    <row r="33" ht="20.25" customHeight="1" spans="1:24">
      <c r="A33" s="22" t="s">
        <v>199</v>
      </c>
      <c r="B33" s="22" t="s">
        <v>70</v>
      </c>
      <c r="C33" s="22" t="s">
        <v>229</v>
      </c>
      <c r="D33" s="22" t="s">
        <v>230</v>
      </c>
      <c r="E33" s="22" t="s">
        <v>125</v>
      </c>
      <c r="F33" s="22" t="s">
        <v>126</v>
      </c>
      <c r="G33" s="22" t="s">
        <v>239</v>
      </c>
      <c r="H33" s="22" t="s">
        <v>240</v>
      </c>
      <c r="I33" s="132">
        <v>15400</v>
      </c>
      <c r="J33" s="132">
        <v>15400</v>
      </c>
      <c r="K33" s="79"/>
      <c r="L33" s="79"/>
      <c r="M33" s="132">
        <v>15400</v>
      </c>
      <c r="N33" s="79"/>
      <c r="O33" s="132"/>
      <c r="P33" s="132"/>
      <c r="Q33" s="132"/>
      <c r="R33" s="132"/>
      <c r="S33" s="132"/>
      <c r="T33" s="132"/>
      <c r="U33" s="132"/>
      <c r="V33" s="132"/>
      <c r="W33" s="132"/>
      <c r="X33" s="132"/>
    </row>
    <row r="34" ht="20.25" customHeight="1" spans="1:24">
      <c r="A34" s="22" t="s">
        <v>199</v>
      </c>
      <c r="B34" s="22" t="s">
        <v>70</v>
      </c>
      <c r="C34" s="22" t="s">
        <v>229</v>
      </c>
      <c r="D34" s="22" t="s">
        <v>230</v>
      </c>
      <c r="E34" s="22" t="s">
        <v>125</v>
      </c>
      <c r="F34" s="22" t="s">
        <v>126</v>
      </c>
      <c r="G34" s="22" t="s">
        <v>241</v>
      </c>
      <c r="H34" s="22" t="s">
        <v>242</v>
      </c>
      <c r="I34" s="132">
        <v>66000</v>
      </c>
      <c r="J34" s="132">
        <v>66000</v>
      </c>
      <c r="K34" s="79"/>
      <c r="L34" s="79"/>
      <c r="M34" s="132">
        <v>66000</v>
      </c>
      <c r="N34" s="79"/>
      <c r="O34" s="132"/>
      <c r="P34" s="132"/>
      <c r="Q34" s="132"/>
      <c r="R34" s="132"/>
      <c r="S34" s="132"/>
      <c r="T34" s="132"/>
      <c r="U34" s="132"/>
      <c r="V34" s="132"/>
      <c r="W34" s="132"/>
      <c r="X34" s="132"/>
    </row>
    <row r="35" ht="20.25" customHeight="1" spans="1:24">
      <c r="A35" s="22" t="s">
        <v>199</v>
      </c>
      <c r="B35" s="22" t="s">
        <v>70</v>
      </c>
      <c r="C35" s="22" t="s">
        <v>229</v>
      </c>
      <c r="D35" s="22" t="s">
        <v>230</v>
      </c>
      <c r="E35" s="22" t="s">
        <v>125</v>
      </c>
      <c r="F35" s="22" t="s">
        <v>126</v>
      </c>
      <c r="G35" s="22" t="s">
        <v>243</v>
      </c>
      <c r="H35" s="22" t="s">
        <v>244</v>
      </c>
      <c r="I35" s="132">
        <v>10440</v>
      </c>
      <c r="J35" s="132">
        <v>10440</v>
      </c>
      <c r="K35" s="79"/>
      <c r="L35" s="79"/>
      <c r="M35" s="132">
        <v>10440</v>
      </c>
      <c r="N35" s="79"/>
      <c r="O35" s="132"/>
      <c r="P35" s="132"/>
      <c r="Q35" s="132"/>
      <c r="R35" s="132"/>
      <c r="S35" s="132"/>
      <c r="T35" s="132"/>
      <c r="U35" s="132"/>
      <c r="V35" s="132"/>
      <c r="W35" s="132"/>
      <c r="X35" s="132"/>
    </row>
    <row r="36" ht="20.25" customHeight="1" spans="1:24">
      <c r="A36" s="22" t="s">
        <v>199</v>
      </c>
      <c r="B36" s="22" t="s">
        <v>70</v>
      </c>
      <c r="C36" s="22" t="s">
        <v>245</v>
      </c>
      <c r="D36" s="22" t="s">
        <v>246</v>
      </c>
      <c r="E36" s="22" t="s">
        <v>109</v>
      </c>
      <c r="F36" s="22" t="s">
        <v>110</v>
      </c>
      <c r="G36" s="22" t="s">
        <v>247</v>
      </c>
      <c r="H36" s="22" t="s">
        <v>248</v>
      </c>
      <c r="I36" s="132">
        <v>13860</v>
      </c>
      <c r="J36" s="132">
        <v>13860</v>
      </c>
      <c r="K36" s="79"/>
      <c r="L36" s="79"/>
      <c r="M36" s="132">
        <v>13860</v>
      </c>
      <c r="N36" s="79"/>
      <c r="O36" s="132"/>
      <c r="P36" s="132"/>
      <c r="Q36" s="132"/>
      <c r="R36" s="132"/>
      <c r="S36" s="132"/>
      <c r="T36" s="132"/>
      <c r="U36" s="132"/>
      <c r="V36" s="132"/>
      <c r="W36" s="132"/>
      <c r="X36" s="132"/>
    </row>
    <row r="37" ht="20.25" customHeight="1" spans="1:24">
      <c r="A37" s="22" t="s">
        <v>199</v>
      </c>
      <c r="B37" s="22" t="s">
        <v>70</v>
      </c>
      <c r="C37" s="22" t="s">
        <v>249</v>
      </c>
      <c r="D37" s="22" t="s">
        <v>250</v>
      </c>
      <c r="E37" s="22" t="s">
        <v>101</v>
      </c>
      <c r="F37" s="22" t="s">
        <v>102</v>
      </c>
      <c r="G37" s="22" t="s">
        <v>247</v>
      </c>
      <c r="H37" s="22" t="s">
        <v>248</v>
      </c>
      <c r="I37" s="132">
        <v>86400</v>
      </c>
      <c r="J37" s="132">
        <v>86400</v>
      </c>
      <c r="K37" s="79"/>
      <c r="L37" s="79"/>
      <c r="M37" s="132">
        <v>86400</v>
      </c>
      <c r="N37" s="79"/>
      <c r="O37" s="132"/>
      <c r="P37" s="132"/>
      <c r="Q37" s="132"/>
      <c r="R37" s="132"/>
      <c r="S37" s="132"/>
      <c r="T37" s="132"/>
      <c r="U37" s="132"/>
      <c r="V37" s="132"/>
      <c r="W37" s="132"/>
      <c r="X37" s="132"/>
    </row>
    <row r="38" ht="17.25" customHeight="1" spans="1:24">
      <c r="A38" s="87" t="s">
        <v>171</v>
      </c>
      <c r="B38" s="88"/>
      <c r="C38" s="196"/>
      <c r="D38" s="196"/>
      <c r="E38" s="196"/>
      <c r="F38" s="196"/>
      <c r="G38" s="196"/>
      <c r="H38" s="197"/>
      <c r="I38" s="132">
        <v>4654128</v>
      </c>
      <c r="J38" s="132">
        <v>4654128</v>
      </c>
      <c r="K38" s="132"/>
      <c r="L38" s="132"/>
      <c r="M38" s="132">
        <v>4654128</v>
      </c>
      <c r="N38" s="132"/>
      <c r="O38" s="132"/>
      <c r="P38" s="132"/>
      <c r="Q38" s="132"/>
      <c r="R38" s="132"/>
      <c r="S38" s="132"/>
      <c r="T38" s="132"/>
      <c r="U38" s="132"/>
      <c r="V38" s="132"/>
      <c r="W38" s="132"/>
      <c r="X38" s="132"/>
    </row>
  </sheetData>
  <mergeCells count="31">
    <mergeCell ref="A3:X3"/>
    <mergeCell ref="A4:H4"/>
    <mergeCell ref="I5:X5"/>
    <mergeCell ref="J6:N6"/>
    <mergeCell ref="O6:Q6"/>
    <mergeCell ref="S6:X6"/>
    <mergeCell ref="A38:H3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86"/>
      <c r="E2" s="60"/>
      <c r="F2" s="60"/>
      <c r="G2" s="60"/>
      <c r="H2" s="60"/>
      <c r="U2" s="186"/>
      <c r="W2" s="191" t="s">
        <v>251</v>
      </c>
    </row>
    <row r="3" ht="46.5" customHeight="1" spans="1:23">
      <c r="A3" s="62" t="str">
        <f>"2025"&amp;"年部门项目支出预算表"</f>
        <v>2025年部门项目支出预算表</v>
      </c>
      <c r="B3" s="62"/>
      <c r="C3" s="62"/>
      <c r="D3" s="62"/>
      <c r="E3" s="62"/>
      <c r="F3" s="62"/>
      <c r="G3" s="62"/>
      <c r="H3" s="62"/>
      <c r="I3" s="62"/>
      <c r="J3" s="62"/>
      <c r="K3" s="62"/>
      <c r="L3" s="62"/>
      <c r="M3" s="62"/>
      <c r="N3" s="62"/>
      <c r="O3" s="62"/>
      <c r="P3" s="62"/>
      <c r="Q3" s="62"/>
      <c r="R3" s="62"/>
      <c r="S3" s="62"/>
      <c r="T3" s="62"/>
      <c r="U3" s="62"/>
      <c r="V3" s="62"/>
      <c r="W3" s="62"/>
    </row>
    <row r="4" ht="13.5" customHeight="1" spans="1:23">
      <c r="A4" s="63" t="str">
        <f>"单位名称："&amp;"石林彝族自治县东部地区供水工程管理处"</f>
        <v>单位名称：石林彝族自治县东部地区供水工程管理处</v>
      </c>
      <c r="B4" s="64"/>
      <c r="C4" s="64"/>
      <c r="D4" s="64"/>
      <c r="E4" s="64"/>
      <c r="F4" s="64"/>
      <c r="G4" s="64"/>
      <c r="H4" s="64"/>
      <c r="I4" s="65"/>
      <c r="J4" s="65"/>
      <c r="K4" s="65"/>
      <c r="L4" s="65"/>
      <c r="M4" s="65"/>
      <c r="N4" s="65"/>
      <c r="O4" s="65"/>
      <c r="P4" s="65"/>
      <c r="Q4" s="65"/>
      <c r="U4" s="186"/>
      <c r="W4" s="170" t="s">
        <v>1</v>
      </c>
    </row>
    <row r="5" ht="21.75" customHeight="1" spans="1:23">
      <c r="A5" s="67" t="s">
        <v>252</v>
      </c>
      <c r="B5" s="68" t="s">
        <v>183</v>
      </c>
      <c r="C5" s="67" t="s">
        <v>184</v>
      </c>
      <c r="D5" s="67" t="s">
        <v>253</v>
      </c>
      <c r="E5" s="68" t="s">
        <v>185</v>
      </c>
      <c r="F5" s="68" t="s">
        <v>186</v>
      </c>
      <c r="G5" s="68" t="s">
        <v>254</v>
      </c>
      <c r="H5" s="68" t="s">
        <v>255</v>
      </c>
      <c r="I5" s="83" t="s">
        <v>55</v>
      </c>
      <c r="J5" s="13" t="s">
        <v>256</v>
      </c>
      <c r="K5" s="14"/>
      <c r="L5" s="14"/>
      <c r="M5" s="49"/>
      <c r="N5" s="13" t="s">
        <v>191</v>
      </c>
      <c r="O5" s="14"/>
      <c r="P5" s="49"/>
      <c r="Q5" s="68" t="s">
        <v>61</v>
      </c>
      <c r="R5" s="13" t="s">
        <v>62</v>
      </c>
      <c r="S5" s="14"/>
      <c r="T5" s="14"/>
      <c r="U5" s="14"/>
      <c r="V5" s="14"/>
      <c r="W5" s="49"/>
    </row>
    <row r="6" ht="21.75" customHeight="1" spans="1:23">
      <c r="A6" s="69"/>
      <c r="B6" s="84"/>
      <c r="C6" s="69"/>
      <c r="D6" s="69"/>
      <c r="E6" s="70"/>
      <c r="F6" s="70"/>
      <c r="G6" s="70"/>
      <c r="H6" s="70"/>
      <c r="I6" s="84"/>
      <c r="J6" s="187" t="s">
        <v>58</v>
      </c>
      <c r="K6" s="188"/>
      <c r="L6" s="68" t="s">
        <v>59</v>
      </c>
      <c r="M6" s="68" t="s">
        <v>60</v>
      </c>
      <c r="N6" s="68" t="s">
        <v>58</v>
      </c>
      <c r="O6" s="68" t="s">
        <v>59</v>
      </c>
      <c r="P6" s="68" t="s">
        <v>60</v>
      </c>
      <c r="Q6" s="70"/>
      <c r="R6" s="68" t="s">
        <v>57</v>
      </c>
      <c r="S6" s="68" t="s">
        <v>64</v>
      </c>
      <c r="T6" s="68" t="s">
        <v>197</v>
      </c>
      <c r="U6" s="68" t="s">
        <v>66</v>
      </c>
      <c r="V6" s="68" t="s">
        <v>67</v>
      </c>
      <c r="W6" s="68" t="s">
        <v>68</v>
      </c>
    </row>
    <row r="7" ht="21" customHeight="1" spans="1:23">
      <c r="A7" s="84"/>
      <c r="B7" s="84"/>
      <c r="C7" s="84"/>
      <c r="D7" s="84"/>
      <c r="E7" s="84"/>
      <c r="F7" s="84"/>
      <c r="G7" s="84"/>
      <c r="H7" s="84"/>
      <c r="I7" s="84"/>
      <c r="J7" s="189" t="s">
        <v>57</v>
      </c>
      <c r="K7" s="190"/>
      <c r="L7" s="84"/>
      <c r="M7" s="84"/>
      <c r="N7" s="84"/>
      <c r="O7" s="84"/>
      <c r="P7" s="84"/>
      <c r="Q7" s="84"/>
      <c r="R7" s="84"/>
      <c r="S7" s="84"/>
      <c r="T7" s="84"/>
      <c r="U7" s="84"/>
      <c r="V7" s="84"/>
      <c r="W7" s="84"/>
    </row>
    <row r="8" ht="39.75" customHeight="1" spans="1:23">
      <c r="A8" s="72"/>
      <c r="B8" s="74"/>
      <c r="C8" s="72"/>
      <c r="D8" s="72"/>
      <c r="E8" s="73"/>
      <c r="F8" s="73"/>
      <c r="G8" s="73"/>
      <c r="H8" s="73"/>
      <c r="I8" s="74"/>
      <c r="J8" s="18" t="s">
        <v>57</v>
      </c>
      <c r="K8" s="18" t="s">
        <v>257</v>
      </c>
      <c r="L8" s="73"/>
      <c r="M8" s="73"/>
      <c r="N8" s="73"/>
      <c r="O8" s="73"/>
      <c r="P8" s="73"/>
      <c r="Q8" s="73"/>
      <c r="R8" s="73"/>
      <c r="S8" s="73"/>
      <c r="T8" s="73"/>
      <c r="U8" s="74"/>
      <c r="V8" s="73"/>
      <c r="W8" s="73"/>
    </row>
    <row r="9" ht="15" customHeight="1" spans="1:23">
      <c r="A9" s="75">
        <v>1</v>
      </c>
      <c r="B9" s="75">
        <v>2</v>
      </c>
      <c r="C9" s="75">
        <v>3</v>
      </c>
      <c r="D9" s="75">
        <v>4</v>
      </c>
      <c r="E9" s="75">
        <v>5</v>
      </c>
      <c r="F9" s="75">
        <v>6</v>
      </c>
      <c r="G9" s="75">
        <v>7</v>
      </c>
      <c r="H9" s="75">
        <v>8</v>
      </c>
      <c r="I9" s="75">
        <v>9</v>
      </c>
      <c r="J9" s="75">
        <v>10</v>
      </c>
      <c r="K9" s="75">
        <v>11</v>
      </c>
      <c r="L9" s="90">
        <v>12</v>
      </c>
      <c r="M9" s="90">
        <v>13</v>
      </c>
      <c r="N9" s="90">
        <v>14</v>
      </c>
      <c r="O9" s="90">
        <v>15</v>
      </c>
      <c r="P9" s="90">
        <v>16</v>
      </c>
      <c r="Q9" s="90">
        <v>17</v>
      </c>
      <c r="R9" s="90">
        <v>18</v>
      </c>
      <c r="S9" s="90">
        <v>19</v>
      </c>
      <c r="T9" s="90">
        <v>20</v>
      </c>
      <c r="U9" s="75">
        <v>21</v>
      </c>
      <c r="V9" s="90">
        <v>22</v>
      </c>
      <c r="W9" s="75">
        <v>23</v>
      </c>
    </row>
    <row r="10" ht="21.75" customHeight="1" spans="1:23">
      <c r="A10" s="120" t="s">
        <v>258</v>
      </c>
      <c r="B10" s="120" t="s">
        <v>259</v>
      </c>
      <c r="C10" s="120" t="s">
        <v>260</v>
      </c>
      <c r="D10" s="120" t="s">
        <v>70</v>
      </c>
      <c r="E10" s="120" t="s">
        <v>125</v>
      </c>
      <c r="F10" s="120" t="s">
        <v>126</v>
      </c>
      <c r="G10" s="120" t="s">
        <v>231</v>
      </c>
      <c r="H10" s="120" t="s">
        <v>232</v>
      </c>
      <c r="I10" s="132">
        <v>100000</v>
      </c>
      <c r="J10" s="132">
        <v>100000</v>
      </c>
      <c r="K10" s="132">
        <v>100000</v>
      </c>
      <c r="L10" s="132"/>
      <c r="M10" s="132"/>
      <c r="N10" s="132"/>
      <c r="O10" s="132"/>
      <c r="P10" s="132"/>
      <c r="Q10" s="132"/>
      <c r="R10" s="132"/>
      <c r="S10" s="132"/>
      <c r="T10" s="132"/>
      <c r="U10" s="132"/>
      <c r="V10" s="132"/>
      <c r="W10" s="132"/>
    </row>
    <row r="11" ht="21.75" customHeight="1" spans="1:23">
      <c r="A11" s="120" t="s">
        <v>258</v>
      </c>
      <c r="B11" s="120" t="s">
        <v>261</v>
      </c>
      <c r="C11" s="120" t="s">
        <v>262</v>
      </c>
      <c r="D11" s="120" t="s">
        <v>70</v>
      </c>
      <c r="E11" s="120" t="s">
        <v>125</v>
      </c>
      <c r="F11" s="120" t="s">
        <v>126</v>
      </c>
      <c r="G11" s="120" t="s">
        <v>231</v>
      </c>
      <c r="H11" s="120" t="s">
        <v>232</v>
      </c>
      <c r="I11" s="132">
        <v>2000000</v>
      </c>
      <c r="J11" s="132">
        <v>2000000</v>
      </c>
      <c r="K11" s="132">
        <v>2000000</v>
      </c>
      <c r="L11" s="132"/>
      <c r="M11" s="132"/>
      <c r="N11" s="132"/>
      <c r="O11" s="132"/>
      <c r="P11" s="132"/>
      <c r="Q11" s="132"/>
      <c r="R11" s="132"/>
      <c r="S11" s="132"/>
      <c r="T11" s="132"/>
      <c r="U11" s="132"/>
      <c r="V11" s="132"/>
      <c r="W11" s="132"/>
    </row>
    <row r="12" ht="18.75" customHeight="1" spans="1:23">
      <c r="A12" s="87" t="s">
        <v>171</v>
      </c>
      <c r="B12" s="88"/>
      <c r="C12" s="88"/>
      <c r="D12" s="88"/>
      <c r="E12" s="88"/>
      <c r="F12" s="88"/>
      <c r="G12" s="88"/>
      <c r="H12" s="89"/>
      <c r="I12" s="132">
        <v>2100000</v>
      </c>
      <c r="J12" s="132">
        <v>2100000</v>
      </c>
      <c r="K12" s="132">
        <v>2100000</v>
      </c>
      <c r="L12" s="132"/>
      <c r="M12" s="132"/>
      <c r="N12" s="132"/>
      <c r="O12" s="132"/>
      <c r="P12" s="132"/>
      <c r="Q12" s="132"/>
      <c r="R12" s="132"/>
      <c r="S12" s="132"/>
      <c r="T12" s="132"/>
      <c r="U12" s="132"/>
      <c r="V12" s="132"/>
      <c r="W12" s="132"/>
    </row>
  </sheetData>
  <mergeCells count="28">
    <mergeCell ref="A3:W3"/>
    <mergeCell ref="A4:H4"/>
    <mergeCell ref="J5:M5"/>
    <mergeCell ref="N5:P5"/>
    <mergeCell ref="R5:W5"/>
    <mergeCell ref="A12:H1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pane ySplit="1" topLeftCell="A2" activePane="bottomLeft" state="frozen"/>
      <selection/>
      <selection pane="bottomLeft"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61" t="s">
        <v>263</v>
      </c>
    </row>
    <row r="3" ht="39.75" customHeight="1" spans="1:10">
      <c r="A3" s="117" t="str">
        <f>"2025"&amp;"年部门项目支出绩效目标表"</f>
        <v>2025年部门项目支出绩效目标表</v>
      </c>
      <c r="B3" s="62"/>
      <c r="C3" s="62"/>
      <c r="D3" s="62"/>
      <c r="E3" s="62"/>
      <c r="F3" s="118"/>
      <c r="G3" s="62"/>
      <c r="H3" s="118"/>
      <c r="I3" s="118"/>
      <c r="J3" s="62"/>
    </row>
    <row r="4" ht="17.25" customHeight="1" spans="1:1">
      <c r="A4" s="63" t="str">
        <f>"单位名称："&amp;"石林彝族自治县东部地区供水工程管理处"</f>
        <v>单位名称：石林彝族自治县东部地区供水工程管理处</v>
      </c>
    </row>
    <row r="5" ht="44.25" customHeight="1" spans="1:10">
      <c r="A5" s="18" t="s">
        <v>184</v>
      </c>
      <c r="B5" s="18" t="s">
        <v>264</v>
      </c>
      <c r="C5" s="18" t="s">
        <v>265</v>
      </c>
      <c r="D5" s="18" t="s">
        <v>266</v>
      </c>
      <c r="E5" s="18" t="s">
        <v>267</v>
      </c>
      <c r="F5" s="119" t="s">
        <v>268</v>
      </c>
      <c r="G5" s="18" t="s">
        <v>269</v>
      </c>
      <c r="H5" s="119" t="s">
        <v>270</v>
      </c>
      <c r="I5" s="119" t="s">
        <v>271</v>
      </c>
      <c r="J5" s="18" t="s">
        <v>272</v>
      </c>
    </row>
    <row r="6" ht="18.75" customHeight="1" spans="1:10">
      <c r="A6" s="184">
        <v>1</v>
      </c>
      <c r="B6" s="184">
        <v>2</v>
      </c>
      <c r="C6" s="184">
        <v>3</v>
      </c>
      <c r="D6" s="184">
        <v>4</v>
      </c>
      <c r="E6" s="184">
        <v>5</v>
      </c>
      <c r="F6" s="90">
        <v>6</v>
      </c>
      <c r="G6" s="184">
        <v>7</v>
      </c>
      <c r="H6" s="90">
        <v>8</v>
      </c>
      <c r="I6" s="90">
        <v>9</v>
      </c>
      <c r="J6" s="184">
        <v>10</v>
      </c>
    </row>
    <row r="7" ht="42" customHeight="1" spans="1:10">
      <c r="A7" s="19" t="s">
        <v>70</v>
      </c>
      <c r="B7" s="120"/>
      <c r="C7" s="120"/>
      <c r="D7" s="120"/>
      <c r="E7" s="108"/>
      <c r="F7" s="121"/>
      <c r="G7" s="108"/>
      <c r="H7" s="121"/>
      <c r="I7" s="121"/>
      <c r="J7" s="108"/>
    </row>
    <row r="8" ht="42" customHeight="1" spans="1:10">
      <c r="A8" s="185" t="s">
        <v>260</v>
      </c>
      <c r="B8" s="76" t="s">
        <v>273</v>
      </c>
      <c r="C8" s="76" t="s">
        <v>274</v>
      </c>
      <c r="D8" s="76" t="s">
        <v>275</v>
      </c>
      <c r="E8" s="19" t="s">
        <v>276</v>
      </c>
      <c r="F8" s="76" t="s">
        <v>277</v>
      </c>
      <c r="G8" s="19" t="s">
        <v>278</v>
      </c>
      <c r="H8" s="76" t="s">
        <v>279</v>
      </c>
      <c r="I8" s="76" t="s">
        <v>280</v>
      </c>
      <c r="J8" s="19" t="s">
        <v>281</v>
      </c>
    </row>
    <row r="9" ht="42" customHeight="1" spans="1:10">
      <c r="A9" s="185" t="s">
        <v>260</v>
      </c>
      <c r="B9" s="76" t="s">
        <v>273</v>
      </c>
      <c r="C9" s="76" t="s">
        <v>282</v>
      </c>
      <c r="D9" s="76" t="s">
        <v>283</v>
      </c>
      <c r="E9" s="19" t="s">
        <v>284</v>
      </c>
      <c r="F9" s="76" t="s">
        <v>277</v>
      </c>
      <c r="G9" s="19" t="s">
        <v>285</v>
      </c>
      <c r="H9" s="76" t="s">
        <v>286</v>
      </c>
      <c r="I9" s="76" t="s">
        <v>287</v>
      </c>
      <c r="J9" s="19" t="s">
        <v>288</v>
      </c>
    </row>
    <row r="10" ht="42" customHeight="1" spans="1:10">
      <c r="A10" s="185" t="s">
        <v>260</v>
      </c>
      <c r="B10" s="76" t="s">
        <v>273</v>
      </c>
      <c r="C10" s="76" t="s">
        <v>289</v>
      </c>
      <c r="D10" s="76" t="s">
        <v>290</v>
      </c>
      <c r="E10" s="19" t="s">
        <v>291</v>
      </c>
      <c r="F10" s="76" t="s">
        <v>277</v>
      </c>
      <c r="G10" s="19" t="s">
        <v>285</v>
      </c>
      <c r="H10" s="76" t="s">
        <v>286</v>
      </c>
      <c r="I10" s="76" t="s">
        <v>287</v>
      </c>
      <c r="J10" s="19" t="s">
        <v>292</v>
      </c>
    </row>
    <row r="11" ht="42" customHeight="1" spans="1:10">
      <c r="A11" s="185" t="s">
        <v>262</v>
      </c>
      <c r="B11" s="76" t="s">
        <v>273</v>
      </c>
      <c r="C11" s="76" t="s">
        <v>274</v>
      </c>
      <c r="D11" s="76" t="s">
        <v>275</v>
      </c>
      <c r="E11" s="19" t="s">
        <v>276</v>
      </c>
      <c r="F11" s="76" t="s">
        <v>277</v>
      </c>
      <c r="G11" s="19" t="s">
        <v>278</v>
      </c>
      <c r="H11" s="76" t="s">
        <v>279</v>
      </c>
      <c r="I11" s="76" t="s">
        <v>280</v>
      </c>
      <c r="J11" s="19" t="s">
        <v>281</v>
      </c>
    </row>
    <row r="12" ht="42" customHeight="1" spans="1:10">
      <c r="A12" s="185" t="s">
        <v>262</v>
      </c>
      <c r="B12" s="76" t="s">
        <v>273</v>
      </c>
      <c r="C12" s="76" t="s">
        <v>282</v>
      </c>
      <c r="D12" s="76" t="s">
        <v>283</v>
      </c>
      <c r="E12" s="19" t="s">
        <v>284</v>
      </c>
      <c r="F12" s="76" t="s">
        <v>277</v>
      </c>
      <c r="G12" s="19" t="s">
        <v>285</v>
      </c>
      <c r="H12" s="76" t="s">
        <v>286</v>
      </c>
      <c r="I12" s="76" t="s">
        <v>287</v>
      </c>
      <c r="J12" s="19" t="s">
        <v>288</v>
      </c>
    </row>
    <row r="13" ht="42" customHeight="1" spans="1:10">
      <c r="A13" s="185" t="s">
        <v>262</v>
      </c>
      <c r="B13" s="76" t="s">
        <v>273</v>
      </c>
      <c r="C13" s="76" t="s">
        <v>289</v>
      </c>
      <c r="D13" s="76" t="s">
        <v>290</v>
      </c>
      <c r="E13" s="19" t="s">
        <v>291</v>
      </c>
      <c r="F13" s="76" t="s">
        <v>277</v>
      </c>
      <c r="G13" s="19" t="s">
        <v>285</v>
      </c>
      <c r="H13" s="76" t="s">
        <v>286</v>
      </c>
      <c r="I13" s="76" t="s">
        <v>287</v>
      </c>
      <c r="J13" s="19" t="s">
        <v>292</v>
      </c>
    </row>
  </sheetData>
  <mergeCells count="6">
    <mergeCell ref="A3:J3"/>
    <mergeCell ref="A4:H4"/>
    <mergeCell ref="A8:A10"/>
    <mergeCell ref="A11:A13"/>
    <mergeCell ref="B8:B10"/>
    <mergeCell ref="B11:B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2025-03-11T02:22:00Z</dcterms:created>
  <dcterms:modified xsi:type="dcterms:W3CDTF">2025-03-17T01:08:24Z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