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9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<sst xmlns="http://schemas.openxmlformats.org/spreadsheetml/2006/main" count="1519" uniqueCount="495">
  <si>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</si>
  <si>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</si>
  <si>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</si>
  <si>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</si>
  <si>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</si>
  <si>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</si>
  <si>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</si>
  <si>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</si>
  <si>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</si>
  <si>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</si>
  <si>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</si>
  <si>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</si>
  <si>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</si>
  <si>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</si>
  <si>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</si>
  <si>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</si>
  <si>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</si>
  <si>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</si>
  <si>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</si>
  <si>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</si>
  <si>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</si>
  <si>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</si>
  <si>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</si>
  <si>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</si>
  <si>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</si>
  <si>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</si>
  <si>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</si>
  <si>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</si>
  <si>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</si>
  <si>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</si>
  <si>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</si>
  <si>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</si>
  <si>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</si>
  <si>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</si>
  <si>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</si>
  <si>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</si>
  <si>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</si>
  <si>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</si>
  <si>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</si>
  <si>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</si>
  <si>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</si>
  <si>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</si>
  <si>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</si>
  <si>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</si>
  <si>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</si>
  <si>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</si>
  <si>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</si>
  <si>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</si>
  <si>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</si>
  <si>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</si>
  <si>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</si>
  <si>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</si>
  <si>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</si>
  <si>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</si>
  <si>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</si>
  <si>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</si>
  <si>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</si>
  <si>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</si>
  <si>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</si>
  <si>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</si>
  <si>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</si>
  <si>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</si>
  <si>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</si>
  <si>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</si>
  <si>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</si>
  <si>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</si>
  <si>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</si>
  <si>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</si>
  <si>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</si>
  <si>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126001</t>
  </si>
  <si>
    <t>石林彝族自治县水务局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</si>
  <si>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</si>
  <si>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</si>
  <si>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</si>
  <si>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</si>
  <si>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</si>
  <si>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</si>
  <si>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</si>
  <si>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</si>
  <si>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</si>
  <si>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</si>
  <si>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</si>
  <si>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</si>
  <si>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</si>
  <si>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</si>
  <si>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</si>
  <si>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</si>
  <si>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</si>
  <si>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</si>
  <si>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</si>
  <si>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</si>
  <si>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</si>
  <si>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</si>
  <si>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</si>
  <si>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</si>
  <si>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</si>
  <si>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</si>
  <si>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</si>
  <si>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</si>
  <si>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</si>
  <si>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</si>
  <si>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</si>
  <si>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</si>
  <si>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</si>
  <si>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</si>
  <si>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</si>
  <si>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</si>
  <si>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</si>
  <si>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</si>
  <si>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</si>
  <si>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</si>
  <si>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</si>
  <si>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</si>
  <si>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</si>
  <si>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</si>
  <si>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</si>
  <si>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</si>
  <si>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</si>
  <si>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</si>
  <si>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</si>
  <si>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</si>
  <si>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</si>
  <si>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</si>
  <si>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</si>
  <si>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</si>
  <si>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</si>
  <si>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</si>
  <si>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</si>
  <si>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</si>
  <si>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2130301</t>
  </si>
  <si>
    <t>行政运行</t>
  </si>
  <si>
    <t>2130305</t>
  </si>
  <si>
    <t>水利工程建设</t>
  </si>
  <si>
    <t>2130311</t>
  </si>
  <si>
    <t>水资源节约管理与保护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</si>
  <si>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</si>
  <si>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</si>
  <si>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</si>
  <si>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</si>
  <si>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</si>
  <si>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</si>
  <si>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</si>
  <si>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</si>
  <si>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2130335</t>
  </si>
  <si>
    <t>农村供水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</si>
  <si>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</si>
  <si>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</si>
  <si>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</si>
  <si>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</si>
  <si>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</si>
  <si>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</si>
  <si>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</si>
  <si>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</si>
  <si>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</si>
  <si>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</si>
  <si>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</si>
  <si>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</si>
  <si>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</si>
  <si>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</si>
  <si>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</si>
  <si>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</si>
  <si>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</si>
  <si>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</si>
  <si>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</si>
  <si>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</si>
  <si>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</si>
  <si>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</si>
  <si>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</si>
  <si>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</si>
  <si>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</si>
  <si>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</si>
  <si>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</si>
  <si>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</si>
  <si>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</si>
  <si>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</si>
  <si>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</si>
  <si>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</si>
  <si>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</si>
  <si>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</si>
  <si>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</si>
  <si>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</si>
  <si>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</si>
  <si>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</si>
  <si>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</si>
  <si>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</si>
  <si>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</si>
  <si>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</si>
  <si>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</si>
  <si>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</si>
  <si>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</si>
  <si>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</si>
  <si>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</si>
  <si>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</si>
  <si>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</si>
  <si>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</si>
  <si>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</si>
  <si>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</si>
  <si>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</si>
  <si>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</si>
  <si>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</si>
  <si>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</si>
  <si>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</si>
  <si>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</si>
  <si>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</si>
  <si>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</si>
  <si>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</si>
  <si>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</si>
  <si>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</si>
  <si>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</si>
  <si>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</si>
  <si>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</si>
  <si>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</si>
  <si>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</si>
  <si>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</si>
  <si>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</si>
  <si>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</si>
  <si>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</si>
  <si>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</si>
  <si>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530126210000000000869</t>
  </si>
  <si>
    <t>公车购置及运维费</t>
  </si>
  <si>
    <t>30231</t>
  </si>
  <si>
    <t>公务用车运行维护费</t>
  </si>
  <si>
    <t>530126210000000000870</t>
  </si>
  <si>
    <t>30217</t>
  </si>
  <si>
    <t>530126210000000000871</t>
  </si>
  <si>
    <t>行政人员公务交通补贴</t>
  </si>
  <si>
    <t>30239</t>
  </si>
  <si>
    <t>其他交通费用</t>
  </si>
  <si>
    <t>530126210000000000872</t>
  </si>
  <si>
    <t>工会经费</t>
  </si>
  <si>
    <t>30228</t>
  </si>
  <si>
    <t>530126210000000000873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</si>
  <si>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</si>
  <si>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</si>
  <si>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</si>
  <si>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</si>
  <si>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</si>
  <si>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</si>
  <si>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</si>
  <si>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</si>
  <si>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</si>
  <si>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</si>
  <si>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</si>
  <si>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</si>
  <si>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</si>
  <si>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</si>
  <si>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</si>
  <si>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530126210000000002041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</si>
  <si>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</si>
  <si>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</si>
  <si>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</si>
  <si>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</si>
  <si>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</si>
  <si>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</si>
  <si>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</si>
  <si>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530126210000000002042</t>
  </si>
  <si>
    <t>事业人员支出工资</t>
  </si>
  <si>
    <t>30107</t>
  </si>
  <si>
    <t>绩效工资</t>
  </si>
  <si>
    <t>530126210000000002044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</si>
  <si>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</si>
  <si>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</si>
  <si>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</si>
  <si>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</si>
  <si>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</si>
  <si>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</si>
  <si>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</si>
  <si>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</si>
  <si>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</si>
  <si>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</si>
  <si>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</si>
  <si>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530126210000000002045</t>
  </si>
  <si>
    <t>30113</t>
  </si>
  <si>
    <t>530126231100001282311</t>
  </si>
  <si>
    <t>离退休人员支出</t>
  </si>
  <si>
    <t>30305</t>
  </si>
  <si>
    <t>生活补助</t>
  </si>
  <si>
    <t>530126231100001282313</t>
  </si>
  <si>
    <t>遗属生活补助</t>
  </si>
  <si>
    <t>530126231100001583440</t>
  </si>
  <si>
    <t>行政人员绩效奖励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</si>
  <si>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</si>
  <si>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</si>
  <si>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</si>
  <si>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</si>
  <si>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</si>
  <si>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</si>
  <si>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</si>
  <si>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</si>
  <si>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530126251100003875755</t>
  </si>
  <si>
    <t>编制《昆明市石林县2025年海绵城市建设自评估报告》经费</t>
  </si>
  <si>
    <t>30227</t>
  </si>
  <si>
    <t>委托业务费</t>
  </si>
  <si>
    <t>530126251100003875825</t>
  </si>
  <si>
    <t>石林县水土保持遥感监管2020年至2024年生产建设项目疑似扰动图斑现场核复及查处工作经费</t>
  </si>
  <si>
    <t>530126251100003875844</t>
  </si>
  <si>
    <t>鱼龙水库国开基金利息资金</t>
  </si>
  <si>
    <t>31005</t>
  </si>
  <si>
    <t>基础设施建设</t>
  </si>
  <si>
    <t>530126251100003875878</t>
  </si>
  <si>
    <t>县级防汛经费</t>
  </si>
  <si>
    <t>530126251100003875901</t>
  </si>
  <si>
    <t>县级抗旱经费</t>
  </si>
  <si>
    <t>530126251100003875925</t>
  </si>
  <si>
    <t>河长制工作经费</t>
  </si>
  <si>
    <t>530126251100003889850</t>
  </si>
  <si>
    <t>2025年水利发展资金</t>
  </si>
  <si>
    <t>30906</t>
  </si>
  <si>
    <t>大型修缮</t>
  </si>
  <si>
    <t>31006</t>
  </si>
  <si>
    <t>530126251100003889873</t>
  </si>
  <si>
    <t>2025年省级水利专项资金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</si>
  <si>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</si>
  <si>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</si>
  <si>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</si>
  <si>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</si>
  <si>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</si>
  <si>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</si>
  <si>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</si>
  <si>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</si>
  <si>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</si>
  <si>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</si>
  <si>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完工</t>
  </si>
  <si>
    <t>产出指标</t>
  </si>
  <si>
    <t>数量指标</t>
  </si>
  <si>
    <t>新建水源工程</t>
  </si>
  <si>
    <t>=</t>
  </si>
  <si>
    <t>1座</t>
  </si>
  <si>
    <t>座（处）</t>
  </si>
  <si>
    <t>定量指标</t>
  </si>
  <si>
    <t>新建水源</t>
  </si>
  <si>
    <t>成本指标</t>
  </si>
  <si>
    <t>经济成本指标</t>
  </si>
  <si>
    <t>1870万立方米</t>
  </si>
  <si>
    <t>立方米</t>
  </si>
  <si>
    <t>蓄水</t>
  </si>
  <si>
    <t>效益指标</t>
  </si>
  <si>
    <t>经济效益</t>
  </si>
  <si>
    <t>年增收入</t>
  </si>
  <si>
    <t>150万元</t>
  </si>
  <si>
    <t>元</t>
  </si>
  <si>
    <t>收入</t>
  </si>
  <si>
    <t>满意度指标</t>
  </si>
  <si>
    <t>服务对象满意度</t>
  </si>
  <si>
    <t>满意度</t>
  </si>
  <si>
    <t>95%</t>
  </si>
  <si>
    <t>%</t>
  </si>
  <si>
    <t>测评</t>
  </si>
  <si>
    <t>质量指标</t>
  </si>
  <si>
    <t>增加蓄水</t>
  </si>
  <si>
    <t>40万立方米</t>
  </si>
  <si>
    <t>增蓄水</t>
  </si>
  <si>
    <t>增加收入</t>
  </si>
  <si>
    <t>20万元</t>
  </si>
  <si>
    <t>增收</t>
  </si>
  <si>
    <t>水价改革</t>
  </si>
  <si>
    <t>1件</t>
  </si>
  <si>
    <t>件</t>
  </si>
  <si>
    <t>社会效益</t>
  </si>
  <si>
    <t>节约用水</t>
  </si>
  <si>
    <t>300000立方米</t>
  </si>
  <si>
    <t>节水</t>
  </si>
  <si>
    <t>增加水保费</t>
  </si>
  <si>
    <t>200000元</t>
  </si>
  <si>
    <t>收水保费</t>
  </si>
  <si>
    <t>160000元</t>
  </si>
  <si>
    <t>支付费用</t>
  </si>
  <si>
    <t>水保费</t>
  </si>
  <si>
    <t>水毁修复</t>
  </si>
  <si>
    <t>3件</t>
  </si>
  <si>
    <t>水毁工程</t>
  </si>
  <si>
    <t>保护人口</t>
  </si>
  <si>
    <t>4000人</t>
  </si>
  <si>
    <t>人</t>
  </si>
  <si>
    <t xml:space="preserve">河道 </t>
  </si>
  <si>
    <t>3条</t>
  </si>
  <si>
    <t>治理</t>
  </si>
  <si>
    <t>长度</t>
  </si>
  <si>
    <t>3公里</t>
  </si>
  <si>
    <t>公里</t>
  </si>
  <si>
    <t>治理河道</t>
  </si>
  <si>
    <t>支付</t>
  </si>
  <si>
    <t>海绵城市报告编制</t>
  </si>
  <si>
    <t>报告编制</t>
  </si>
  <si>
    <t>10万立方米</t>
  </si>
  <si>
    <t>实施数量</t>
  </si>
  <si>
    <t>122项</t>
  </si>
  <si>
    <t>项</t>
  </si>
  <si>
    <t>水库管理及人饮</t>
  </si>
  <si>
    <t>32900人</t>
  </si>
  <si>
    <t>预算06表</t>
  </si>
  <si>
    <t>政府性基金预算支出预算表</t>
  </si>
  <si>
    <t>单位名称：昆明市发展和改革委员会</t>
  </si>
  <si>
    <t>政府性基金预算支出</t>
  </si>
  <si>
    <t>备注：我单位本年无政府性基金预算支出，此表为空。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</si>
  <si>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</si>
  <si>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</si>
  <si>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</si>
  <si>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</si>
  <si>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</si>
  <si>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</si>
  <si>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</si>
  <si>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</si>
  <si>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</si>
  <si>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</si>
  <si>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</si>
  <si>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车辆油卡充值</t>
  </si>
  <si>
    <t>车辆加油、添加燃料服务</t>
  </si>
  <si>
    <t>车辆维修费</t>
  </si>
  <si>
    <t>车辆维修和保养服务</t>
  </si>
  <si>
    <t>车辆保险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</si>
  <si>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</si>
  <si>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</si>
  <si>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</si>
  <si>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</si>
  <si>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</si>
  <si>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</si>
  <si>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</si>
  <si>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</si>
  <si>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</si>
  <si>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备注：我单位本年无政府购买服务预算，此表为空。</t>
  </si>
  <si>
    <t>预算09-1表</t>
  </si>
  <si>
    <t>单位名称（项目）</t>
  </si>
  <si>
    <t>地区</t>
  </si>
  <si>
    <t>备注：我单位本年无对下转移支付预算，此表为空。</t>
  </si>
  <si>
    <t>预算09-2表</t>
  </si>
  <si>
    <t>备注：我单位本年无对下转移支付项目。此表为空。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</si>
  <si>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</si>
  <si>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</si>
  <si>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</si>
  <si>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</si>
  <si>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</si>
  <si>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</si>
  <si>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</si>
  <si>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</si>
  <si>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备注：我单位本年无新增资产配置预算。此表为空。</t>
  </si>
  <si>
    <t>预算11表</t>
  </si>
  <si>
    <t>上级补助</t>
  </si>
  <si>
    <t>预算12表</t>
  </si>
  <si>
    <t>项目级次</t>
  </si>
  <si>
    <t>313 事业发展类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</si>
  <si>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</si>
  <si>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</si>
  <si>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</si>
  <si>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</si>
  <si>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</si>
  <si>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</si>
  <si>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</si>
  <si>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</si>
  <si>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</si>
  <si>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石林彝族自治县水务局作为县政府统一管理水资源的行政职能部门，负责辖区内的水资源、水质、水量的统一管理、综合规划和监督实施，统一调配城乡地表水、地下水资源；统一实施取水许可的排污许可制度；统一实施水资源保护和监督管理；拟定并实施从水源、供水、排水到污水处理回用的水资源利用和保护的价格政策；统筹监督管理城乡防洪、抗旱、供水、污水排放、污水处理回用、地下水回灌等水利基础设施事务；组织和指导全社会节约用水工作；指导和规范供水、排水和污水处理等工作。</t>
  </si>
  <si>
    <t>根据三定方案归纳</t>
  </si>
  <si>
    <t>（一）继续推进在建工程建设。一是推进鱼龙水库扫尾工作，继续争取上级补助资金，完成附属工程建设，加快已完工工程结算、蓄水安全鉴定、工程验收等；二是继续推进黑龙潭水库除险加固工程、2023—2025年度小型水库除险加固工程、小板田水库工程等在建项目建设管理工作。
（二）2025年计划开工建设的重点项目。一是实施芭茅长塘子水库、大凹水库除险加固工程；二是实施圭山镇小板田黑彝洞糯衣村应急抗旱提水工程，确保春耕生产前投入使用。
（三）抓好已开展前期工作各项目的立项审批，重点向上争取实施长湖镇农村抗旱引水保障工程、黑龙潭水库中型灌区续建配套与现代化改造工程、西北部中型灌区工程3件项目。
（四）抓好2024年实施的小型水库除险加固工程、农村饮水安全维修养护项目等的结算审计和验收准备工作。
（五）继续开展抗旱提水工作，缓解水库供水压力。实施好柴石滩水库提水至团结水库300万立方米。提前谋划组织好2025年抗旱保供水工作，积极争取抗旱资金实施抗旱应急工程，全力确保城乡供水安全。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</si>
  <si>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</si>
  <si>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</si>
  <si>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</si>
  <si>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</si>
  <si>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</si>
  <si>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</si>
  <si>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</si>
  <si>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</si>
  <si>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</si>
  <si>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</si>
  <si>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</si>
  <si>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水利工程建设、水资源保护、防汛抗旱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</si>
  <si>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</si>
  <si>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</si>
  <si>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</si>
  <si>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</si>
  <si>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</si>
  <si>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固定资产投资</t>
  </si>
  <si>
    <t xml:space="preserve">＝
＞
＜
≥
≤
</t>
  </si>
  <si>
    <t>17000</t>
  </si>
  <si>
    <t>万元</t>
  </si>
  <si>
    <t>4648</t>
  </si>
  <si>
    <t>加大招商引资</t>
  </si>
  <si>
    <t>工程质量</t>
  </si>
  <si>
    <t>合格</t>
  </si>
  <si>
    <t>100%</t>
  </si>
  <si>
    <t>时效指标</t>
  </si>
  <si>
    <t>完工时间</t>
  </si>
  <si>
    <t>2025年1月至2025年12月</t>
  </si>
  <si>
    <t>经济效益
指标</t>
  </si>
  <si>
    <t>向上争取资金</t>
  </si>
  <si>
    <t>社会效益
指标</t>
  </si>
  <si>
    <t>新增地方专项债券项目</t>
  </si>
  <si>
    <t>个</t>
  </si>
  <si>
    <t>生态效益
指标</t>
  </si>
  <si>
    <t>河面保洁</t>
  </si>
  <si>
    <t>条</t>
  </si>
  <si>
    <t>可持续影响
指标</t>
  </si>
  <si>
    <t>鱼龙水库</t>
  </si>
  <si>
    <t>主体工程已完工</t>
  </si>
  <si>
    <t>服务对象满意度指标等</t>
  </si>
  <si>
    <t>收益区人民满意度测评</t>
  </si>
</sst>
</file>

<file path=xl/styles.xml><?xml version="1.0" encoding="utf-8"?>
<styleSheet xmlns="http://schemas.openxmlformats.org/spreadsheetml/2006/main">
  <numFmts count="9">
    <numFmt numFmtId="176" formatCode="yyyy\-mm\-dd\ hh:mm:ss"/>
    <numFmt numFmtId="177" formatCode="#,##0;\-#,##0;;@"/>
    <numFmt numFmtId="178" formatCode="hh:mm:ss"/>
    <numFmt numFmtId="44" formatCode="_ &quot;￥&quot;* #,##0.00_ ;_ &quot;￥&quot;* \-#,##0.00_ ;_ &quot;￥&quot;* &quot;-&quot;??_ ;_ @_ "/>
    <numFmt numFmtId="179" formatCode="#,##0.00;\-#,##0.00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yyyy\-mm\-dd"/>
  </numFmts>
  <fonts count="4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70C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8" fillId="24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2" fillId="0" borderId="1">
      <alignment horizontal="right" vertical="center"/>
    </xf>
    <xf numFmtId="0" fontId="23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22" fillId="0" borderId="1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15" borderId="23" applyNumberFormat="0" applyAlignment="0" applyProtection="0">
      <alignment vertical="center"/>
    </xf>
    <xf numFmtId="0" fontId="40" fillId="15" borderId="27" applyNumberFormat="0" applyAlignment="0" applyProtection="0">
      <alignment vertical="center"/>
    </xf>
    <xf numFmtId="0" fontId="28" fillId="10" borderId="21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10" fontId="22" fillId="0" borderId="1">
      <alignment horizontal="right" vertical="center"/>
    </xf>
    <xf numFmtId="0" fontId="23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179" fontId="22" fillId="0" borderId="1">
      <alignment horizontal="right" vertical="center"/>
    </xf>
    <xf numFmtId="0" fontId="39" fillId="0" borderId="0"/>
    <xf numFmtId="49" fontId="22" fillId="0" borderId="1">
      <alignment horizontal="left" vertical="center" wrapText="1"/>
    </xf>
    <xf numFmtId="179" fontId="22" fillId="0" borderId="1">
      <alignment horizontal="right" vertical="center"/>
    </xf>
    <xf numFmtId="178" fontId="22" fillId="0" borderId="1">
      <alignment horizontal="right" vertical="center"/>
    </xf>
    <xf numFmtId="177" fontId="22" fillId="0" borderId="1">
      <alignment horizontal="right" vertical="center"/>
    </xf>
    <xf numFmtId="0" fontId="39" fillId="0" borderId="0">
      <alignment vertical="center"/>
    </xf>
  </cellStyleXfs>
  <cellXfs count="23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5" xfId="53" applyFont="1" applyFill="1" applyBorder="1" applyAlignment="1">
      <alignment horizontal="center" vertical="center" wrapText="1"/>
    </xf>
    <xf numFmtId="0" fontId="8" fillId="0" borderId="6" xfId="53" applyFont="1" applyFill="1" applyBorder="1" applyAlignment="1">
      <alignment horizontal="center" vertical="center" wrapText="1"/>
    </xf>
    <xf numFmtId="0" fontId="9" fillId="0" borderId="5" xfId="53" applyFont="1" applyFill="1" applyBorder="1" applyAlignment="1">
      <alignment horizontal="left" vertical="center" wrapText="1"/>
    </xf>
    <xf numFmtId="49" fontId="10" fillId="0" borderId="6" xfId="58" applyNumberFormat="1" applyFont="1" applyFill="1" applyBorder="1" applyAlignment="1">
      <alignment horizontal="center" vertical="center" wrapText="1"/>
    </xf>
    <xf numFmtId="49" fontId="10" fillId="0" borderId="7" xfId="58" applyNumberFormat="1" applyFont="1" applyFill="1" applyBorder="1" applyAlignment="1">
      <alignment horizontal="left" vertical="center" wrapText="1"/>
    </xf>
    <xf numFmtId="0" fontId="8" fillId="0" borderId="8" xfId="53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left" vertical="center" wrapText="1"/>
    </xf>
    <xf numFmtId="49" fontId="8" fillId="0" borderId="5" xfId="53" applyNumberFormat="1" applyFont="1" applyFill="1" applyBorder="1" applyAlignment="1">
      <alignment horizontal="center" vertical="center" wrapText="1"/>
    </xf>
    <xf numFmtId="0" fontId="8" fillId="0" borderId="9" xfId="53" applyFont="1" applyFill="1" applyBorder="1" applyAlignment="1">
      <alignment horizontal="center" vertical="center" wrapText="1"/>
    </xf>
    <xf numFmtId="49" fontId="8" fillId="0" borderId="6" xfId="53" applyNumberFormat="1" applyFont="1" applyFill="1" applyBorder="1" applyAlignment="1">
      <alignment horizontal="center" vertical="center" wrapText="1"/>
    </xf>
    <xf numFmtId="9" fontId="9" fillId="0" borderId="5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10" fillId="0" borderId="10" xfId="58" applyNumberFormat="1" applyFont="1" applyFill="1" applyBorder="1" applyAlignment="1">
      <alignment horizontal="left" vertical="center" wrapText="1"/>
    </xf>
    <xf numFmtId="49" fontId="10" fillId="0" borderId="11" xfId="58" applyNumberFormat="1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12" fillId="0" borderId="1" xfId="54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12" fillId="0" borderId="1" xfId="55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7" fontId="12" fillId="0" borderId="1" xfId="57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1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9" fontId="21" fillId="0" borderId="1" xfId="0" applyNumberFormat="1" applyFont="1" applyBorder="1" applyAlignment="1">
      <alignment horizontal="right" vertical="center"/>
    </xf>
    <xf numFmtId="0" fontId="19" fillId="2" borderId="12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2" borderId="14" xfId="0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  <xf numFmtId="0" fontId="8" fillId="0" borderId="6" xfId="53" applyFont="1" applyFill="1" applyBorder="1" applyAlignment="1" quotePrefix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常规 2" xfId="53"/>
    <cellStyle name="TextStyle" xfId="54"/>
    <cellStyle name="MoneyStyle" xfId="55"/>
    <cellStyle name="TimeStyle" xfId="56"/>
    <cellStyle name="IntegralNumberStyle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B7" sqref="B7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94"/>
      <c r="B2" s="94"/>
      <c r="C2" s="94"/>
      <c r="D2" s="110" t="s">
        <v>0</v>
      </c>
    </row>
    <row r="3" ht="41.25" customHeight="1" spans="1:1">
      <c r="A3" s="89" t="str">
        <f>"2025"&amp;"年部门财务收支预算总表"</f>
        <v>2025年部门财务收支预算总表</v>
      </c>
    </row>
    <row r="4" ht="17.25" customHeight="1" spans="1:4">
      <c r="A4" s="92" t="str">
        <f>"单位名称："&amp;"石林彝族自治县水务局"</f>
        <v>单位名称：石林彝族自治县水务局</v>
      </c>
      <c r="B4" s="204"/>
      <c r="D4" s="184" t="s">
        <v>1</v>
      </c>
    </row>
    <row r="5" ht="23.25" customHeight="1" spans="1:4">
      <c r="A5" s="205" t="s">
        <v>2</v>
      </c>
      <c r="B5" s="206"/>
      <c r="C5" s="205" t="s">
        <v>3</v>
      </c>
      <c r="D5" s="206"/>
    </row>
    <row r="6" ht="24" customHeight="1" spans="1:4">
      <c r="A6" s="205" t="s">
        <v>4</v>
      </c>
      <c r="B6" s="205" t="s">
        <v>5</v>
      </c>
      <c r="C6" s="205" t="s">
        <v>6</v>
      </c>
      <c r="D6" s="205" t="s">
        <v>5</v>
      </c>
    </row>
    <row r="7" ht="17.25" customHeight="1" spans="1:4">
      <c r="A7" s="207" t="s">
        <v>7</v>
      </c>
      <c r="B7" s="125">
        <v>17252245</v>
      </c>
      <c r="C7" s="207" t="s">
        <v>8</v>
      </c>
      <c r="D7" s="125"/>
    </row>
    <row r="8" ht="17.25" customHeight="1" spans="1:4">
      <c r="A8" s="207" t="s">
        <v>9</v>
      </c>
      <c r="B8" s="125"/>
      <c r="C8" s="207" t="s">
        <v>10</v>
      </c>
      <c r="D8" s="125"/>
    </row>
    <row r="9" ht="17.25" customHeight="1" spans="1:4">
      <c r="A9" s="207" t="s">
        <v>11</v>
      </c>
      <c r="B9" s="125"/>
      <c r="C9" s="238" t="s">
        <v>12</v>
      </c>
      <c r="D9" s="125"/>
    </row>
    <row r="10" ht="17.25" customHeight="1" spans="1:4">
      <c r="A10" s="207" t="s">
        <v>13</v>
      </c>
      <c r="B10" s="125"/>
      <c r="C10" s="238" t="s">
        <v>14</v>
      </c>
      <c r="D10" s="125"/>
    </row>
    <row r="11" ht="17.25" customHeight="1" spans="1:4">
      <c r="A11" s="207" t="s">
        <v>15</v>
      </c>
      <c r="B11" s="125"/>
      <c r="C11" s="238" t="s">
        <v>16</v>
      </c>
      <c r="D11" s="125"/>
    </row>
    <row r="12" ht="17.25" customHeight="1" spans="1:4">
      <c r="A12" s="207" t="s">
        <v>17</v>
      </c>
      <c r="B12" s="125"/>
      <c r="C12" s="238" t="s">
        <v>18</v>
      </c>
      <c r="D12" s="125"/>
    </row>
    <row r="13" ht="17.25" customHeight="1" spans="1:4">
      <c r="A13" s="207" t="s">
        <v>19</v>
      </c>
      <c r="B13" s="125"/>
      <c r="C13" s="80" t="s">
        <v>20</v>
      </c>
      <c r="D13" s="125"/>
    </row>
    <row r="14" ht="17.25" customHeight="1" spans="1:4">
      <c r="A14" s="207" t="s">
        <v>21</v>
      </c>
      <c r="B14" s="125"/>
      <c r="C14" s="80" t="s">
        <v>22</v>
      </c>
      <c r="D14" s="125">
        <v>1817510</v>
      </c>
    </row>
    <row r="15" ht="17.25" customHeight="1" spans="1:4">
      <c r="A15" s="207" t="s">
        <v>23</v>
      </c>
      <c r="B15" s="125"/>
      <c r="C15" s="80" t="s">
        <v>24</v>
      </c>
      <c r="D15" s="125">
        <v>849568</v>
      </c>
    </row>
    <row r="16" ht="17.25" customHeight="1" spans="1:4">
      <c r="A16" s="207" t="s">
        <v>25</v>
      </c>
      <c r="B16" s="125"/>
      <c r="C16" s="80" t="s">
        <v>26</v>
      </c>
      <c r="D16" s="125"/>
    </row>
    <row r="17" ht="17.25" customHeight="1" spans="1:4">
      <c r="A17" s="22"/>
      <c r="B17" s="125"/>
      <c r="C17" s="80" t="s">
        <v>27</v>
      </c>
      <c r="D17" s="125"/>
    </row>
    <row r="18" ht="17.25" customHeight="1" spans="1:4">
      <c r="A18" s="208"/>
      <c r="B18" s="125"/>
      <c r="C18" s="80" t="s">
        <v>28</v>
      </c>
      <c r="D18" s="125">
        <v>13821823</v>
      </c>
    </row>
    <row r="19" ht="17.25" customHeight="1" spans="1:4">
      <c r="A19" s="208"/>
      <c r="B19" s="125"/>
      <c r="C19" s="80" t="s">
        <v>29</v>
      </c>
      <c r="D19" s="125"/>
    </row>
    <row r="20" ht="17.25" customHeight="1" spans="1:4">
      <c r="A20" s="208"/>
      <c r="B20" s="125"/>
      <c r="C20" s="80" t="s">
        <v>30</v>
      </c>
      <c r="D20" s="125"/>
    </row>
    <row r="21" ht="17.25" customHeight="1" spans="1:4">
      <c r="A21" s="208"/>
      <c r="B21" s="125"/>
      <c r="C21" s="80" t="s">
        <v>31</v>
      </c>
      <c r="D21" s="125"/>
    </row>
    <row r="22" ht="17.25" customHeight="1" spans="1:4">
      <c r="A22" s="208"/>
      <c r="B22" s="125"/>
      <c r="C22" s="80" t="s">
        <v>32</v>
      </c>
      <c r="D22" s="125"/>
    </row>
    <row r="23" ht="17.25" customHeight="1" spans="1:4">
      <c r="A23" s="208"/>
      <c r="B23" s="125"/>
      <c r="C23" s="80" t="s">
        <v>33</v>
      </c>
      <c r="D23" s="125"/>
    </row>
    <row r="24" ht="17.25" customHeight="1" spans="1:4">
      <c r="A24" s="208"/>
      <c r="B24" s="125"/>
      <c r="C24" s="80" t="s">
        <v>34</v>
      </c>
      <c r="D24" s="125"/>
    </row>
    <row r="25" ht="17.25" customHeight="1" spans="1:4">
      <c r="A25" s="208"/>
      <c r="B25" s="125"/>
      <c r="C25" s="80" t="s">
        <v>35</v>
      </c>
      <c r="D25" s="125">
        <v>763344</v>
      </c>
    </row>
    <row r="26" ht="17.25" customHeight="1" spans="1:4">
      <c r="A26" s="208"/>
      <c r="B26" s="125"/>
      <c r="C26" s="80" t="s">
        <v>36</v>
      </c>
      <c r="D26" s="125"/>
    </row>
    <row r="27" ht="17.25" customHeight="1" spans="1:4">
      <c r="A27" s="208"/>
      <c r="B27" s="125"/>
      <c r="C27" s="22" t="s">
        <v>37</v>
      </c>
      <c r="D27" s="125"/>
    </row>
    <row r="28" ht="17.25" customHeight="1" spans="1:4">
      <c r="A28" s="208"/>
      <c r="B28" s="125"/>
      <c r="C28" s="80" t="s">
        <v>38</v>
      </c>
      <c r="D28" s="125"/>
    </row>
    <row r="29" ht="16.5" customHeight="1" spans="1:4">
      <c r="A29" s="208"/>
      <c r="B29" s="125"/>
      <c r="C29" s="80" t="s">
        <v>39</v>
      </c>
      <c r="D29" s="125"/>
    </row>
    <row r="30" ht="16.5" customHeight="1" spans="1:4">
      <c r="A30" s="208"/>
      <c r="B30" s="125"/>
      <c r="C30" s="22" t="s">
        <v>40</v>
      </c>
      <c r="D30" s="125"/>
    </row>
    <row r="31" ht="17.25" customHeight="1" spans="1:4">
      <c r="A31" s="208"/>
      <c r="B31" s="125"/>
      <c r="C31" s="22" t="s">
        <v>41</v>
      </c>
      <c r="D31" s="125"/>
    </row>
    <row r="32" ht="17.25" customHeight="1" spans="1:4">
      <c r="A32" s="208"/>
      <c r="B32" s="125"/>
      <c r="C32" s="80" t="s">
        <v>42</v>
      </c>
      <c r="D32" s="125"/>
    </row>
    <row r="33" ht="16.5" customHeight="1" spans="1:4">
      <c r="A33" s="208" t="s">
        <v>43</v>
      </c>
      <c r="B33" s="125">
        <v>17252245</v>
      </c>
      <c r="C33" s="208" t="s">
        <v>44</v>
      </c>
      <c r="D33" s="125">
        <v>17252245</v>
      </c>
    </row>
    <row r="34" ht="16.5" customHeight="1" spans="1:4">
      <c r="A34" s="22" t="s">
        <v>45</v>
      </c>
      <c r="B34" s="125"/>
      <c r="C34" s="22" t="s">
        <v>46</v>
      </c>
      <c r="D34" s="125"/>
    </row>
    <row r="35" ht="16.5" customHeight="1" spans="1:4">
      <c r="A35" s="80" t="s">
        <v>47</v>
      </c>
      <c r="B35" s="125"/>
      <c r="C35" s="80" t="s">
        <v>47</v>
      </c>
      <c r="D35" s="125"/>
    </row>
    <row r="36" ht="16.5" customHeight="1" spans="1:4">
      <c r="A36" s="80" t="s">
        <v>48</v>
      </c>
      <c r="B36" s="125"/>
      <c r="C36" s="80" t="s">
        <v>49</v>
      </c>
      <c r="D36" s="125"/>
    </row>
    <row r="37" ht="16.5" customHeight="1" spans="1:4">
      <c r="A37" s="209" t="s">
        <v>50</v>
      </c>
      <c r="B37" s="125">
        <v>17252245</v>
      </c>
      <c r="C37" s="209" t="s">
        <v>51</v>
      </c>
      <c r="D37" s="125">
        <v>17252245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64">
        <v>1</v>
      </c>
      <c r="B2" s="165">
        <v>0</v>
      </c>
      <c r="C2" s="164">
        <v>1</v>
      </c>
      <c r="D2" s="166"/>
      <c r="E2" s="166"/>
      <c r="F2" s="163" t="s">
        <v>390</v>
      </c>
    </row>
    <row r="3" ht="42" customHeight="1" spans="1:6">
      <c r="A3" s="167" t="str">
        <f>"2025"&amp;"年部门政府性基金预算支出预算表"</f>
        <v>2025年部门政府性基金预算支出预算表</v>
      </c>
      <c r="B3" s="167" t="s">
        <v>391</v>
      </c>
      <c r="C3" s="168"/>
      <c r="D3" s="169"/>
      <c r="E3" s="169"/>
      <c r="F3" s="169"/>
    </row>
    <row r="4" ht="13.5" customHeight="1" spans="1:6">
      <c r="A4" s="57" t="str">
        <f>"单位名称："&amp;"石林彝族自治县水务局"</f>
        <v>单位名称：石林彝族自治县水务局</v>
      </c>
      <c r="B4" s="57" t="s">
        <v>392</v>
      </c>
      <c r="C4" s="164"/>
      <c r="D4" s="166"/>
      <c r="E4" s="166"/>
      <c r="F4" s="163" t="s">
        <v>1</v>
      </c>
    </row>
    <row r="5" ht="19.5" customHeight="1" spans="1:6">
      <c r="A5" s="170" t="s">
        <v>201</v>
      </c>
      <c r="B5" s="171" t="s">
        <v>72</v>
      </c>
      <c r="C5" s="170" t="s">
        <v>73</v>
      </c>
      <c r="D5" s="13" t="s">
        <v>393</v>
      </c>
      <c r="E5" s="14"/>
      <c r="F5" s="44"/>
    </row>
    <row r="6" ht="18.75" customHeight="1" spans="1:6">
      <c r="A6" s="172"/>
      <c r="B6" s="173"/>
      <c r="C6" s="172"/>
      <c r="D6" s="65" t="s">
        <v>55</v>
      </c>
      <c r="E6" s="13" t="s">
        <v>75</v>
      </c>
      <c r="F6" s="65" t="s">
        <v>76</v>
      </c>
    </row>
    <row r="7" ht="18.75" customHeight="1" spans="1:6">
      <c r="A7" s="113">
        <v>1</v>
      </c>
      <c r="B7" s="174" t="s">
        <v>83</v>
      </c>
      <c r="C7" s="113">
        <v>3</v>
      </c>
      <c r="D7" s="15">
        <v>4</v>
      </c>
      <c r="E7" s="15">
        <v>5</v>
      </c>
      <c r="F7" s="15">
        <v>6</v>
      </c>
    </row>
    <row r="8" ht="21" customHeight="1" spans="1:6">
      <c r="A8" s="70"/>
      <c r="B8" s="70"/>
      <c r="C8" s="70"/>
      <c r="D8" s="125"/>
      <c r="E8" s="125"/>
      <c r="F8" s="125"/>
    </row>
    <row r="9" ht="21" customHeight="1" spans="1:6">
      <c r="A9" s="70"/>
      <c r="B9" s="70"/>
      <c r="C9" s="70"/>
      <c r="D9" s="125"/>
      <c r="E9" s="125"/>
      <c r="F9" s="125"/>
    </row>
    <row r="10" ht="18.75" customHeight="1" spans="1:6">
      <c r="A10" s="175" t="s">
        <v>191</v>
      </c>
      <c r="B10" s="175" t="s">
        <v>191</v>
      </c>
      <c r="C10" s="176" t="s">
        <v>191</v>
      </c>
      <c r="D10" s="125"/>
      <c r="E10" s="125"/>
      <c r="F10" s="125"/>
    </row>
    <row r="12" customHeight="1" spans="1:1">
      <c r="A12" t="s">
        <v>394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127"/>
      <c r="C2" s="127"/>
      <c r="R2" s="55"/>
      <c r="S2" s="55" t="s">
        <v>395</v>
      </c>
    </row>
    <row r="3" ht="41.25" customHeight="1" spans="1:19">
      <c r="A3" s="117" t="str">
        <f>"2025"&amp;"年部门政府采购预算表"</f>
        <v>2025年部门政府采购预算表</v>
      </c>
      <c r="B3" s="112"/>
      <c r="C3" s="112"/>
      <c r="D3" s="56"/>
      <c r="E3" s="56"/>
      <c r="F3" s="56"/>
      <c r="G3" s="56"/>
      <c r="H3" s="56"/>
      <c r="I3" s="56"/>
      <c r="J3" s="56"/>
      <c r="K3" s="56"/>
      <c r="L3" s="56"/>
      <c r="M3" s="112"/>
      <c r="N3" s="56"/>
      <c r="O3" s="56"/>
      <c r="P3" s="112"/>
      <c r="Q3" s="56"/>
      <c r="R3" s="112"/>
      <c r="S3" s="112"/>
    </row>
    <row r="4" ht="18.75" customHeight="1" spans="1:19">
      <c r="A4" s="156" t="str">
        <f>"单位名称："&amp;"石林彝族自治县水务局"</f>
        <v>单位名称：石林彝族自治县水务局</v>
      </c>
      <c r="B4" s="129"/>
      <c r="C4" s="129"/>
      <c r="D4" s="59"/>
      <c r="E4" s="59"/>
      <c r="F4" s="59"/>
      <c r="G4" s="59"/>
      <c r="H4" s="59"/>
      <c r="I4" s="59"/>
      <c r="J4" s="59"/>
      <c r="K4" s="59"/>
      <c r="L4" s="59"/>
      <c r="R4" s="60"/>
      <c r="S4" s="163" t="s">
        <v>1</v>
      </c>
    </row>
    <row r="5" ht="15.75" customHeight="1" spans="1:19">
      <c r="A5" s="62" t="s">
        <v>200</v>
      </c>
      <c r="B5" s="130" t="s">
        <v>201</v>
      </c>
      <c r="C5" s="130" t="s">
        <v>396</v>
      </c>
      <c r="D5" s="131" t="s">
        <v>397</v>
      </c>
      <c r="E5" s="131" t="s">
        <v>398</v>
      </c>
      <c r="F5" s="131" t="s">
        <v>399</v>
      </c>
      <c r="G5" s="131" t="s">
        <v>400</v>
      </c>
      <c r="H5" s="131" t="s">
        <v>401</v>
      </c>
      <c r="I5" s="144" t="s">
        <v>208</v>
      </c>
      <c r="J5" s="144"/>
      <c r="K5" s="144"/>
      <c r="L5" s="144"/>
      <c r="M5" s="145"/>
      <c r="N5" s="144"/>
      <c r="O5" s="144"/>
      <c r="P5" s="152"/>
      <c r="Q5" s="144"/>
      <c r="R5" s="145"/>
      <c r="S5" s="153"/>
    </row>
    <row r="6" ht="17.25" customHeight="1" spans="1:19">
      <c r="A6" s="64"/>
      <c r="B6" s="132"/>
      <c r="C6" s="132"/>
      <c r="D6" s="133"/>
      <c r="E6" s="133"/>
      <c r="F6" s="133"/>
      <c r="G6" s="133"/>
      <c r="H6" s="133"/>
      <c r="I6" s="133" t="s">
        <v>55</v>
      </c>
      <c r="J6" s="133" t="s">
        <v>58</v>
      </c>
      <c r="K6" s="133" t="s">
        <v>402</v>
      </c>
      <c r="L6" s="133" t="s">
        <v>403</v>
      </c>
      <c r="M6" s="146" t="s">
        <v>404</v>
      </c>
      <c r="N6" s="147" t="s">
        <v>405</v>
      </c>
      <c r="O6" s="147"/>
      <c r="P6" s="154"/>
      <c r="Q6" s="147"/>
      <c r="R6" s="155"/>
      <c r="S6" s="134"/>
    </row>
    <row r="7" ht="54" customHeight="1" spans="1:19">
      <c r="A7" s="67"/>
      <c r="B7" s="134"/>
      <c r="C7" s="134"/>
      <c r="D7" s="135"/>
      <c r="E7" s="135"/>
      <c r="F7" s="135"/>
      <c r="G7" s="135"/>
      <c r="H7" s="135"/>
      <c r="I7" s="135"/>
      <c r="J7" s="135" t="s">
        <v>57</v>
      </c>
      <c r="K7" s="135"/>
      <c r="L7" s="135"/>
      <c r="M7" s="148"/>
      <c r="N7" s="135" t="s">
        <v>57</v>
      </c>
      <c r="O7" s="135" t="s">
        <v>64</v>
      </c>
      <c r="P7" s="134" t="s">
        <v>65</v>
      </c>
      <c r="Q7" s="135" t="s">
        <v>66</v>
      </c>
      <c r="R7" s="148" t="s">
        <v>67</v>
      </c>
      <c r="S7" s="134" t="s">
        <v>68</v>
      </c>
    </row>
    <row r="8" ht="18" customHeight="1" spans="1:19">
      <c r="A8" s="157">
        <v>1</v>
      </c>
      <c r="B8" s="157" t="s">
        <v>83</v>
      </c>
      <c r="C8" s="158">
        <v>3</v>
      </c>
      <c r="D8" s="158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</row>
    <row r="9" ht="21" customHeight="1" spans="1:19">
      <c r="A9" s="136" t="s">
        <v>70</v>
      </c>
      <c r="B9" s="137" t="s">
        <v>70</v>
      </c>
      <c r="C9" s="137" t="s">
        <v>219</v>
      </c>
      <c r="D9" s="138" t="s">
        <v>406</v>
      </c>
      <c r="E9" s="138" t="s">
        <v>407</v>
      </c>
      <c r="F9" s="138" t="s">
        <v>340</v>
      </c>
      <c r="G9" s="159">
        <v>1</v>
      </c>
      <c r="H9" s="125"/>
      <c r="I9" s="125">
        <v>20000</v>
      </c>
      <c r="J9" s="125">
        <v>20000</v>
      </c>
      <c r="K9" s="125"/>
      <c r="L9" s="125"/>
      <c r="M9" s="125"/>
      <c r="N9" s="125"/>
      <c r="O9" s="125"/>
      <c r="P9" s="125"/>
      <c r="Q9" s="125"/>
      <c r="R9" s="125"/>
      <c r="S9" s="125"/>
    </row>
    <row r="10" ht="21" customHeight="1" spans="1:19">
      <c r="A10" s="136" t="s">
        <v>70</v>
      </c>
      <c r="B10" s="137" t="s">
        <v>70</v>
      </c>
      <c r="C10" s="137" t="s">
        <v>219</v>
      </c>
      <c r="D10" s="138" t="s">
        <v>408</v>
      </c>
      <c r="E10" s="138" t="s">
        <v>409</v>
      </c>
      <c r="F10" s="138" t="s">
        <v>340</v>
      </c>
      <c r="G10" s="159">
        <v>1</v>
      </c>
      <c r="H10" s="125"/>
      <c r="I10" s="125">
        <v>15000</v>
      </c>
      <c r="J10" s="125">
        <v>15000</v>
      </c>
      <c r="K10" s="125"/>
      <c r="L10" s="125"/>
      <c r="M10" s="125"/>
      <c r="N10" s="125"/>
      <c r="O10" s="125"/>
      <c r="P10" s="125"/>
      <c r="Q10" s="125"/>
      <c r="R10" s="125"/>
      <c r="S10" s="125"/>
    </row>
    <row r="11" ht="21" customHeight="1" spans="1:19">
      <c r="A11" s="136" t="s">
        <v>70</v>
      </c>
      <c r="B11" s="137" t="s">
        <v>70</v>
      </c>
      <c r="C11" s="137" t="s">
        <v>219</v>
      </c>
      <c r="D11" s="138" t="s">
        <v>410</v>
      </c>
      <c r="E11" s="138" t="s">
        <v>411</v>
      </c>
      <c r="F11" s="138" t="s">
        <v>340</v>
      </c>
      <c r="G11" s="159">
        <v>2</v>
      </c>
      <c r="H11" s="125"/>
      <c r="I11" s="125">
        <v>5000</v>
      </c>
      <c r="J11" s="125">
        <v>5000</v>
      </c>
      <c r="K11" s="125"/>
      <c r="L11" s="125"/>
      <c r="M11" s="125"/>
      <c r="N11" s="125"/>
      <c r="O11" s="125"/>
      <c r="P11" s="125"/>
      <c r="Q11" s="125"/>
      <c r="R11" s="125"/>
      <c r="S11" s="125"/>
    </row>
    <row r="12" ht="21" customHeight="1" spans="1:19">
      <c r="A12" s="139" t="s">
        <v>191</v>
      </c>
      <c r="B12" s="140"/>
      <c r="C12" s="140"/>
      <c r="D12" s="141"/>
      <c r="E12" s="141"/>
      <c r="F12" s="141"/>
      <c r="G12" s="160"/>
      <c r="H12" s="125"/>
      <c r="I12" s="125">
        <v>40000</v>
      </c>
      <c r="J12" s="125">
        <v>40000</v>
      </c>
      <c r="K12" s="125"/>
      <c r="L12" s="125"/>
      <c r="M12" s="125"/>
      <c r="N12" s="125"/>
      <c r="O12" s="125"/>
      <c r="P12" s="125"/>
      <c r="Q12" s="125"/>
      <c r="R12" s="125"/>
      <c r="S12" s="125"/>
    </row>
    <row r="13" ht="21" customHeight="1" spans="1:19">
      <c r="A13" s="156" t="s">
        <v>412</v>
      </c>
      <c r="B13" s="57"/>
      <c r="C13" s="57"/>
      <c r="D13" s="156"/>
      <c r="E13" s="156"/>
      <c r="F13" s="156"/>
      <c r="G13" s="161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</row>
  </sheetData>
  <mergeCells count="19">
    <mergeCell ref="A3:S3"/>
    <mergeCell ref="A4:H4"/>
    <mergeCell ref="I5:S5"/>
    <mergeCell ref="N6:S6"/>
    <mergeCell ref="A12:G12"/>
    <mergeCell ref="A13:S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126"/>
      <c r="B2" s="127"/>
      <c r="C2" s="127"/>
      <c r="D2" s="127"/>
      <c r="E2" s="127"/>
      <c r="F2" s="127"/>
      <c r="G2" s="127"/>
      <c r="H2" s="126"/>
      <c r="I2" s="126"/>
      <c r="J2" s="126"/>
      <c r="K2" s="126"/>
      <c r="L2" s="126"/>
      <c r="M2" s="126"/>
      <c r="N2" s="142"/>
      <c r="O2" s="126"/>
      <c r="P2" s="126"/>
      <c r="Q2" s="127"/>
      <c r="R2" s="126"/>
      <c r="S2" s="150"/>
      <c r="T2" s="150" t="s">
        <v>413</v>
      </c>
    </row>
    <row r="3" ht="41.25" customHeight="1" spans="1:20">
      <c r="A3" s="117" t="str">
        <f>"2025"&amp;"年部门政府购买服务预算表"</f>
        <v>2025年部门政府购买服务预算表</v>
      </c>
      <c r="B3" s="112"/>
      <c r="C3" s="112"/>
      <c r="D3" s="112"/>
      <c r="E3" s="112"/>
      <c r="F3" s="112"/>
      <c r="G3" s="112"/>
      <c r="H3" s="128"/>
      <c r="I3" s="128"/>
      <c r="J3" s="128"/>
      <c r="K3" s="128"/>
      <c r="L3" s="128"/>
      <c r="M3" s="128"/>
      <c r="N3" s="143"/>
      <c r="O3" s="128"/>
      <c r="P3" s="128"/>
      <c r="Q3" s="112"/>
      <c r="R3" s="128"/>
      <c r="S3" s="143"/>
      <c r="T3" s="112"/>
    </row>
    <row r="4" ht="22.5" customHeight="1" spans="1:20">
      <c r="A4" s="118" t="str">
        <f>"单位名称："&amp;"石林彝族自治县水务局"</f>
        <v>单位名称：石林彝族自治县水务局</v>
      </c>
      <c r="B4" s="129"/>
      <c r="C4" s="129"/>
      <c r="D4" s="129"/>
      <c r="E4" s="129"/>
      <c r="F4" s="129"/>
      <c r="G4" s="129"/>
      <c r="H4" s="119"/>
      <c r="I4" s="119"/>
      <c r="J4" s="119"/>
      <c r="K4" s="119"/>
      <c r="L4" s="119"/>
      <c r="M4" s="119"/>
      <c r="N4" s="142"/>
      <c r="O4" s="126"/>
      <c r="P4" s="126"/>
      <c r="Q4" s="127"/>
      <c r="R4" s="126"/>
      <c r="S4" s="151"/>
      <c r="T4" s="150" t="s">
        <v>1</v>
      </c>
    </row>
    <row r="5" ht="24" customHeight="1" spans="1:20">
      <c r="A5" s="62" t="s">
        <v>200</v>
      </c>
      <c r="B5" s="130" t="s">
        <v>201</v>
      </c>
      <c r="C5" s="130" t="s">
        <v>396</v>
      </c>
      <c r="D5" s="130" t="s">
        <v>414</v>
      </c>
      <c r="E5" s="130" t="s">
        <v>415</v>
      </c>
      <c r="F5" s="130" t="s">
        <v>416</v>
      </c>
      <c r="G5" s="130" t="s">
        <v>417</v>
      </c>
      <c r="H5" s="131" t="s">
        <v>418</v>
      </c>
      <c r="I5" s="131" t="s">
        <v>419</v>
      </c>
      <c r="J5" s="144" t="s">
        <v>208</v>
      </c>
      <c r="K5" s="144"/>
      <c r="L5" s="144"/>
      <c r="M5" s="144"/>
      <c r="N5" s="145"/>
      <c r="O5" s="144"/>
      <c r="P5" s="144"/>
      <c r="Q5" s="152"/>
      <c r="R5" s="144"/>
      <c r="S5" s="145"/>
      <c r="T5" s="153"/>
    </row>
    <row r="6" ht="24" customHeight="1" spans="1:20">
      <c r="A6" s="64"/>
      <c r="B6" s="132"/>
      <c r="C6" s="132"/>
      <c r="D6" s="132"/>
      <c r="E6" s="132"/>
      <c r="F6" s="132"/>
      <c r="G6" s="132"/>
      <c r="H6" s="133"/>
      <c r="I6" s="133"/>
      <c r="J6" s="133" t="s">
        <v>55</v>
      </c>
      <c r="K6" s="133" t="s">
        <v>58</v>
      </c>
      <c r="L6" s="133" t="s">
        <v>402</v>
      </c>
      <c r="M6" s="133" t="s">
        <v>403</v>
      </c>
      <c r="N6" s="146" t="s">
        <v>404</v>
      </c>
      <c r="O6" s="147" t="s">
        <v>405</v>
      </c>
      <c r="P6" s="147"/>
      <c r="Q6" s="154"/>
      <c r="R6" s="147"/>
      <c r="S6" s="155"/>
      <c r="T6" s="134"/>
    </row>
    <row r="7" ht="54" customHeight="1" spans="1:20">
      <c r="A7" s="67"/>
      <c r="B7" s="134"/>
      <c r="C7" s="134"/>
      <c r="D7" s="134"/>
      <c r="E7" s="134"/>
      <c r="F7" s="134"/>
      <c r="G7" s="134"/>
      <c r="H7" s="135"/>
      <c r="I7" s="135"/>
      <c r="J7" s="135"/>
      <c r="K7" s="135" t="s">
        <v>57</v>
      </c>
      <c r="L7" s="135"/>
      <c r="M7" s="135"/>
      <c r="N7" s="148"/>
      <c r="O7" s="135" t="s">
        <v>57</v>
      </c>
      <c r="P7" s="135" t="s">
        <v>64</v>
      </c>
      <c r="Q7" s="134" t="s">
        <v>65</v>
      </c>
      <c r="R7" s="135" t="s">
        <v>66</v>
      </c>
      <c r="S7" s="148" t="s">
        <v>67</v>
      </c>
      <c r="T7" s="134" t="s">
        <v>68</v>
      </c>
    </row>
    <row r="8" ht="17.25" customHeight="1" spans="1:20">
      <c r="A8" s="68">
        <v>1</v>
      </c>
      <c r="B8" s="134">
        <v>2</v>
      </c>
      <c r="C8" s="68">
        <v>3</v>
      </c>
      <c r="D8" s="68">
        <v>4</v>
      </c>
      <c r="E8" s="134">
        <v>5</v>
      </c>
      <c r="F8" s="68">
        <v>6</v>
      </c>
      <c r="G8" s="68">
        <v>7</v>
      </c>
      <c r="H8" s="134">
        <v>8</v>
      </c>
      <c r="I8" s="68">
        <v>9</v>
      </c>
      <c r="J8" s="68">
        <v>10</v>
      </c>
      <c r="K8" s="134">
        <v>11</v>
      </c>
      <c r="L8" s="68">
        <v>12</v>
      </c>
      <c r="M8" s="68">
        <v>13</v>
      </c>
      <c r="N8" s="134">
        <v>14</v>
      </c>
      <c r="O8" s="68">
        <v>15</v>
      </c>
      <c r="P8" s="68">
        <v>16</v>
      </c>
      <c r="Q8" s="134">
        <v>17</v>
      </c>
      <c r="R8" s="68">
        <v>18</v>
      </c>
      <c r="S8" s="68">
        <v>19</v>
      </c>
      <c r="T8" s="68">
        <v>20</v>
      </c>
    </row>
    <row r="9" ht="21" customHeight="1" spans="1:20">
      <c r="A9" s="136"/>
      <c r="B9" s="137"/>
      <c r="C9" s="137"/>
      <c r="D9" s="137"/>
      <c r="E9" s="137"/>
      <c r="F9" s="137"/>
      <c r="G9" s="137"/>
      <c r="H9" s="138"/>
      <c r="I9" s="138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</row>
    <row r="10" ht="21" customHeight="1" spans="1:20">
      <c r="A10" s="139" t="s">
        <v>191</v>
      </c>
      <c r="B10" s="140"/>
      <c r="C10" s="140"/>
      <c r="D10" s="140"/>
      <c r="E10" s="140"/>
      <c r="F10" s="140"/>
      <c r="G10" s="140"/>
      <c r="H10" s="141"/>
      <c r="I10" s="149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</row>
    <row r="12" customHeight="1" spans="1:1">
      <c r="A12" t="s">
        <v>420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1"/>
  <sheetViews>
    <sheetView showZeros="0" tabSelected="1" workbookViewId="0">
      <pane ySplit="1" topLeftCell="A2" activePane="bottomLeft" state="frozen"/>
      <selection/>
      <selection pane="bottomLeft" activeCell="E5" sqref="E5:E6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customHeight="1" spans="1:5">
      <c r="A1" s="1"/>
      <c r="B1" s="1"/>
      <c r="C1" s="1"/>
      <c r="D1" s="1"/>
      <c r="E1" s="1"/>
    </row>
    <row r="2" ht="17.25" customHeight="1" spans="4:5">
      <c r="D2" s="116"/>
      <c r="E2" s="55" t="s">
        <v>421</v>
      </c>
    </row>
    <row r="3" ht="41.25" customHeight="1" spans="1:5">
      <c r="A3" s="117" t="str">
        <f>"2025"&amp;"年对下转移支付预算表"</f>
        <v>2025年对下转移支付预算表</v>
      </c>
      <c r="B3" s="56"/>
      <c r="C3" s="56"/>
      <c r="D3" s="56"/>
      <c r="E3" s="112"/>
    </row>
    <row r="4" ht="18" customHeight="1" spans="1:5">
      <c r="A4" s="118" t="str">
        <f>"单位名称："&amp;"石林彝族自治县水务局"</f>
        <v>单位名称：石林彝族自治县水务局</v>
      </c>
      <c r="B4" s="119"/>
      <c r="C4" s="119"/>
      <c r="D4" s="120"/>
      <c r="E4" s="60" t="s">
        <v>1</v>
      </c>
    </row>
    <row r="5" ht="19.5" customHeight="1" spans="1:5">
      <c r="A5" s="77" t="s">
        <v>422</v>
      </c>
      <c r="B5" s="13" t="s">
        <v>208</v>
      </c>
      <c r="C5" s="14"/>
      <c r="D5" s="14"/>
      <c r="E5" s="121" t="s">
        <v>423</v>
      </c>
    </row>
    <row r="6" ht="40.5" customHeight="1" spans="1:5">
      <c r="A6" s="68"/>
      <c r="B6" s="78" t="s">
        <v>55</v>
      </c>
      <c r="C6" s="62" t="s">
        <v>58</v>
      </c>
      <c r="D6" s="122" t="s">
        <v>402</v>
      </c>
      <c r="E6" s="123"/>
    </row>
    <row r="7" ht="19.5" customHeight="1" spans="1:5">
      <c r="A7" s="69">
        <v>1</v>
      </c>
      <c r="B7" s="69">
        <v>2</v>
      </c>
      <c r="C7" s="69">
        <v>3</v>
      </c>
      <c r="D7" s="124">
        <v>4</v>
      </c>
      <c r="E7" s="84">
        <v>24</v>
      </c>
    </row>
    <row r="8" ht="19.5" customHeight="1" spans="1:5">
      <c r="A8" s="19" t="s">
        <v>70</v>
      </c>
      <c r="B8" s="125"/>
      <c r="C8" s="125"/>
      <c r="D8" s="125"/>
      <c r="E8" s="125"/>
    </row>
    <row r="9" ht="19.5" customHeight="1" spans="1:5">
      <c r="A9" s="114"/>
      <c r="B9" s="125"/>
      <c r="C9" s="125"/>
      <c r="D9" s="125"/>
      <c r="E9" s="125"/>
    </row>
    <row r="11" customHeight="1" spans="1:1">
      <c r="A11" t="s">
        <v>424</v>
      </c>
    </row>
  </sheetData>
  <mergeCells count="5">
    <mergeCell ref="A3:E3"/>
    <mergeCell ref="A4:D4"/>
    <mergeCell ref="B5:D5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55" t="s">
        <v>425</v>
      </c>
    </row>
    <row r="3" ht="41.25" customHeight="1" spans="1:10">
      <c r="A3" s="111" t="str">
        <f>"2025"&amp;"年对下转移支付绩效目标表"</f>
        <v>2025年对下转移支付绩效目标表</v>
      </c>
      <c r="B3" s="56"/>
      <c r="C3" s="56"/>
      <c r="D3" s="56"/>
      <c r="E3" s="56"/>
      <c r="F3" s="112"/>
      <c r="G3" s="56"/>
      <c r="H3" s="112"/>
      <c r="I3" s="112"/>
      <c r="J3" s="56"/>
    </row>
    <row r="4" ht="17.25" customHeight="1" spans="1:1">
      <c r="A4" s="57" t="str">
        <f>"单位名称："&amp;"石林彝族自治县水务局"</f>
        <v>单位名称：石林彝族自治县水务局</v>
      </c>
    </row>
    <row r="5" ht="44.25" customHeight="1" spans="1:10">
      <c r="A5" s="18" t="s">
        <v>422</v>
      </c>
      <c r="B5" s="18" t="s">
        <v>313</v>
      </c>
      <c r="C5" s="18" t="s">
        <v>314</v>
      </c>
      <c r="D5" s="18" t="s">
        <v>315</v>
      </c>
      <c r="E5" s="18" t="s">
        <v>316</v>
      </c>
      <c r="F5" s="113" t="s">
        <v>317</v>
      </c>
      <c r="G5" s="18" t="s">
        <v>318</v>
      </c>
      <c r="H5" s="113" t="s">
        <v>319</v>
      </c>
      <c r="I5" s="113" t="s">
        <v>320</v>
      </c>
      <c r="J5" s="18" t="s">
        <v>321</v>
      </c>
    </row>
    <row r="6" ht="14.25" customHeight="1" spans="1:10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13">
        <v>6</v>
      </c>
      <c r="G6" s="18">
        <v>7</v>
      </c>
      <c r="H6" s="113">
        <v>8</v>
      </c>
      <c r="I6" s="113">
        <v>9</v>
      </c>
      <c r="J6" s="18">
        <v>10</v>
      </c>
    </row>
    <row r="7" ht="42" customHeight="1" spans="1:10">
      <c r="A7" s="19"/>
      <c r="B7" s="114"/>
      <c r="C7" s="114"/>
      <c r="D7" s="114"/>
      <c r="E7" s="102"/>
      <c r="F7" s="115"/>
      <c r="G7" s="102"/>
      <c r="H7" s="115"/>
      <c r="I7" s="115"/>
      <c r="J7" s="102"/>
    </row>
    <row r="8" ht="42" customHeight="1" spans="1:10">
      <c r="A8" s="19"/>
      <c r="B8" s="70"/>
      <c r="C8" s="70"/>
      <c r="D8" s="70"/>
      <c r="E8" s="19"/>
      <c r="F8" s="70"/>
      <c r="G8" s="19"/>
      <c r="H8" s="70"/>
      <c r="I8" s="70"/>
      <c r="J8" s="19"/>
    </row>
    <row r="10" customHeight="1" spans="1:1">
      <c r="A10" t="s">
        <v>426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topLeftCell="E1" workbookViewId="0">
      <pane ySplit="1" topLeftCell="A2" activePane="bottomLeft" state="frozen"/>
      <selection/>
      <selection pane="bottomLeft" activeCell="E11" sqref="E11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86" t="s">
        <v>427</v>
      </c>
      <c r="B2" s="87"/>
      <c r="C2" s="87"/>
      <c r="D2" s="88"/>
      <c r="E2" s="88"/>
      <c r="F2" s="88"/>
      <c r="G2" s="87"/>
      <c r="H2" s="87"/>
      <c r="I2" s="88"/>
    </row>
    <row r="3" ht="41.25" customHeight="1" spans="1:9">
      <c r="A3" s="89" t="str">
        <f>"2025"&amp;"年新增资产配置预算表"</f>
        <v>2025年新增资产配置预算表</v>
      </c>
      <c r="B3" s="90"/>
      <c r="C3" s="90"/>
      <c r="D3" s="91"/>
      <c r="E3" s="91"/>
      <c r="F3" s="91"/>
      <c r="G3" s="90"/>
      <c r="H3" s="90"/>
      <c r="I3" s="91"/>
    </row>
    <row r="4" customHeight="1" spans="1:9">
      <c r="A4" s="92" t="str">
        <f>"单位名称："&amp;"石林彝族自治县水务局"</f>
        <v>单位名称：石林彝族自治县水务局</v>
      </c>
      <c r="B4" s="93"/>
      <c r="C4" s="93"/>
      <c r="D4" s="94"/>
      <c r="F4" s="91"/>
      <c r="G4" s="90"/>
      <c r="H4" s="90"/>
      <c r="I4" s="110" t="s">
        <v>1</v>
      </c>
    </row>
    <row r="5" ht="28.5" customHeight="1" spans="1:9">
      <c r="A5" s="95" t="s">
        <v>200</v>
      </c>
      <c r="B5" s="96" t="s">
        <v>201</v>
      </c>
      <c r="C5" s="97" t="s">
        <v>428</v>
      </c>
      <c r="D5" s="95" t="s">
        <v>429</v>
      </c>
      <c r="E5" s="95" t="s">
        <v>430</v>
      </c>
      <c r="F5" s="95" t="s">
        <v>431</v>
      </c>
      <c r="G5" s="96" t="s">
        <v>432</v>
      </c>
      <c r="H5" s="84"/>
      <c r="I5" s="95"/>
    </row>
    <row r="6" ht="21" customHeight="1" spans="1:9">
      <c r="A6" s="97"/>
      <c r="B6" s="98"/>
      <c r="C6" s="98"/>
      <c r="D6" s="99"/>
      <c r="E6" s="98"/>
      <c r="F6" s="98"/>
      <c r="G6" s="96" t="s">
        <v>400</v>
      </c>
      <c r="H6" s="96" t="s">
        <v>433</v>
      </c>
      <c r="I6" s="96" t="s">
        <v>434</v>
      </c>
    </row>
    <row r="7" ht="17.25" customHeight="1" spans="1:9">
      <c r="A7" s="100" t="s">
        <v>82</v>
      </c>
      <c r="B7" s="101" t="s">
        <v>83</v>
      </c>
      <c r="C7" s="100" t="s">
        <v>84</v>
      </c>
      <c r="D7" s="102" t="s">
        <v>85</v>
      </c>
      <c r="E7" s="100" t="s">
        <v>86</v>
      </c>
      <c r="F7" s="101" t="s">
        <v>87</v>
      </c>
      <c r="G7" s="103" t="s">
        <v>88</v>
      </c>
      <c r="H7" s="102" t="s">
        <v>89</v>
      </c>
      <c r="I7" s="102">
        <v>9</v>
      </c>
    </row>
    <row r="8" ht="19.5" customHeight="1" spans="1:9">
      <c r="A8" s="104"/>
      <c r="B8" s="80"/>
      <c r="C8" s="80"/>
      <c r="D8" s="19"/>
      <c r="E8" s="70"/>
      <c r="F8" s="103"/>
      <c r="G8" s="105"/>
      <c r="H8" s="106"/>
      <c r="I8" s="106"/>
    </row>
    <row r="9" ht="19.5" customHeight="1" spans="1:9">
      <c r="A9" s="21" t="s">
        <v>55</v>
      </c>
      <c r="B9" s="107"/>
      <c r="C9" s="107"/>
      <c r="D9" s="108"/>
      <c r="E9" s="109"/>
      <c r="F9" s="109"/>
      <c r="G9" s="105"/>
      <c r="H9" s="106"/>
      <c r="I9" s="106"/>
    </row>
    <row r="11" customHeight="1" spans="5:5">
      <c r="E11" t="s">
        <v>435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54"/>
      <c r="E2" s="54"/>
      <c r="F2" s="54"/>
      <c r="G2" s="54"/>
      <c r="K2" s="55" t="s">
        <v>436</v>
      </c>
    </row>
    <row r="3" ht="41.25" customHeight="1" spans="1:11">
      <c r="A3" s="56" t="str">
        <f>"2025"&amp;"年上级转移支付补助项目支出预算表"</f>
        <v>2025年上级转移支付补助项目支出预算表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ht="13.5" customHeight="1" spans="1:11">
      <c r="A4" s="57" t="str">
        <f>"单位名称："&amp;"石林彝族自治县水务局"</f>
        <v>单位名称：石林彝族自治县水务局</v>
      </c>
      <c r="B4" s="58"/>
      <c r="C4" s="58"/>
      <c r="D4" s="58"/>
      <c r="E4" s="58"/>
      <c r="F4" s="58"/>
      <c r="G4" s="58"/>
      <c r="H4" s="59"/>
      <c r="I4" s="59"/>
      <c r="J4" s="59"/>
      <c r="K4" s="60" t="s">
        <v>1</v>
      </c>
    </row>
    <row r="5" ht="21.75" customHeight="1" spans="1:11">
      <c r="A5" s="61" t="s">
        <v>282</v>
      </c>
      <c r="B5" s="61" t="s">
        <v>203</v>
      </c>
      <c r="C5" s="61" t="s">
        <v>283</v>
      </c>
      <c r="D5" s="62" t="s">
        <v>204</v>
      </c>
      <c r="E5" s="62" t="s">
        <v>205</v>
      </c>
      <c r="F5" s="62" t="s">
        <v>284</v>
      </c>
      <c r="G5" s="62" t="s">
        <v>285</v>
      </c>
      <c r="H5" s="77" t="s">
        <v>55</v>
      </c>
      <c r="I5" s="13" t="s">
        <v>437</v>
      </c>
      <c r="J5" s="14"/>
      <c r="K5" s="44"/>
    </row>
    <row r="6" ht="21.75" customHeight="1" spans="1:11">
      <c r="A6" s="63"/>
      <c r="B6" s="63"/>
      <c r="C6" s="63"/>
      <c r="D6" s="64"/>
      <c r="E6" s="64"/>
      <c r="F6" s="64"/>
      <c r="G6" s="64"/>
      <c r="H6" s="78"/>
      <c r="I6" s="62" t="s">
        <v>58</v>
      </c>
      <c r="J6" s="62" t="s">
        <v>59</v>
      </c>
      <c r="K6" s="62" t="s">
        <v>60</v>
      </c>
    </row>
    <row r="7" ht="40.5" customHeight="1" spans="1:11">
      <c r="A7" s="66"/>
      <c r="B7" s="66"/>
      <c r="C7" s="66"/>
      <c r="D7" s="67"/>
      <c r="E7" s="67"/>
      <c r="F7" s="67"/>
      <c r="G7" s="67"/>
      <c r="H7" s="68"/>
      <c r="I7" s="67" t="s">
        <v>57</v>
      </c>
      <c r="J7" s="67"/>
      <c r="K7" s="67"/>
    </row>
    <row r="8" ht="15" customHeight="1" spans="1:11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84">
        <v>10</v>
      </c>
      <c r="K8" s="84">
        <v>11</v>
      </c>
    </row>
    <row r="9" ht="18.75" customHeight="1" spans="1:11">
      <c r="A9" s="19"/>
      <c r="B9" s="70" t="s">
        <v>311</v>
      </c>
      <c r="C9" s="19"/>
      <c r="D9" s="19"/>
      <c r="E9" s="19"/>
      <c r="F9" s="19"/>
      <c r="G9" s="19"/>
      <c r="H9" s="79">
        <v>220000</v>
      </c>
      <c r="I9" s="85">
        <v>220000</v>
      </c>
      <c r="J9" s="85"/>
      <c r="K9" s="79"/>
    </row>
    <row r="10" ht="18.75" customHeight="1" spans="1:11">
      <c r="A10" s="80" t="s">
        <v>288</v>
      </c>
      <c r="B10" s="70" t="s">
        <v>311</v>
      </c>
      <c r="C10" s="70" t="s">
        <v>70</v>
      </c>
      <c r="D10" s="70" t="s">
        <v>139</v>
      </c>
      <c r="E10" s="70" t="s">
        <v>140</v>
      </c>
      <c r="F10" s="70" t="s">
        <v>307</v>
      </c>
      <c r="G10" s="70" t="s">
        <v>308</v>
      </c>
      <c r="H10" s="72">
        <v>220000</v>
      </c>
      <c r="I10" s="72">
        <v>220000</v>
      </c>
      <c r="J10" s="72"/>
      <c r="K10" s="79"/>
    </row>
    <row r="11" ht="18.75" customHeight="1" spans="1:11">
      <c r="A11" s="73"/>
      <c r="B11" s="70" t="s">
        <v>306</v>
      </c>
      <c r="C11" s="73"/>
      <c r="D11" s="73"/>
      <c r="E11" s="73"/>
      <c r="F11" s="73"/>
      <c r="G11" s="73"/>
      <c r="H11" s="79">
        <v>5996000</v>
      </c>
      <c r="I11" s="85">
        <v>5996000</v>
      </c>
      <c r="J11" s="85"/>
      <c r="K11" s="79"/>
    </row>
    <row r="12" ht="18.75" customHeight="1" spans="1:11">
      <c r="A12" s="80" t="s">
        <v>288</v>
      </c>
      <c r="B12" s="70" t="s">
        <v>306</v>
      </c>
      <c r="C12" s="70" t="s">
        <v>70</v>
      </c>
      <c r="D12" s="70" t="s">
        <v>131</v>
      </c>
      <c r="E12" s="70" t="s">
        <v>132</v>
      </c>
      <c r="F12" s="70" t="s">
        <v>307</v>
      </c>
      <c r="G12" s="70" t="s">
        <v>308</v>
      </c>
      <c r="H12" s="72">
        <v>3920000</v>
      </c>
      <c r="I12" s="72">
        <v>3920000</v>
      </c>
      <c r="J12" s="72"/>
      <c r="K12" s="79"/>
    </row>
    <row r="13" ht="18.75" customHeight="1" spans="1:11">
      <c r="A13" s="80" t="s">
        <v>288</v>
      </c>
      <c r="B13" s="70" t="s">
        <v>306</v>
      </c>
      <c r="C13" s="70" t="s">
        <v>70</v>
      </c>
      <c r="D13" s="70" t="s">
        <v>133</v>
      </c>
      <c r="E13" s="70" t="s">
        <v>134</v>
      </c>
      <c r="F13" s="70" t="s">
        <v>309</v>
      </c>
      <c r="G13" s="70" t="s">
        <v>308</v>
      </c>
      <c r="H13" s="72">
        <v>756000</v>
      </c>
      <c r="I13" s="72">
        <v>756000</v>
      </c>
      <c r="J13" s="72"/>
      <c r="K13" s="79"/>
    </row>
    <row r="14" ht="18.75" customHeight="1" spans="1:11">
      <c r="A14" s="80" t="s">
        <v>288</v>
      </c>
      <c r="B14" s="70" t="s">
        <v>306</v>
      </c>
      <c r="C14" s="70" t="s">
        <v>70</v>
      </c>
      <c r="D14" s="70" t="s">
        <v>135</v>
      </c>
      <c r="E14" s="70" t="s">
        <v>136</v>
      </c>
      <c r="F14" s="70" t="s">
        <v>307</v>
      </c>
      <c r="G14" s="70" t="s">
        <v>308</v>
      </c>
      <c r="H14" s="72">
        <v>240000</v>
      </c>
      <c r="I14" s="72">
        <v>240000</v>
      </c>
      <c r="J14" s="72"/>
      <c r="K14" s="79"/>
    </row>
    <row r="15" ht="18.75" customHeight="1" spans="1:11">
      <c r="A15" s="80" t="s">
        <v>288</v>
      </c>
      <c r="B15" s="70" t="s">
        <v>306</v>
      </c>
      <c r="C15" s="70" t="s">
        <v>70</v>
      </c>
      <c r="D15" s="70" t="s">
        <v>135</v>
      </c>
      <c r="E15" s="70" t="s">
        <v>136</v>
      </c>
      <c r="F15" s="70" t="s">
        <v>309</v>
      </c>
      <c r="G15" s="70" t="s">
        <v>308</v>
      </c>
      <c r="H15" s="72">
        <v>340000</v>
      </c>
      <c r="I15" s="72">
        <v>340000</v>
      </c>
      <c r="J15" s="72"/>
      <c r="K15" s="79"/>
    </row>
    <row r="16" ht="18.75" customHeight="1" spans="1:11">
      <c r="A16" s="80" t="s">
        <v>288</v>
      </c>
      <c r="B16" s="70" t="s">
        <v>306</v>
      </c>
      <c r="C16" s="70" t="s">
        <v>70</v>
      </c>
      <c r="D16" s="70" t="s">
        <v>143</v>
      </c>
      <c r="E16" s="70" t="s">
        <v>144</v>
      </c>
      <c r="F16" s="70" t="s">
        <v>309</v>
      </c>
      <c r="G16" s="70" t="s">
        <v>308</v>
      </c>
      <c r="H16" s="72">
        <v>740000</v>
      </c>
      <c r="I16" s="72">
        <v>740000</v>
      </c>
      <c r="J16" s="72"/>
      <c r="K16" s="79"/>
    </row>
    <row r="17" ht="18.75" customHeight="1" spans="1:11">
      <c r="A17" s="81" t="s">
        <v>191</v>
      </c>
      <c r="B17" s="82"/>
      <c r="C17" s="82"/>
      <c r="D17" s="82"/>
      <c r="E17" s="82"/>
      <c r="F17" s="82"/>
      <c r="G17" s="83"/>
      <c r="H17" s="72">
        <v>6216000</v>
      </c>
      <c r="I17" s="72">
        <v>6216000</v>
      </c>
      <c r="J17" s="72"/>
      <c r="K17" s="79"/>
    </row>
  </sheetData>
  <mergeCells count="15">
    <mergeCell ref="A3:K3"/>
    <mergeCell ref="A4:G4"/>
    <mergeCell ref="I5:K5"/>
    <mergeCell ref="A17:G17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8"/>
  <sheetViews>
    <sheetView showZeros="0" topLeftCell="B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54"/>
      <c r="G2" s="55" t="s">
        <v>438</v>
      </c>
    </row>
    <row r="3" ht="41.25" customHeight="1" spans="1:7">
      <c r="A3" s="56" t="str">
        <f>"2025"&amp;"年部门项目中期规划预算表"</f>
        <v>2025年部门项目中期规划预算表</v>
      </c>
      <c r="B3" s="56"/>
      <c r="C3" s="56"/>
      <c r="D3" s="56"/>
      <c r="E3" s="56"/>
      <c r="F3" s="56"/>
      <c r="G3" s="56"/>
    </row>
    <row r="4" ht="13.5" customHeight="1" spans="1:7">
      <c r="A4" s="57" t="str">
        <f>"单位名称："&amp;"石林彝族自治县水务局"</f>
        <v>单位名称：石林彝族自治县水务局</v>
      </c>
      <c r="B4" s="58"/>
      <c r="C4" s="58"/>
      <c r="D4" s="58"/>
      <c r="E4" s="59"/>
      <c r="F4" s="59"/>
      <c r="G4" s="60" t="s">
        <v>1</v>
      </c>
    </row>
    <row r="5" ht="21.75" customHeight="1" spans="1:7">
      <c r="A5" s="61" t="s">
        <v>283</v>
      </c>
      <c r="B5" s="61" t="s">
        <v>282</v>
      </c>
      <c r="C5" s="61" t="s">
        <v>203</v>
      </c>
      <c r="D5" s="62" t="s">
        <v>439</v>
      </c>
      <c r="E5" s="13" t="s">
        <v>58</v>
      </c>
      <c r="F5" s="14"/>
      <c r="G5" s="44"/>
    </row>
    <row r="6" ht="21.75" customHeight="1" spans="1:7">
      <c r="A6" s="63"/>
      <c r="B6" s="63"/>
      <c r="C6" s="63"/>
      <c r="D6" s="64"/>
      <c r="E6" s="65" t="str">
        <f>"2025"&amp;"年"</f>
        <v>2025年</v>
      </c>
      <c r="F6" s="62" t="str">
        <f>("2025"+1)&amp;"年"</f>
        <v>2026年</v>
      </c>
      <c r="G6" s="62" t="str">
        <f>("2025"+2)&amp;"年"</f>
        <v>2027年</v>
      </c>
    </row>
    <row r="7" ht="40.5" customHeight="1" spans="1:7">
      <c r="A7" s="66"/>
      <c r="B7" s="66"/>
      <c r="C7" s="66"/>
      <c r="D7" s="67"/>
      <c r="E7" s="68"/>
      <c r="F7" s="67" t="s">
        <v>57</v>
      </c>
      <c r="G7" s="67"/>
    </row>
    <row r="8" ht="15" customHeight="1" spans="1:7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</row>
    <row r="9" ht="17.25" customHeight="1" spans="1:7">
      <c r="A9" s="70" t="s">
        <v>70</v>
      </c>
      <c r="B9" s="71"/>
      <c r="C9" s="71"/>
      <c r="D9" s="70"/>
      <c r="E9" s="72">
        <v>7334000</v>
      </c>
      <c r="F9" s="72"/>
      <c r="G9" s="72"/>
    </row>
    <row r="10" ht="18.75" customHeight="1" spans="1:7">
      <c r="A10" s="70"/>
      <c r="B10" s="70" t="s">
        <v>440</v>
      </c>
      <c r="C10" s="70" t="s">
        <v>290</v>
      </c>
      <c r="D10" s="70" t="s">
        <v>441</v>
      </c>
      <c r="E10" s="72">
        <v>20000</v>
      </c>
      <c r="F10" s="72"/>
      <c r="G10" s="72"/>
    </row>
    <row r="11" ht="18.75" customHeight="1" spans="1:7">
      <c r="A11" s="73"/>
      <c r="B11" s="70" t="s">
        <v>440</v>
      </c>
      <c r="C11" s="70" t="s">
        <v>294</v>
      </c>
      <c r="D11" s="70" t="s">
        <v>441</v>
      </c>
      <c r="E11" s="72">
        <v>160000</v>
      </c>
      <c r="F11" s="72"/>
      <c r="G11" s="72"/>
    </row>
    <row r="12" ht="18.75" customHeight="1" spans="1:7">
      <c r="A12" s="73"/>
      <c r="B12" s="70" t="s">
        <v>440</v>
      </c>
      <c r="C12" s="70" t="s">
        <v>296</v>
      </c>
      <c r="D12" s="70" t="s">
        <v>441</v>
      </c>
      <c r="E12" s="72">
        <v>488000</v>
      </c>
      <c r="F12" s="72"/>
      <c r="G12" s="72"/>
    </row>
    <row r="13" ht="18.75" customHeight="1" spans="1:7">
      <c r="A13" s="73"/>
      <c r="B13" s="70" t="s">
        <v>440</v>
      </c>
      <c r="C13" s="70" t="s">
        <v>300</v>
      </c>
      <c r="D13" s="70" t="s">
        <v>441</v>
      </c>
      <c r="E13" s="72">
        <v>200000</v>
      </c>
      <c r="F13" s="72"/>
      <c r="G13" s="72"/>
    </row>
    <row r="14" ht="18.75" customHeight="1" spans="1:7">
      <c r="A14" s="73"/>
      <c r="B14" s="70" t="s">
        <v>440</v>
      </c>
      <c r="C14" s="70" t="s">
        <v>302</v>
      </c>
      <c r="D14" s="70" t="s">
        <v>441</v>
      </c>
      <c r="E14" s="72">
        <v>200000</v>
      </c>
      <c r="F14" s="72"/>
      <c r="G14" s="72"/>
    </row>
    <row r="15" ht="18.75" customHeight="1" spans="1:7">
      <c r="A15" s="73"/>
      <c r="B15" s="70" t="s">
        <v>440</v>
      </c>
      <c r="C15" s="70" t="s">
        <v>304</v>
      </c>
      <c r="D15" s="70" t="s">
        <v>441</v>
      </c>
      <c r="E15" s="72">
        <v>50000</v>
      </c>
      <c r="F15" s="72"/>
      <c r="G15" s="72"/>
    </row>
    <row r="16" ht="18.75" customHeight="1" spans="1:7">
      <c r="A16" s="73"/>
      <c r="B16" s="70" t="s">
        <v>440</v>
      </c>
      <c r="C16" s="70" t="s">
        <v>306</v>
      </c>
      <c r="D16" s="70" t="s">
        <v>441</v>
      </c>
      <c r="E16" s="72">
        <v>5996000</v>
      </c>
      <c r="F16" s="72"/>
      <c r="G16" s="72"/>
    </row>
    <row r="17" ht="18.75" customHeight="1" spans="1:7">
      <c r="A17" s="73"/>
      <c r="B17" s="70" t="s">
        <v>440</v>
      </c>
      <c r="C17" s="70" t="s">
        <v>311</v>
      </c>
      <c r="D17" s="70" t="s">
        <v>441</v>
      </c>
      <c r="E17" s="72">
        <v>220000</v>
      </c>
      <c r="F17" s="72"/>
      <c r="G17" s="72"/>
    </row>
    <row r="18" ht="18.75" customHeight="1" spans="1:7">
      <c r="A18" s="74" t="s">
        <v>55</v>
      </c>
      <c r="B18" s="75" t="s">
        <v>442</v>
      </c>
      <c r="C18" s="75"/>
      <c r="D18" s="76"/>
      <c r="E18" s="72">
        <v>7334000</v>
      </c>
      <c r="F18" s="72"/>
      <c r="G18" s="72"/>
    </row>
  </sheetData>
  <mergeCells count="11">
    <mergeCell ref="A3:G3"/>
    <mergeCell ref="A4:D4"/>
    <mergeCell ref="E5:G5"/>
    <mergeCell ref="A18:D18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6"/>
  <sheetViews>
    <sheetView showZeros="0" workbookViewId="0">
      <pane ySplit="1" topLeftCell="A2" activePane="bottomLeft" state="frozen"/>
      <selection/>
      <selection pane="bottomLeft" activeCell="H13" sqref="H13:I13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/>
      <c r="B2" s="2"/>
      <c r="C2" s="2"/>
      <c r="D2" s="2"/>
      <c r="E2" s="2"/>
      <c r="F2" s="2"/>
      <c r="G2" s="2"/>
      <c r="H2" s="2"/>
      <c r="I2" s="2"/>
      <c r="J2" s="43" t="s">
        <v>443</v>
      </c>
    </row>
    <row r="3" ht="41.25" customHeight="1" spans="1:10">
      <c r="A3" s="2" t="str">
        <f>"2025"&amp;"年部门整体支出绩效目标表"</f>
        <v>2025年部门整体支出绩效目标表</v>
      </c>
      <c r="B3" s="3"/>
      <c r="C3" s="3"/>
      <c r="D3" s="3"/>
      <c r="E3" s="3"/>
      <c r="F3" s="3"/>
      <c r="G3" s="3"/>
      <c r="H3" s="3"/>
      <c r="I3" s="3"/>
      <c r="J3" s="3"/>
    </row>
    <row r="4" ht="17.25" customHeight="1" spans="1:10">
      <c r="A4" s="4" t="str">
        <f>"单位名称："&amp;"石林彝族自治县水务局"</f>
        <v>单位名称：石林彝族自治县水务局</v>
      </c>
      <c r="B4" s="4"/>
      <c r="C4" s="5"/>
      <c r="D4" s="6"/>
      <c r="E4" s="6"/>
      <c r="F4" s="6"/>
      <c r="G4" s="6"/>
      <c r="H4" s="6"/>
      <c r="I4" s="6"/>
      <c r="J4" s="239" t="s">
        <v>1</v>
      </c>
    </row>
    <row r="5" ht="30" customHeight="1" spans="1:10">
      <c r="A5" s="7" t="s">
        <v>444</v>
      </c>
      <c r="B5" s="8">
        <v>126001</v>
      </c>
      <c r="C5" s="9"/>
      <c r="D5" s="9"/>
      <c r="E5" s="10"/>
      <c r="F5" s="11" t="s">
        <v>445</v>
      </c>
      <c r="G5" s="10"/>
      <c r="H5" s="12" t="s">
        <v>70</v>
      </c>
      <c r="I5" s="9"/>
      <c r="J5" s="10"/>
    </row>
    <row r="6" ht="32.25" customHeight="1" spans="1:10">
      <c r="A6" s="13" t="s">
        <v>446</v>
      </c>
      <c r="B6" s="14"/>
      <c r="C6" s="14"/>
      <c r="D6" s="14"/>
      <c r="E6" s="14"/>
      <c r="F6" s="14"/>
      <c r="G6" s="14"/>
      <c r="H6" s="14"/>
      <c r="I6" s="44"/>
      <c r="J6" s="45" t="s">
        <v>447</v>
      </c>
    </row>
    <row r="7" ht="99.75" customHeight="1" spans="1:10">
      <c r="A7" s="15" t="s">
        <v>448</v>
      </c>
      <c r="B7" s="16" t="s">
        <v>449</v>
      </c>
      <c r="C7" s="17" t="s">
        <v>450</v>
      </c>
      <c r="D7" s="17"/>
      <c r="E7" s="17"/>
      <c r="F7" s="17"/>
      <c r="G7" s="17"/>
      <c r="H7" s="17"/>
      <c r="I7" s="17"/>
      <c r="J7" s="46" t="s">
        <v>451</v>
      </c>
    </row>
    <row r="8" ht="99.75" customHeight="1" spans="1:10">
      <c r="A8" s="15"/>
      <c r="B8" s="16" t="str">
        <f>"总体绩效目标（"&amp;"2025"&amp;"-"&amp;("2025"+2)&amp;"年期间）"</f>
        <v>总体绩效目标（2025-2027年期间）</v>
      </c>
      <c r="C8" s="17" t="s">
        <v>452</v>
      </c>
      <c r="D8" s="17"/>
      <c r="E8" s="17"/>
      <c r="F8" s="17"/>
      <c r="G8" s="17"/>
      <c r="H8" s="17"/>
      <c r="I8" s="17"/>
      <c r="J8" s="46" t="s">
        <v>453</v>
      </c>
    </row>
    <row r="9" ht="75" customHeight="1" spans="1:10">
      <c r="A9" s="16" t="s">
        <v>454</v>
      </c>
      <c r="B9" s="18" t="str">
        <f>"预算年度（"&amp;"2025"&amp;"年）绩效目标"</f>
        <v>预算年度（2025年）绩效目标</v>
      </c>
      <c r="C9" s="19" t="s">
        <v>452</v>
      </c>
      <c r="D9" s="19"/>
      <c r="E9" s="19"/>
      <c r="F9" s="19"/>
      <c r="G9" s="19"/>
      <c r="H9" s="19"/>
      <c r="I9" s="19"/>
      <c r="J9" s="47" t="s">
        <v>455</v>
      </c>
    </row>
    <row r="10" ht="32.25" customHeight="1" spans="1:10">
      <c r="A10" s="20" t="s">
        <v>456</v>
      </c>
      <c r="B10" s="20"/>
      <c r="C10" s="20"/>
      <c r="D10" s="20"/>
      <c r="E10" s="20"/>
      <c r="F10" s="20"/>
      <c r="G10" s="20"/>
      <c r="H10" s="20"/>
      <c r="I10" s="20"/>
      <c r="J10" s="20"/>
    </row>
    <row r="11" ht="32.25" customHeight="1" spans="1:10">
      <c r="A11" s="16" t="s">
        <v>457</v>
      </c>
      <c r="B11" s="16"/>
      <c r="C11" s="15" t="s">
        <v>458</v>
      </c>
      <c r="D11" s="15"/>
      <c r="E11" s="15"/>
      <c r="F11" s="15" t="s">
        <v>459</v>
      </c>
      <c r="G11" s="15"/>
      <c r="H11" s="15" t="s">
        <v>460</v>
      </c>
      <c r="I11" s="15"/>
      <c r="J11" s="15"/>
    </row>
    <row r="12" ht="32.25" customHeight="1" spans="1:10">
      <c r="A12" s="16"/>
      <c r="B12" s="16"/>
      <c r="C12" s="15"/>
      <c r="D12" s="15"/>
      <c r="E12" s="15"/>
      <c r="F12" s="15"/>
      <c r="G12" s="15"/>
      <c r="H12" s="16" t="s">
        <v>461</v>
      </c>
      <c r="I12" s="16" t="s">
        <v>462</v>
      </c>
      <c r="J12" s="16" t="s">
        <v>463</v>
      </c>
    </row>
    <row r="13" ht="24" customHeight="1" spans="1:10">
      <c r="A13" s="21" t="s">
        <v>55</v>
      </c>
      <c r="B13" s="22"/>
      <c r="C13" s="22"/>
      <c r="D13" s="22"/>
      <c r="E13" s="22"/>
      <c r="F13" s="22"/>
      <c r="G13" s="23"/>
      <c r="H13" s="24">
        <v>17252245</v>
      </c>
      <c r="I13" s="24">
        <v>17252245</v>
      </c>
      <c r="J13" s="48"/>
    </row>
    <row r="14" ht="34.5" customHeight="1" spans="1:10">
      <c r="A14" s="17" t="s">
        <v>464</v>
      </c>
      <c r="B14" s="25"/>
      <c r="C14" s="17" t="s">
        <v>464</v>
      </c>
      <c r="D14" s="25"/>
      <c r="E14" s="25"/>
      <c r="F14" s="25"/>
      <c r="G14" s="25"/>
      <c r="H14" s="24">
        <v>17252245</v>
      </c>
      <c r="I14" s="24">
        <v>17252245</v>
      </c>
      <c r="J14" s="24"/>
    </row>
    <row r="15" ht="32.25" customHeight="1" spans="1:10">
      <c r="A15" s="20" t="s">
        <v>465</v>
      </c>
      <c r="B15" s="20"/>
      <c r="C15" s="20"/>
      <c r="D15" s="20"/>
      <c r="E15" s="20"/>
      <c r="F15" s="20"/>
      <c r="G15" s="20"/>
      <c r="H15" s="20"/>
      <c r="I15" s="20"/>
      <c r="J15" s="20"/>
    </row>
    <row r="16" ht="32.25" customHeight="1" spans="1:10">
      <c r="A16" s="26" t="s">
        <v>466</v>
      </c>
      <c r="B16" s="26"/>
      <c r="C16" s="26"/>
      <c r="D16" s="26"/>
      <c r="E16" s="26"/>
      <c r="F16" s="26"/>
      <c r="G16" s="26"/>
      <c r="H16" s="27" t="s">
        <v>467</v>
      </c>
      <c r="I16" s="49" t="s">
        <v>321</v>
      </c>
      <c r="J16" s="27" t="s">
        <v>468</v>
      </c>
    </row>
    <row r="17" ht="36" customHeight="1" spans="1:10">
      <c r="A17" s="28" t="s">
        <v>314</v>
      </c>
      <c r="B17" s="28" t="s">
        <v>469</v>
      </c>
      <c r="C17" s="29" t="s">
        <v>316</v>
      </c>
      <c r="D17" s="29" t="s">
        <v>317</v>
      </c>
      <c r="E17" s="29" t="s">
        <v>318</v>
      </c>
      <c r="F17" s="29" t="s">
        <v>319</v>
      </c>
      <c r="G17" s="29" t="s">
        <v>320</v>
      </c>
      <c r="H17" s="30"/>
      <c r="I17" s="30"/>
      <c r="J17" s="30"/>
    </row>
    <row r="18" ht="32.25" customHeight="1" spans="1:10">
      <c r="A18" s="31" t="s">
        <v>323</v>
      </c>
      <c r="B18" s="32" t="s">
        <v>324</v>
      </c>
      <c r="C18" s="33" t="s">
        <v>470</v>
      </c>
      <c r="D18" s="240" t="s">
        <v>471</v>
      </c>
      <c r="E18" s="34" t="s">
        <v>472</v>
      </c>
      <c r="F18" s="34" t="s">
        <v>473</v>
      </c>
      <c r="G18" s="34" t="s">
        <v>474</v>
      </c>
      <c r="H18" s="35" t="s">
        <v>475</v>
      </c>
      <c r="I18" s="50"/>
      <c r="J18" s="51"/>
    </row>
    <row r="19" customHeight="1" spans="1:10">
      <c r="A19" s="31"/>
      <c r="B19" s="32" t="s">
        <v>348</v>
      </c>
      <c r="C19" s="33" t="s">
        <v>476</v>
      </c>
      <c r="D19" s="36"/>
      <c r="E19" s="34" t="s">
        <v>477</v>
      </c>
      <c r="F19" s="34" t="s">
        <v>346</v>
      </c>
      <c r="G19" s="34" t="s">
        <v>478</v>
      </c>
      <c r="H19" s="35"/>
      <c r="I19" s="50"/>
      <c r="J19" s="51"/>
    </row>
    <row r="20" customHeight="1" spans="1:10">
      <c r="A20" s="31"/>
      <c r="B20" s="32" t="s">
        <v>479</v>
      </c>
      <c r="C20" s="33" t="s">
        <v>480</v>
      </c>
      <c r="D20" s="36"/>
      <c r="E20" s="37" t="s">
        <v>481</v>
      </c>
      <c r="F20" s="37" t="s">
        <v>322</v>
      </c>
      <c r="G20" s="37" t="s">
        <v>322</v>
      </c>
      <c r="H20" s="38"/>
      <c r="I20" s="52"/>
      <c r="J20" s="53"/>
    </row>
    <row r="21" customHeight="1" spans="1:10">
      <c r="A21" s="31"/>
      <c r="B21" s="31" t="s">
        <v>331</v>
      </c>
      <c r="C21" s="33" t="s">
        <v>76</v>
      </c>
      <c r="D21" s="36"/>
      <c r="E21" s="37">
        <v>7066.47</v>
      </c>
      <c r="F21" s="37" t="s">
        <v>473</v>
      </c>
      <c r="G21" s="37">
        <v>7066.47</v>
      </c>
      <c r="H21" s="38"/>
      <c r="I21" s="52"/>
      <c r="J21" s="53"/>
    </row>
    <row r="22" customHeight="1" spans="1:10">
      <c r="A22" s="31" t="s">
        <v>336</v>
      </c>
      <c r="B22" s="31" t="s">
        <v>482</v>
      </c>
      <c r="C22" s="33" t="s">
        <v>483</v>
      </c>
      <c r="D22" s="36"/>
      <c r="E22" s="37">
        <v>7000</v>
      </c>
      <c r="F22" s="37" t="s">
        <v>473</v>
      </c>
      <c r="G22" s="37">
        <v>2003.06</v>
      </c>
      <c r="H22" s="38"/>
      <c r="I22" s="52"/>
      <c r="J22" s="53"/>
    </row>
    <row r="23" customHeight="1" spans="1:10">
      <c r="A23" s="31"/>
      <c r="B23" s="31" t="s">
        <v>484</v>
      </c>
      <c r="C23" s="33" t="s">
        <v>485</v>
      </c>
      <c r="D23" s="36"/>
      <c r="E23" s="37">
        <v>2</v>
      </c>
      <c r="F23" s="37" t="s">
        <v>486</v>
      </c>
      <c r="G23" s="37">
        <v>2</v>
      </c>
      <c r="H23" s="38"/>
      <c r="I23" s="52"/>
      <c r="J23" s="53"/>
    </row>
    <row r="24" customHeight="1" spans="1:10">
      <c r="A24" s="31"/>
      <c r="B24" s="31" t="s">
        <v>487</v>
      </c>
      <c r="C24" s="33" t="s">
        <v>488</v>
      </c>
      <c r="D24" s="36"/>
      <c r="E24" s="37">
        <v>4</v>
      </c>
      <c r="F24" s="37" t="s">
        <v>489</v>
      </c>
      <c r="G24" s="37">
        <v>4</v>
      </c>
      <c r="H24" s="38"/>
      <c r="I24" s="52"/>
      <c r="J24" s="53"/>
    </row>
    <row r="25" customHeight="1" spans="1:10">
      <c r="A25" s="31"/>
      <c r="B25" s="39" t="s">
        <v>490</v>
      </c>
      <c r="C25" s="33" t="s">
        <v>491</v>
      </c>
      <c r="D25" s="36"/>
      <c r="E25" s="37" t="s">
        <v>322</v>
      </c>
      <c r="F25" s="37" t="s">
        <v>346</v>
      </c>
      <c r="G25" s="37" t="s">
        <v>492</v>
      </c>
      <c r="H25" s="38"/>
      <c r="I25" s="52"/>
      <c r="J25" s="53"/>
    </row>
    <row r="26" customHeight="1" spans="1:10">
      <c r="A26" s="40" t="s">
        <v>342</v>
      </c>
      <c r="B26" s="41" t="s">
        <v>493</v>
      </c>
      <c r="C26" s="33" t="s">
        <v>494</v>
      </c>
      <c r="D26" s="36"/>
      <c r="E26" s="37" t="s">
        <v>344</v>
      </c>
      <c r="F26" s="37" t="s">
        <v>346</v>
      </c>
      <c r="G26" s="42">
        <v>0.8</v>
      </c>
      <c r="H26" s="38"/>
      <c r="I26" s="52"/>
      <c r="J26" s="53"/>
    </row>
  </sheetData>
  <mergeCells count="31">
    <mergeCell ref="A3:J3"/>
    <mergeCell ref="A4:C4"/>
    <mergeCell ref="B5:E5"/>
    <mergeCell ref="F5:G5"/>
    <mergeCell ref="H5:J5"/>
    <mergeCell ref="A6:I6"/>
    <mergeCell ref="C7:I7"/>
    <mergeCell ref="C8:I8"/>
    <mergeCell ref="C9:I9"/>
    <mergeCell ref="A10:J10"/>
    <mergeCell ref="H11:J11"/>
    <mergeCell ref="A13:G13"/>
    <mergeCell ref="A14:B14"/>
    <mergeCell ref="C14:G14"/>
    <mergeCell ref="A15:J15"/>
    <mergeCell ref="A16:G16"/>
    <mergeCell ref="H18:J18"/>
    <mergeCell ref="H19:J19"/>
    <mergeCell ref="H20:J20"/>
    <mergeCell ref="H24:J24"/>
    <mergeCell ref="H25:J25"/>
    <mergeCell ref="H26:J26"/>
    <mergeCell ref="A7:A8"/>
    <mergeCell ref="A18:A21"/>
    <mergeCell ref="A22:A25"/>
    <mergeCell ref="D18:D26"/>
    <mergeCell ref="H16:H17"/>
    <mergeCell ref="I16:I17"/>
    <mergeCell ref="J16:J17"/>
    <mergeCell ref="A11:B12"/>
    <mergeCell ref="C11:G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110" t="s">
        <v>52</v>
      </c>
    </row>
    <row r="3" ht="41.25" customHeight="1" spans="1:1">
      <c r="A3" s="89" t="str">
        <f>"2025"&amp;"年部门收入预算表"</f>
        <v>2025年部门收入预算表</v>
      </c>
    </row>
    <row r="4" ht="17.25" customHeight="1" spans="1:19">
      <c r="A4" s="92" t="str">
        <f>"单位名称："&amp;"石林彝族自治县水务局"</f>
        <v>单位名称：石林彝族自治县水务局</v>
      </c>
      <c r="S4" s="94" t="s">
        <v>1</v>
      </c>
    </row>
    <row r="5" ht="21.75" customHeight="1" spans="1:19">
      <c r="A5" s="225" t="s">
        <v>53</v>
      </c>
      <c r="B5" s="226" t="s">
        <v>54</v>
      </c>
      <c r="C5" s="226" t="s">
        <v>55</v>
      </c>
      <c r="D5" s="227" t="s">
        <v>56</v>
      </c>
      <c r="E5" s="227"/>
      <c r="F5" s="227"/>
      <c r="G5" s="227"/>
      <c r="H5" s="227"/>
      <c r="I5" s="175"/>
      <c r="J5" s="227"/>
      <c r="K5" s="227"/>
      <c r="L5" s="227"/>
      <c r="M5" s="227"/>
      <c r="N5" s="233"/>
      <c r="O5" s="227" t="s">
        <v>45</v>
      </c>
      <c r="P5" s="227"/>
      <c r="Q5" s="227"/>
      <c r="R5" s="227"/>
      <c r="S5" s="233"/>
    </row>
    <row r="6" ht="27" customHeight="1" spans="1:19">
      <c r="A6" s="228"/>
      <c r="B6" s="229"/>
      <c r="C6" s="229"/>
      <c r="D6" s="229" t="s">
        <v>57</v>
      </c>
      <c r="E6" s="229" t="s">
        <v>58</v>
      </c>
      <c r="F6" s="229" t="s">
        <v>59</v>
      </c>
      <c r="G6" s="229" t="s">
        <v>60</v>
      </c>
      <c r="H6" s="229" t="s">
        <v>61</v>
      </c>
      <c r="I6" s="234" t="s">
        <v>62</v>
      </c>
      <c r="J6" s="235"/>
      <c r="K6" s="235"/>
      <c r="L6" s="235"/>
      <c r="M6" s="235"/>
      <c r="N6" s="236"/>
      <c r="O6" s="229" t="s">
        <v>57</v>
      </c>
      <c r="P6" s="229" t="s">
        <v>58</v>
      </c>
      <c r="Q6" s="229" t="s">
        <v>59</v>
      </c>
      <c r="R6" s="229" t="s">
        <v>60</v>
      </c>
      <c r="S6" s="229" t="s">
        <v>63</v>
      </c>
    </row>
    <row r="7" ht="30" customHeight="1" spans="1:19">
      <c r="A7" s="230"/>
      <c r="B7" s="149"/>
      <c r="C7" s="160"/>
      <c r="D7" s="160"/>
      <c r="E7" s="160"/>
      <c r="F7" s="160"/>
      <c r="G7" s="160"/>
      <c r="H7" s="160"/>
      <c r="I7" s="115" t="s">
        <v>57</v>
      </c>
      <c r="J7" s="236" t="s">
        <v>64</v>
      </c>
      <c r="K7" s="236" t="s">
        <v>65</v>
      </c>
      <c r="L7" s="236" t="s">
        <v>66</v>
      </c>
      <c r="M7" s="236" t="s">
        <v>67</v>
      </c>
      <c r="N7" s="236" t="s">
        <v>68</v>
      </c>
      <c r="O7" s="237"/>
      <c r="P7" s="237"/>
      <c r="Q7" s="237"/>
      <c r="R7" s="237"/>
      <c r="S7" s="160"/>
    </row>
    <row r="8" ht="15" customHeight="1" spans="1:19">
      <c r="A8" s="231">
        <v>1</v>
      </c>
      <c r="B8" s="231">
        <v>2</v>
      </c>
      <c r="C8" s="231">
        <v>3</v>
      </c>
      <c r="D8" s="231">
        <v>4</v>
      </c>
      <c r="E8" s="231">
        <v>5</v>
      </c>
      <c r="F8" s="231">
        <v>6</v>
      </c>
      <c r="G8" s="231">
        <v>7</v>
      </c>
      <c r="H8" s="231">
        <v>8</v>
      </c>
      <c r="I8" s="115">
        <v>9</v>
      </c>
      <c r="J8" s="231">
        <v>10</v>
      </c>
      <c r="K8" s="231">
        <v>11</v>
      </c>
      <c r="L8" s="231">
        <v>12</v>
      </c>
      <c r="M8" s="231">
        <v>13</v>
      </c>
      <c r="N8" s="231">
        <v>14</v>
      </c>
      <c r="O8" s="231">
        <v>15</v>
      </c>
      <c r="P8" s="231">
        <v>16</v>
      </c>
      <c r="Q8" s="231">
        <v>17</v>
      </c>
      <c r="R8" s="231">
        <v>18</v>
      </c>
      <c r="S8" s="231">
        <v>19</v>
      </c>
    </row>
    <row r="9" ht="18" customHeight="1" spans="1:19">
      <c r="A9" s="70" t="s">
        <v>69</v>
      </c>
      <c r="B9" s="70" t="s">
        <v>70</v>
      </c>
      <c r="C9" s="125">
        <v>17252245</v>
      </c>
      <c r="D9" s="125">
        <v>17252245</v>
      </c>
      <c r="E9" s="125">
        <v>17252245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</row>
    <row r="10" ht="18" customHeight="1" spans="1:19">
      <c r="A10" s="97" t="s">
        <v>55</v>
      </c>
      <c r="B10" s="232"/>
      <c r="C10" s="125">
        <v>17252245</v>
      </c>
      <c r="D10" s="125">
        <v>17252245</v>
      </c>
      <c r="E10" s="125">
        <v>17252245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6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94" t="s">
        <v>71</v>
      </c>
    </row>
    <row r="3" ht="41.25" customHeight="1" spans="1:1">
      <c r="A3" s="89" t="str">
        <f>"2025"&amp;"年部门支出预算表"</f>
        <v>2025年部门支出预算表</v>
      </c>
    </row>
    <row r="4" ht="17.25" customHeight="1" spans="1:15">
      <c r="A4" s="92" t="str">
        <f>"单位名称："&amp;"石林彝族自治县水务局"</f>
        <v>单位名称：石林彝族自治县水务局</v>
      </c>
      <c r="O4" s="94" t="s">
        <v>1</v>
      </c>
    </row>
    <row r="5" ht="27" customHeight="1" spans="1:15">
      <c r="A5" s="211" t="s">
        <v>72</v>
      </c>
      <c r="B5" s="211" t="s">
        <v>73</v>
      </c>
      <c r="C5" s="211" t="s">
        <v>55</v>
      </c>
      <c r="D5" s="212" t="s">
        <v>58</v>
      </c>
      <c r="E5" s="213"/>
      <c r="F5" s="214"/>
      <c r="G5" s="215" t="s">
        <v>59</v>
      </c>
      <c r="H5" s="215" t="s">
        <v>60</v>
      </c>
      <c r="I5" s="215" t="s">
        <v>74</v>
      </c>
      <c r="J5" s="212" t="s">
        <v>62</v>
      </c>
      <c r="K5" s="213"/>
      <c r="L5" s="213"/>
      <c r="M5" s="213"/>
      <c r="N5" s="222"/>
      <c r="O5" s="223"/>
    </row>
    <row r="6" ht="42" customHeight="1" spans="1:15">
      <c r="A6" s="216"/>
      <c r="B6" s="216"/>
      <c r="C6" s="217"/>
      <c r="D6" s="218" t="s">
        <v>57</v>
      </c>
      <c r="E6" s="218" t="s">
        <v>75</v>
      </c>
      <c r="F6" s="218" t="s">
        <v>76</v>
      </c>
      <c r="G6" s="217"/>
      <c r="H6" s="217"/>
      <c r="I6" s="224"/>
      <c r="J6" s="218" t="s">
        <v>57</v>
      </c>
      <c r="K6" s="205" t="s">
        <v>77</v>
      </c>
      <c r="L6" s="205" t="s">
        <v>78</v>
      </c>
      <c r="M6" s="205" t="s">
        <v>79</v>
      </c>
      <c r="N6" s="205" t="s">
        <v>80</v>
      </c>
      <c r="O6" s="205" t="s">
        <v>81</v>
      </c>
    </row>
    <row r="7" ht="18" customHeight="1" spans="1:15">
      <c r="A7" s="100" t="s">
        <v>82</v>
      </c>
      <c r="B7" s="100" t="s">
        <v>83</v>
      </c>
      <c r="C7" s="100" t="s">
        <v>84</v>
      </c>
      <c r="D7" s="103" t="s">
        <v>85</v>
      </c>
      <c r="E7" s="103" t="s">
        <v>86</v>
      </c>
      <c r="F7" s="103" t="s">
        <v>87</v>
      </c>
      <c r="G7" s="103" t="s">
        <v>88</v>
      </c>
      <c r="H7" s="103" t="s">
        <v>89</v>
      </c>
      <c r="I7" s="103" t="s">
        <v>90</v>
      </c>
      <c r="J7" s="103" t="s">
        <v>91</v>
      </c>
      <c r="K7" s="103" t="s">
        <v>92</v>
      </c>
      <c r="L7" s="103" t="s">
        <v>93</v>
      </c>
      <c r="M7" s="103" t="s">
        <v>94</v>
      </c>
      <c r="N7" s="100" t="s">
        <v>95</v>
      </c>
      <c r="O7" s="103" t="s">
        <v>96</v>
      </c>
    </row>
    <row r="8" ht="21" customHeight="1" spans="1:15">
      <c r="A8" s="104" t="s">
        <v>97</v>
      </c>
      <c r="B8" s="104" t="s">
        <v>98</v>
      </c>
      <c r="C8" s="125">
        <v>1817510</v>
      </c>
      <c r="D8" s="125">
        <v>1817510</v>
      </c>
      <c r="E8" s="125">
        <v>1817510</v>
      </c>
      <c r="F8" s="125"/>
      <c r="G8" s="125"/>
      <c r="H8" s="125"/>
      <c r="I8" s="125"/>
      <c r="J8" s="125"/>
      <c r="K8" s="125"/>
      <c r="L8" s="125"/>
      <c r="M8" s="125"/>
      <c r="N8" s="125"/>
      <c r="O8" s="125"/>
    </row>
    <row r="9" ht="21" customHeight="1" spans="1:15">
      <c r="A9" s="219" t="s">
        <v>99</v>
      </c>
      <c r="B9" s="219" t="s">
        <v>100</v>
      </c>
      <c r="C9" s="125">
        <v>1672520</v>
      </c>
      <c r="D9" s="125">
        <v>1672520</v>
      </c>
      <c r="E9" s="125">
        <v>1672520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</row>
    <row r="10" ht="21" customHeight="1" spans="1:15">
      <c r="A10" s="220" t="s">
        <v>101</v>
      </c>
      <c r="B10" s="220" t="s">
        <v>102</v>
      </c>
      <c r="C10" s="125">
        <v>201600</v>
      </c>
      <c r="D10" s="125">
        <v>201600</v>
      </c>
      <c r="E10" s="125">
        <v>201600</v>
      </c>
      <c r="F10" s="125"/>
      <c r="G10" s="125"/>
      <c r="H10" s="125"/>
      <c r="I10" s="125"/>
      <c r="J10" s="125"/>
      <c r="K10" s="125"/>
      <c r="L10" s="125"/>
      <c r="M10" s="125"/>
      <c r="N10" s="125"/>
      <c r="O10" s="125"/>
    </row>
    <row r="11" ht="21" customHeight="1" spans="1:15">
      <c r="A11" s="220" t="s">
        <v>103</v>
      </c>
      <c r="B11" s="220" t="s">
        <v>104</v>
      </c>
      <c r="C11" s="125">
        <v>259200</v>
      </c>
      <c r="D11" s="125">
        <v>259200</v>
      </c>
      <c r="E11" s="125">
        <v>259200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25"/>
    </row>
    <row r="12" ht="21" customHeight="1" spans="1:15">
      <c r="A12" s="220" t="s">
        <v>105</v>
      </c>
      <c r="B12" s="220" t="s">
        <v>106</v>
      </c>
      <c r="C12" s="125">
        <v>964944</v>
      </c>
      <c r="D12" s="125">
        <v>964944</v>
      </c>
      <c r="E12" s="125">
        <v>964944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</row>
    <row r="13" ht="21" customHeight="1" spans="1:15">
      <c r="A13" s="220" t="s">
        <v>107</v>
      </c>
      <c r="B13" s="220" t="s">
        <v>108</v>
      </c>
      <c r="C13" s="125">
        <v>246776</v>
      </c>
      <c r="D13" s="125">
        <v>246776</v>
      </c>
      <c r="E13" s="125">
        <v>246776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</row>
    <row r="14" ht="21" customHeight="1" spans="1:15">
      <c r="A14" s="219" t="s">
        <v>109</v>
      </c>
      <c r="B14" s="219" t="s">
        <v>110</v>
      </c>
      <c r="C14" s="125">
        <v>144990</v>
      </c>
      <c r="D14" s="125">
        <v>144990</v>
      </c>
      <c r="E14" s="125">
        <v>144990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</row>
    <row r="15" ht="21" customHeight="1" spans="1:15">
      <c r="A15" s="220" t="s">
        <v>111</v>
      </c>
      <c r="B15" s="220" t="s">
        <v>112</v>
      </c>
      <c r="C15" s="125">
        <v>144990</v>
      </c>
      <c r="D15" s="125">
        <v>144990</v>
      </c>
      <c r="E15" s="125">
        <v>144990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</row>
    <row r="16" ht="21" customHeight="1" spans="1:15">
      <c r="A16" s="104" t="s">
        <v>113</v>
      </c>
      <c r="B16" s="104" t="s">
        <v>114</v>
      </c>
      <c r="C16" s="125">
        <v>849568</v>
      </c>
      <c r="D16" s="125">
        <v>849568</v>
      </c>
      <c r="E16" s="125">
        <v>849568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</row>
    <row r="17" ht="21" customHeight="1" spans="1:15">
      <c r="A17" s="219" t="s">
        <v>115</v>
      </c>
      <c r="B17" s="219" t="s">
        <v>116</v>
      </c>
      <c r="C17" s="125">
        <v>849568</v>
      </c>
      <c r="D17" s="125">
        <v>849568</v>
      </c>
      <c r="E17" s="125">
        <v>849568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</row>
    <row r="18" ht="21" customHeight="1" spans="1:15">
      <c r="A18" s="220" t="s">
        <v>117</v>
      </c>
      <c r="B18" s="220" t="s">
        <v>118</v>
      </c>
      <c r="C18" s="125">
        <v>109577</v>
      </c>
      <c r="D18" s="125">
        <v>109577</v>
      </c>
      <c r="E18" s="125">
        <v>109577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ht="21" customHeight="1" spans="1:15">
      <c r="A19" s="220" t="s">
        <v>119</v>
      </c>
      <c r="B19" s="220" t="s">
        <v>120</v>
      </c>
      <c r="C19" s="125">
        <v>295015</v>
      </c>
      <c r="D19" s="125">
        <v>295015</v>
      </c>
      <c r="E19" s="125">
        <v>295015</v>
      </c>
      <c r="F19" s="125"/>
      <c r="G19" s="125"/>
      <c r="H19" s="125"/>
      <c r="I19" s="125"/>
      <c r="J19" s="125"/>
      <c r="K19" s="125"/>
      <c r="L19" s="125"/>
      <c r="M19" s="125"/>
      <c r="N19" s="125"/>
      <c r="O19" s="125"/>
    </row>
    <row r="20" ht="21" customHeight="1" spans="1:15">
      <c r="A20" s="220" t="s">
        <v>121</v>
      </c>
      <c r="B20" s="220" t="s">
        <v>122</v>
      </c>
      <c r="C20" s="125">
        <v>391568</v>
      </c>
      <c r="D20" s="125">
        <v>391568</v>
      </c>
      <c r="E20" s="125">
        <v>391568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</row>
    <row r="21" ht="21" customHeight="1" spans="1:15">
      <c r="A21" s="220" t="s">
        <v>123</v>
      </c>
      <c r="B21" s="220" t="s">
        <v>124</v>
      </c>
      <c r="C21" s="125">
        <v>53408</v>
      </c>
      <c r="D21" s="125">
        <v>53408</v>
      </c>
      <c r="E21" s="125">
        <v>53408</v>
      </c>
      <c r="F21" s="125"/>
      <c r="G21" s="125"/>
      <c r="H21" s="125"/>
      <c r="I21" s="125"/>
      <c r="J21" s="125"/>
      <c r="K21" s="125"/>
      <c r="L21" s="125"/>
      <c r="M21" s="125"/>
      <c r="N21" s="125"/>
      <c r="O21" s="125"/>
    </row>
    <row r="22" ht="21" customHeight="1" spans="1:15">
      <c r="A22" s="104" t="s">
        <v>125</v>
      </c>
      <c r="B22" s="104" t="s">
        <v>126</v>
      </c>
      <c r="C22" s="125">
        <v>13821823</v>
      </c>
      <c r="D22" s="125">
        <v>13821823</v>
      </c>
      <c r="E22" s="125">
        <v>6487823</v>
      </c>
      <c r="F22" s="125">
        <v>7334000</v>
      </c>
      <c r="G22" s="125"/>
      <c r="H22" s="125"/>
      <c r="I22" s="125"/>
      <c r="J22" s="125"/>
      <c r="K22" s="125"/>
      <c r="L22" s="125"/>
      <c r="M22" s="125"/>
      <c r="N22" s="125"/>
      <c r="O22" s="125"/>
    </row>
    <row r="23" ht="21" customHeight="1" spans="1:15">
      <c r="A23" s="219" t="s">
        <v>127</v>
      </c>
      <c r="B23" s="219" t="s">
        <v>128</v>
      </c>
      <c r="C23" s="125">
        <v>13821823</v>
      </c>
      <c r="D23" s="125">
        <v>13821823</v>
      </c>
      <c r="E23" s="125">
        <v>6487823</v>
      </c>
      <c r="F23" s="125">
        <v>7334000</v>
      </c>
      <c r="G23" s="125"/>
      <c r="H23" s="125"/>
      <c r="I23" s="125"/>
      <c r="J23" s="125"/>
      <c r="K23" s="125"/>
      <c r="L23" s="125"/>
      <c r="M23" s="125"/>
      <c r="N23" s="125"/>
      <c r="O23" s="125"/>
    </row>
    <row r="24" ht="21" customHeight="1" spans="1:15">
      <c r="A24" s="220" t="s">
        <v>129</v>
      </c>
      <c r="B24" s="220" t="s">
        <v>130</v>
      </c>
      <c r="C24" s="125">
        <v>2106718</v>
      </c>
      <c r="D24" s="125">
        <v>2106718</v>
      </c>
      <c r="E24" s="125">
        <v>2106718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</row>
    <row r="25" ht="21" customHeight="1" spans="1:15">
      <c r="A25" s="220" t="s">
        <v>131</v>
      </c>
      <c r="B25" s="220" t="s">
        <v>132</v>
      </c>
      <c r="C25" s="125">
        <v>4408000</v>
      </c>
      <c r="D25" s="125">
        <v>4408000</v>
      </c>
      <c r="E25" s="125"/>
      <c r="F25" s="125">
        <v>4408000</v>
      </c>
      <c r="G25" s="125"/>
      <c r="H25" s="125"/>
      <c r="I25" s="125"/>
      <c r="J25" s="125"/>
      <c r="K25" s="125"/>
      <c r="L25" s="125"/>
      <c r="M25" s="125"/>
      <c r="N25" s="125"/>
      <c r="O25" s="125"/>
    </row>
    <row r="26" ht="21" customHeight="1" spans="1:15">
      <c r="A26" s="220" t="s">
        <v>133</v>
      </c>
      <c r="B26" s="220" t="s">
        <v>134</v>
      </c>
      <c r="C26" s="125">
        <v>756000</v>
      </c>
      <c r="D26" s="125">
        <v>756000</v>
      </c>
      <c r="E26" s="125"/>
      <c r="F26" s="125">
        <v>756000</v>
      </c>
      <c r="G26" s="125"/>
      <c r="H26" s="125"/>
      <c r="I26" s="125"/>
      <c r="J26" s="125"/>
      <c r="K26" s="125"/>
      <c r="L26" s="125"/>
      <c r="M26" s="125"/>
      <c r="N26" s="125"/>
      <c r="O26" s="125"/>
    </row>
    <row r="27" ht="21" customHeight="1" spans="1:15">
      <c r="A27" s="220" t="s">
        <v>135</v>
      </c>
      <c r="B27" s="220" t="s">
        <v>136</v>
      </c>
      <c r="C27" s="125">
        <v>830000</v>
      </c>
      <c r="D27" s="125">
        <v>830000</v>
      </c>
      <c r="E27" s="125"/>
      <c r="F27" s="125">
        <v>830000</v>
      </c>
      <c r="G27" s="125"/>
      <c r="H27" s="125"/>
      <c r="I27" s="125"/>
      <c r="J27" s="125"/>
      <c r="K27" s="125"/>
      <c r="L27" s="125"/>
      <c r="M27" s="125"/>
      <c r="N27" s="125"/>
      <c r="O27" s="125"/>
    </row>
    <row r="28" ht="21" customHeight="1" spans="1:15">
      <c r="A28" s="220" t="s">
        <v>137</v>
      </c>
      <c r="B28" s="220" t="s">
        <v>138</v>
      </c>
      <c r="C28" s="125">
        <v>200000</v>
      </c>
      <c r="D28" s="125">
        <v>200000</v>
      </c>
      <c r="E28" s="125"/>
      <c r="F28" s="125">
        <v>200000</v>
      </c>
      <c r="G28" s="125"/>
      <c r="H28" s="125"/>
      <c r="I28" s="125"/>
      <c r="J28" s="125"/>
      <c r="K28" s="125"/>
      <c r="L28" s="125"/>
      <c r="M28" s="125"/>
      <c r="N28" s="125"/>
      <c r="O28" s="125"/>
    </row>
    <row r="29" ht="21" customHeight="1" spans="1:15">
      <c r="A29" s="220" t="s">
        <v>139</v>
      </c>
      <c r="B29" s="220" t="s">
        <v>140</v>
      </c>
      <c r="C29" s="125">
        <v>220000</v>
      </c>
      <c r="D29" s="125">
        <v>220000</v>
      </c>
      <c r="E29" s="125"/>
      <c r="F29" s="125">
        <v>220000</v>
      </c>
      <c r="G29" s="125"/>
      <c r="H29" s="125"/>
      <c r="I29" s="125"/>
      <c r="J29" s="125"/>
      <c r="K29" s="125"/>
      <c r="L29" s="125"/>
      <c r="M29" s="125"/>
      <c r="N29" s="125"/>
      <c r="O29" s="125"/>
    </row>
    <row r="30" ht="21" customHeight="1" spans="1:15">
      <c r="A30" s="220" t="s">
        <v>141</v>
      </c>
      <c r="B30" s="220" t="s">
        <v>142</v>
      </c>
      <c r="C30" s="125">
        <v>4381105</v>
      </c>
      <c r="D30" s="125">
        <v>4381105</v>
      </c>
      <c r="E30" s="125">
        <v>4381105</v>
      </c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ht="21" customHeight="1" spans="1:15">
      <c r="A31" s="220" t="s">
        <v>143</v>
      </c>
      <c r="B31" s="220" t="s">
        <v>144</v>
      </c>
      <c r="C31" s="125">
        <v>740000</v>
      </c>
      <c r="D31" s="125">
        <v>740000</v>
      </c>
      <c r="E31" s="125"/>
      <c r="F31" s="125">
        <v>740000</v>
      </c>
      <c r="G31" s="125"/>
      <c r="H31" s="125"/>
      <c r="I31" s="125"/>
      <c r="J31" s="125"/>
      <c r="K31" s="125"/>
      <c r="L31" s="125"/>
      <c r="M31" s="125"/>
      <c r="N31" s="125"/>
      <c r="O31" s="125"/>
    </row>
    <row r="32" ht="21" customHeight="1" spans="1:15">
      <c r="A32" s="220" t="s">
        <v>145</v>
      </c>
      <c r="B32" s="220" t="s">
        <v>146</v>
      </c>
      <c r="C32" s="125">
        <v>180000</v>
      </c>
      <c r="D32" s="125">
        <v>180000</v>
      </c>
      <c r="E32" s="125"/>
      <c r="F32" s="125">
        <v>180000</v>
      </c>
      <c r="G32" s="125"/>
      <c r="H32" s="125"/>
      <c r="I32" s="125"/>
      <c r="J32" s="125"/>
      <c r="K32" s="125"/>
      <c r="L32" s="125"/>
      <c r="M32" s="125"/>
      <c r="N32" s="125"/>
      <c r="O32" s="125"/>
    </row>
    <row r="33" ht="21" customHeight="1" spans="1:15">
      <c r="A33" s="104" t="s">
        <v>147</v>
      </c>
      <c r="B33" s="104" t="s">
        <v>148</v>
      </c>
      <c r="C33" s="125">
        <v>763344</v>
      </c>
      <c r="D33" s="125">
        <v>763344</v>
      </c>
      <c r="E33" s="125">
        <v>763344</v>
      </c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ht="21" customHeight="1" spans="1:15">
      <c r="A34" s="219" t="s">
        <v>149</v>
      </c>
      <c r="B34" s="219" t="s">
        <v>150</v>
      </c>
      <c r="C34" s="125">
        <v>763344</v>
      </c>
      <c r="D34" s="125">
        <v>763344</v>
      </c>
      <c r="E34" s="125">
        <v>763344</v>
      </c>
      <c r="F34" s="125"/>
      <c r="G34" s="125"/>
      <c r="H34" s="125"/>
      <c r="I34" s="125"/>
      <c r="J34" s="125"/>
      <c r="K34" s="125"/>
      <c r="L34" s="125"/>
      <c r="M34" s="125"/>
      <c r="N34" s="125"/>
      <c r="O34" s="125"/>
    </row>
    <row r="35" ht="21" customHeight="1" spans="1:15">
      <c r="A35" s="220" t="s">
        <v>151</v>
      </c>
      <c r="B35" s="220" t="s">
        <v>152</v>
      </c>
      <c r="C35" s="125">
        <v>763344</v>
      </c>
      <c r="D35" s="125">
        <v>763344</v>
      </c>
      <c r="E35" s="125">
        <v>763344</v>
      </c>
      <c r="F35" s="125"/>
      <c r="G35" s="125"/>
      <c r="H35" s="125"/>
      <c r="I35" s="125"/>
      <c r="J35" s="125"/>
      <c r="K35" s="125"/>
      <c r="L35" s="125"/>
      <c r="M35" s="125"/>
      <c r="N35" s="125"/>
      <c r="O35" s="125"/>
    </row>
    <row r="36" ht="21" customHeight="1" spans="1:15">
      <c r="A36" s="221" t="s">
        <v>55</v>
      </c>
      <c r="B36" s="83"/>
      <c r="C36" s="125">
        <v>17252245</v>
      </c>
      <c r="D36" s="125">
        <v>17252245</v>
      </c>
      <c r="E36" s="125">
        <v>9918245</v>
      </c>
      <c r="F36" s="125">
        <v>7334000</v>
      </c>
      <c r="G36" s="125"/>
      <c r="H36" s="125"/>
      <c r="I36" s="125"/>
      <c r="J36" s="125"/>
      <c r="K36" s="125"/>
      <c r="L36" s="125"/>
      <c r="M36" s="125"/>
      <c r="N36" s="125"/>
      <c r="O36" s="125"/>
    </row>
  </sheetData>
  <mergeCells count="12">
    <mergeCell ref="A2:O2"/>
    <mergeCell ref="A3:O3"/>
    <mergeCell ref="A4:B4"/>
    <mergeCell ref="D5:F5"/>
    <mergeCell ref="J5:O5"/>
    <mergeCell ref="A36:B36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90"/>
      <c r="B2" s="94"/>
      <c r="C2" s="94"/>
      <c r="D2" s="94" t="s">
        <v>153</v>
      </c>
    </row>
    <row r="3" ht="41.25" customHeight="1" spans="1:1">
      <c r="A3" s="89" t="str">
        <f>"2025"&amp;"年部门财政拨款收支预算总表"</f>
        <v>2025年部门财政拨款收支预算总表</v>
      </c>
    </row>
    <row r="4" ht="17.25" customHeight="1" spans="1:4">
      <c r="A4" s="92" t="str">
        <f>"单位名称："&amp;"石林彝族自治县水务局"</f>
        <v>单位名称：石林彝族自治县水务局</v>
      </c>
      <c r="B4" s="204"/>
      <c r="D4" s="94" t="s">
        <v>1</v>
      </c>
    </row>
    <row r="5" ht="17.25" customHeight="1" spans="1:4">
      <c r="A5" s="205" t="s">
        <v>2</v>
      </c>
      <c r="B5" s="206"/>
      <c r="C5" s="205" t="s">
        <v>3</v>
      </c>
      <c r="D5" s="206"/>
    </row>
    <row r="6" ht="18.75" customHeight="1" spans="1:4">
      <c r="A6" s="205" t="s">
        <v>4</v>
      </c>
      <c r="B6" s="205" t="s">
        <v>5</v>
      </c>
      <c r="C6" s="205" t="s">
        <v>6</v>
      </c>
      <c r="D6" s="205" t="s">
        <v>5</v>
      </c>
    </row>
    <row r="7" ht="16.5" customHeight="1" spans="1:4">
      <c r="A7" s="207" t="s">
        <v>154</v>
      </c>
      <c r="B7" s="125">
        <v>17252245</v>
      </c>
      <c r="C7" s="207" t="s">
        <v>155</v>
      </c>
      <c r="D7" s="125">
        <v>17252245</v>
      </c>
    </row>
    <row r="8" ht="16.5" customHeight="1" spans="1:4">
      <c r="A8" s="207" t="s">
        <v>156</v>
      </c>
      <c r="B8" s="125">
        <v>17252245</v>
      </c>
      <c r="C8" s="207" t="s">
        <v>157</v>
      </c>
      <c r="D8" s="125"/>
    </row>
    <row r="9" ht="16.5" customHeight="1" spans="1:4">
      <c r="A9" s="207" t="s">
        <v>158</v>
      </c>
      <c r="B9" s="125"/>
      <c r="C9" s="207" t="s">
        <v>159</v>
      </c>
      <c r="D9" s="125"/>
    </row>
    <row r="10" ht="16.5" customHeight="1" spans="1:4">
      <c r="A10" s="207" t="s">
        <v>160</v>
      </c>
      <c r="B10" s="125"/>
      <c r="C10" s="207" t="s">
        <v>161</v>
      </c>
      <c r="D10" s="125"/>
    </row>
    <row r="11" ht="16.5" customHeight="1" spans="1:4">
      <c r="A11" s="207" t="s">
        <v>162</v>
      </c>
      <c r="B11" s="125"/>
      <c r="C11" s="207" t="s">
        <v>163</v>
      </c>
      <c r="D11" s="125"/>
    </row>
    <row r="12" ht="16.5" customHeight="1" spans="1:4">
      <c r="A12" s="207" t="s">
        <v>156</v>
      </c>
      <c r="B12" s="125"/>
      <c r="C12" s="207" t="s">
        <v>164</v>
      </c>
      <c r="D12" s="125"/>
    </row>
    <row r="13" ht="16.5" customHeight="1" spans="1:4">
      <c r="A13" s="22" t="s">
        <v>158</v>
      </c>
      <c r="B13" s="125"/>
      <c r="C13" s="114" t="s">
        <v>165</v>
      </c>
      <c r="D13" s="125"/>
    </row>
    <row r="14" ht="16.5" customHeight="1" spans="1:4">
      <c r="A14" s="22" t="s">
        <v>160</v>
      </c>
      <c r="B14" s="125"/>
      <c r="C14" s="114" t="s">
        <v>166</v>
      </c>
      <c r="D14" s="125"/>
    </row>
    <row r="15" ht="16.5" customHeight="1" spans="1:4">
      <c r="A15" s="208"/>
      <c r="B15" s="125"/>
      <c r="C15" s="114" t="s">
        <v>167</v>
      </c>
      <c r="D15" s="125">
        <v>1817510</v>
      </c>
    </row>
    <row r="16" ht="16.5" customHeight="1" spans="1:4">
      <c r="A16" s="208"/>
      <c r="B16" s="125"/>
      <c r="C16" s="114" t="s">
        <v>168</v>
      </c>
      <c r="D16" s="125">
        <v>849568</v>
      </c>
    </row>
    <row r="17" ht="16.5" customHeight="1" spans="1:4">
      <c r="A17" s="208"/>
      <c r="B17" s="125"/>
      <c r="C17" s="114" t="s">
        <v>169</v>
      </c>
      <c r="D17" s="125"/>
    </row>
    <row r="18" ht="16.5" customHeight="1" spans="1:4">
      <c r="A18" s="208"/>
      <c r="B18" s="125"/>
      <c r="C18" s="114" t="s">
        <v>170</v>
      </c>
      <c r="D18" s="125"/>
    </row>
    <row r="19" ht="16.5" customHeight="1" spans="1:4">
      <c r="A19" s="208"/>
      <c r="B19" s="125"/>
      <c r="C19" s="114" t="s">
        <v>171</v>
      </c>
      <c r="D19" s="125">
        <v>13821823</v>
      </c>
    </row>
    <row r="20" ht="16.5" customHeight="1" spans="1:4">
      <c r="A20" s="208"/>
      <c r="B20" s="125"/>
      <c r="C20" s="114" t="s">
        <v>172</v>
      </c>
      <c r="D20" s="125"/>
    </row>
    <row r="21" ht="16.5" customHeight="1" spans="1:4">
      <c r="A21" s="208"/>
      <c r="B21" s="125"/>
      <c r="C21" s="114" t="s">
        <v>173</v>
      </c>
      <c r="D21" s="125"/>
    </row>
    <row r="22" ht="16.5" customHeight="1" spans="1:4">
      <c r="A22" s="208"/>
      <c r="B22" s="125"/>
      <c r="C22" s="114" t="s">
        <v>174</v>
      </c>
      <c r="D22" s="125"/>
    </row>
    <row r="23" ht="16.5" customHeight="1" spans="1:4">
      <c r="A23" s="208"/>
      <c r="B23" s="125"/>
      <c r="C23" s="114" t="s">
        <v>175</v>
      </c>
      <c r="D23" s="125"/>
    </row>
    <row r="24" ht="16.5" customHeight="1" spans="1:4">
      <c r="A24" s="208"/>
      <c r="B24" s="125"/>
      <c r="C24" s="114" t="s">
        <v>176</v>
      </c>
      <c r="D24" s="125"/>
    </row>
    <row r="25" ht="16.5" customHeight="1" spans="1:4">
      <c r="A25" s="208"/>
      <c r="B25" s="125"/>
      <c r="C25" s="114" t="s">
        <v>177</v>
      </c>
      <c r="D25" s="125"/>
    </row>
    <row r="26" ht="16.5" customHeight="1" spans="1:4">
      <c r="A26" s="208"/>
      <c r="B26" s="125"/>
      <c r="C26" s="114" t="s">
        <v>178</v>
      </c>
      <c r="D26" s="125">
        <v>763344</v>
      </c>
    </row>
    <row r="27" ht="16.5" customHeight="1" spans="1:4">
      <c r="A27" s="208"/>
      <c r="B27" s="125"/>
      <c r="C27" s="114" t="s">
        <v>179</v>
      </c>
      <c r="D27" s="125"/>
    </row>
    <row r="28" ht="16.5" customHeight="1" spans="1:4">
      <c r="A28" s="208"/>
      <c r="B28" s="125"/>
      <c r="C28" s="114" t="s">
        <v>180</v>
      </c>
      <c r="D28" s="125"/>
    </row>
    <row r="29" ht="16.5" customHeight="1" spans="1:4">
      <c r="A29" s="208"/>
      <c r="B29" s="125"/>
      <c r="C29" s="114" t="s">
        <v>181</v>
      </c>
      <c r="D29" s="125"/>
    </row>
    <row r="30" ht="16.5" customHeight="1" spans="1:4">
      <c r="A30" s="208"/>
      <c r="B30" s="125"/>
      <c r="C30" s="114" t="s">
        <v>182</v>
      </c>
      <c r="D30" s="125"/>
    </row>
    <row r="31" ht="16.5" customHeight="1" spans="1:4">
      <c r="A31" s="208"/>
      <c r="B31" s="125"/>
      <c r="C31" s="114" t="s">
        <v>183</v>
      </c>
      <c r="D31" s="125"/>
    </row>
    <row r="32" ht="16.5" customHeight="1" spans="1:4">
      <c r="A32" s="208"/>
      <c r="B32" s="125"/>
      <c r="C32" s="22" t="s">
        <v>184</v>
      </c>
      <c r="D32" s="125"/>
    </row>
    <row r="33" ht="16.5" customHeight="1" spans="1:4">
      <c r="A33" s="208"/>
      <c r="B33" s="125"/>
      <c r="C33" s="22" t="s">
        <v>185</v>
      </c>
      <c r="D33" s="125"/>
    </row>
    <row r="34" ht="16.5" customHeight="1" spans="1:4">
      <c r="A34" s="208"/>
      <c r="B34" s="125"/>
      <c r="C34" s="19" t="s">
        <v>186</v>
      </c>
      <c r="D34" s="125"/>
    </row>
    <row r="35" ht="15" customHeight="1" spans="1:4">
      <c r="A35" s="209" t="s">
        <v>50</v>
      </c>
      <c r="B35" s="210">
        <v>17252245</v>
      </c>
      <c r="C35" s="209" t="s">
        <v>51</v>
      </c>
      <c r="D35" s="210">
        <v>17252245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6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79"/>
      <c r="F2" s="116"/>
      <c r="G2" s="184" t="s">
        <v>187</v>
      </c>
    </row>
    <row r="3" ht="41.25" customHeight="1" spans="1:7">
      <c r="A3" s="169" t="str">
        <f>"2025"&amp;"年一般公共预算支出预算表（按功能科目分类）"</f>
        <v>2025年一般公共预算支出预算表（按功能科目分类）</v>
      </c>
      <c r="B3" s="169"/>
      <c r="C3" s="169"/>
      <c r="D3" s="169"/>
      <c r="E3" s="169"/>
      <c r="F3" s="169"/>
      <c r="G3" s="169"/>
    </row>
    <row r="4" ht="18" customHeight="1" spans="1:7">
      <c r="A4" s="57" t="str">
        <f>"单位名称："&amp;"石林彝族自治县水务局"</f>
        <v>单位名称：石林彝族自治县水务局</v>
      </c>
      <c r="F4" s="166"/>
      <c r="G4" s="184" t="s">
        <v>1</v>
      </c>
    </row>
    <row r="5" ht="20.25" customHeight="1" spans="1:7">
      <c r="A5" s="199" t="s">
        <v>188</v>
      </c>
      <c r="B5" s="200"/>
      <c r="C5" s="170" t="s">
        <v>55</v>
      </c>
      <c r="D5" s="189" t="s">
        <v>75</v>
      </c>
      <c r="E5" s="14"/>
      <c r="F5" s="44"/>
      <c r="G5" s="181" t="s">
        <v>76</v>
      </c>
    </row>
    <row r="6" ht="20.25" customHeight="1" spans="1:7">
      <c r="A6" s="201" t="s">
        <v>72</v>
      </c>
      <c r="B6" s="201" t="s">
        <v>73</v>
      </c>
      <c r="C6" s="68"/>
      <c r="D6" s="15" t="s">
        <v>57</v>
      </c>
      <c r="E6" s="15" t="s">
        <v>189</v>
      </c>
      <c r="F6" s="15" t="s">
        <v>190</v>
      </c>
      <c r="G6" s="183"/>
    </row>
    <row r="7" ht="15" customHeight="1" spans="1:7">
      <c r="A7" s="21" t="s">
        <v>82</v>
      </c>
      <c r="B7" s="21" t="s">
        <v>83</v>
      </c>
      <c r="C7" s="21" t="s">
        <v>84</v>
      </c>
      <c r="D7" s="21" t="s">
        <v>85</v>
      </c>
      <c r="E7" s="21" t="s">
        <v>86</v>
      </c>
      <c r="F7" s="21" t="s">
        <v>87</v>
      </c>
      <c r="G7" s="21" t="s">
        <v>88</v>
      </c>
    </row>
    <row r="8" ht="18" customHeight="1" spans="1:7">
      <c r="A8" s="19" t="s">
        <v>97</v>
      </c>
      <c r="B8" s="19" t="s">
        <v>98</v>
      </c>
      <c r="C8" s="125">
        <v>1817510</v>
      </c>
      <c r="D8" s="125">
        <v>1817510</v>
      </c>
      <c r="E8" s="125">
        <v>1817510</v>
      </c>
      <c r="F8" s="125"/>
      <c r="G8" s="125"/>
    </row>
    <row r="9" ht="18" customHeight="1" spans="1:7">
      <c r="A9" s="178" t="s">
        <v>99</v>
      </c>
      <c r="B9" s="178" t="s">
        <v>100</v>
      </c>
      <c r="C9" s="125">
        <v>1672520</v>
      </c>
      <c r="D9" s="125">
        <v>1672520</v>
      </c>
      <c r="E9" s="125">
        <v>1672520</v>
      </c>
      <c r="F9" s="125"/>
      <c r="G9" s="125"/>
    </row>
    <row r="10" ht="18" customHeight="1" spans="1:7">
      <c r="A10" s="202" t="s">
        <v>101</v>
      </c>
      <c r="B10" s="202" t="s">
        <v>102</v>
      </c>
      <c r="C10" s="125">
        <v>201600</v>
      </c>
      <c r="D10" s="125">
        <v>201600</v>
      </c>
      <c r="E10" s="125">
        <v>201600</v>
      </c>
      <c r="F10" s="125"/>
      <c r="G10" s="125"/>
    </row>
    <row r="11" ht="18" customHeight="1" spans="1:7">
      <c r="A11" s="202" t="s">
        <v>103</v>
      </c>
      <c r="B11" s="202" t="s">
        <v>104</v>
      </c>
      <c r="C11" s="125">
        <v>259200</v>
      </c>
      <c r="D11" s="125">
        <v>259200</v>
      </c>
      <c r="E11" s="125">
        <v>259200</v>
      </c>
      <c r="F11" s="125"/>
      <c r="G11" s="125"/>
    </row>
    <row r="12" ht="18" customHeight="1" spans="1:7">
      <c r="A12" s="202" t="s">
        <v>105</v>
      </c>
      <c r="B12" s="202" t="s">
        <v>106</v>
      </c>
      <c r="C12" s="125">
        <v>964944</v>
      </c>
      <c r="D12" s="125">
        <v>964944</v>
      </c>
      <c r="E12" s="125">
        <v>964944</v>
      </c>
      <c r="F12" s="125"/>
      <c r="G12" s="125"/>
    </row>
    <row r="13" ht="18" customHeight="1" spans="1:7">
      <c r="A13" s="202" t="s">
        <v>107</v>
      </c>
      <c r="B13" s="202" t="s">
        <v>108</v>
      </c>
      <c r="C13" s="125">
        <v>246776</v>
      </c>
      <c r="D13" s="125">
        <v>246776</v>
      </c>
      <c r="E13" s="125">
        <v>246776</v>
      </c>
      <c r="F13" s="125"/>
      <c r="G13" s="125"/>
    </row>
    <row r="14" ht="18" customHeight="1" spans="1:7">
      <c r="A14" s="178" t="s">
        <v>109</v>
      </c>
      <c r="B14" s="178" t="s">
        <v>110</v>
      </c>
      <c r="C14" s="125">
        <v>144990</v>
      </c>
      <c r="D14" s="125">
        <v>144990</v>
      </c>
      <c r="E14" s="125">
        <v>144990</v>
      </c>
      <c r="F14" s="125"/>
      <c r="G14" s="125"/>
    </row>
    <row r="15" ht="18" customHeight="1" spans="1:7">
      <c r="A15" s="202" t="s">
        <v>111</v>
      </c>
      <c r="B15" s="202" t="s">
        <v>112</v>
      </c>
      <c r="C15" s="125">
        <v>144990</v>
      </c>
      <c r="D15" s="125">
        <v>144990</v>
      </c>
      <c r="E15" s="125">
        <v>144990</v>
      </c>
      <c r="F15" s="125"/>
      <c r="G15" s="125"/>
    </row>
    <row r="16" ht="18" customHeight="1" spans="1:7">
      <c r="A16" s="19" t="s">
        <v>113</v>
      </c>
      <c r="B16" s="19" t="s">
        <v>114</v>
      </c>
      <c r="C16" s="125">
        <v>849568</v>
      </c>
      <c r="D16" s="125">
        <v>849568</v>
      </c>
      <c r="E16" s="125">
        <v>849568</v>
      </c>
      <c r="F16" s="125"/>
      <c r="G16" s="125"/>
    </row>
    <row r="17" ht="18" customHeight="1" spans="1:7">
      <c r="A17" s="178" t="s">
        <v>115</v>
      </c>
      <c r="B17" s="178" t="s">
        <v>116</v>
      </c>
      <c r="C17" s="125">
        <v>849568</v>
      </c>
      <c r="D17" s="125">
        <v>849568</v>
      </c>
      <c r="E17" s="125">
        <v>849568</v>
      </c>
      <c r="F17" s="125"/>
      <c r="G17" s="125"/>
    </row>
    <row r="18" ht="18" customHeight="1" spans="1:7">
      <c r="A18" s="202" t="s">
        <v>117</v>
      </c>
      <c r="B18" s="202" t="s">
        <v>118</v>
      </c>
      <c r="C18" s="125">
        <v>109577</v>
      </c>
      <c r="D18" s="125">
        <v>109577</v>
      </c>
      <c r="E18" s="125">
        <v>109577</v>
      </c>
      <c r="F18" s="125"/>
      <c r="G18" s="125"/>
    </row>
    <row r="19" ht="18" customHeight="1" spans="1:7">
      <c r="A19" s="202" t="s">
        <v>119</v>
      </c>
      <c r="B19" s="202" t="s">
        <v>120</v>
      </c>
      <c r="C19" s="125">
        <v>295015</v>
      </c>
      <c r="D19" s="125">
        <v>295015</v>
      </c>
      <c r="E19" s="125">
        <v>295015</v>
      </c>
      <c r="F19" s="125"/>
      <c r="G19" s="125"/>
    </row>
    <row r="20" ht="18" customHeight="1" spans="1:7">
      <c r="A20" s="202" t="s">
        <v>121</v>
      </c>
      <c r="B20" s="202" t="s">
        <v>122</v>
      </c>
      <c r="C20" s="125">
        <v>391568</v>
      </c>
      <c r="D20" s="125">
        <v>391568</v>
      </c>
      <c r="E20" s="125">
        <v>391568</v>
      </c>
      <c r="F20" s="125"/>
      <c r="G20" s="125"/>
    </row>
    <row r="21" ht="18" customHeight="1" spans="1:7">
      <c r="A21" s="202" t="s">
        <v>123</v>
      </c>
      <c r="B21" s="202" t="s">
        <v>124</v>
      </c>
      <c r="C21" s="125">
        <v>53408</v>
      </c>
      <c r="D21" s="125">
        <v>53408</v>
      </c>
      <c r="E21" s="125">
        <v>53408</v>
      </c>
      <c r="F21" s="125"/>
      <c r="G21" s="125"/>
    </row>
    <row r="22" ht="18" customHeight="1" spans="1:7">
      <c r="A22" s="19" t="s">
        <v>125</v>
      </c>
      <c r="B22" s="19" t="s">
        <v>126</v>
      </c>
      <c r="C22" s="125">
        <v>13821823</v>
      </c>
      <c r="D22" s="125">
        <v>6487823</v>
      </c>
      <c r="E22" s="125">
        <v>5900743</v>
      </c>
      <c r="F22" s="125">
        <v>587080</v>
      </c>
      <c r="G22" s="125">
        <v>7334000</v>
      </c>
    </row>
    <row r="23" ht="18" customHeight="1" spans="1:7">
      <c r="A23" s="178" t="s">
        <v>127</v>
      </c>
      <c r="B23" s="178" t="s">
        <v>128</v>
      </c>
      <c r="C23" s="125">
        <v>13821823</v>
      </c>
      <c r="D23" s="125">
        <v>6487823</v>
      </c>
      <c r="E23" s="125">
        <v>5900743</v>
      </c>
      <c r="F23" s="125">
        <v>587080</v>
      </c>
      <c r="G23" s="125">
        <v>7334000</v>
      </c>
    </row>
    <row r="24" ht="18" customHeight="1" spans="1:7">
      <c r="A24" s="202" t="s">
        <v>129</v>
      </c>
      <c r="B24" s="202" t="s">
        <v>130</v>
      </c>
      <c r="C24" s="125">
        <v>2106718</v>
      </c>
      <c r="D24" s="125">
        <v>2106718</v>
      </c>
      <c r="E24" s="125">
        <v>1812058</v>
      </c>
      <c r="F24" s="125">
        <v>294660</v>
      </c>
      <c r="G24" s="125"/>
    </row>
    <row r="25" ht="18" customHeight="1" spans="1:7">
      <c r="A25" s="202" t="s">
        <v>131</v>
      </c>
      <c r="B25" s="202" t="s">
        <v>132</v>
      </c>
      <c r="C25" s="125">
        <v>4408000</v>
      </c>
      <c r="D25" s="125"/>
      <c r="E25" s="125"/>
      <c r="F25" s="125"/>
      <c r="G25" s="125">
        <v>4408000</v>
      </c>
    </row>
    <row r="26" ht="18" customHeight="1" spans="1:7">
      <c r="A26" s="202" t="s">
        <v>133</v>
      </c>
      <c r="B26" s="202" t="s">
        <v>134</v>
      </c>
      <c r="C26" s="125">
        <v>756000</v>
      </c>
      <c r="D26" s="125"/>
      <c r="E26" s="125"/>
      <c r="F26" s="125"/>
      <c r="G26" s="125">
        <v>756000</v>
      </c>
    </row>
    <row r="27" ht="18" customHeight="1" spans="1:7">
      <c r="A27" s="202" t="s">
        <v>135</v>
      </c>
      <c r="B27" s="202" t="s">
        <v>136</v>
      </c>
      <c r="C27" s="125">
        <v>830000</v>
      </c>
      <c r="D27" s="125"/>
      <c r="E27" s="125"/>
      <c r="F27" s="125"/>
      <c r="G27" s="125">
        <v>830000</v>
      </c>
    </row>
    <row r="28" ht="18" customHeight="1" spans="1:7">
      <c r="A28" s="202" t="s">
        <v>137</v>
      </c>
      <c r="B28" s="202" t="s">
        <v>138</v>
      </c>
      <c r="C28" s="125">
        <v>200000</v>
      </c>
      <c r="D28" s="125"/>
      <c r="E28" s="125"/>
      <c r="F28" s="125"/>
      <c r="G28" s="125">
        <v>200000</v>
      </c>
    </row>
    <row r="29" ht="18" customHeight="1" spans="1:7">
      <c r="A29" s="202" t="s">
        <v>139</v>
      </c>
      <c r="B29" s="202" t="s">
        <v>140</v>
      </c>
      <c r="C29" s="125">
        <v>220000</v>
      </c>
      <c r="D29" s="125"/>
      <c r="E29" s="125"/>
      <c r="F29" s="125"/>
      <c r="G29" s="125">
        <v>220000</v>
      </c>
    </row>
    <row r="30" ht="18" customHeight="1" spans="1:7">
      <c r="A30" s="202" t="s">
        <v>141</v>
      </c>
      <c r="B30" s="202" t="s">
        <v>142</v>
      </c>
      <c r="C30" s="125">
        <v>4381105</v>
      </c>
      <c r="D30" s="125">
        <v>4381105</v>
      </c>
      <c r="E30" s="125">
        <v>4088685</v>
      </c>
      <c r="F30" s="125">
        <v>292420</v>
      </c>
      <c r="G30" s="125"/>
    </row>
    <row r="31" ht="18" customHeight="1" spans="1:7">
      <c r="A31" s="202" t="s">
        <v>143</v>
      </c>
      <c r="B31" s="202" t="s">
        <v>144</v>
      </c>
      <c r="C31" s="125">
        <v>740000</v>
      </c>
      <c r="D31" s="125"/>
      <c r="E31" s="125"/>
      <c r="F31" s="125"/>
      <c r="G31" s="125">
        <v>740000</v>
      </c>
    </row>
    <row r="32" ht="18" customHeight="1" spans="1:7">
      <c r="A32" s="202" t="s">
        <v>145</v>
      </c>
      <c r="B32" s="202" t="s">
        <v>146</v>
      </c>
      <c r="C32" s="125">
        <v>180000</v>
      </c>
      <c r="D32" s="125"/>
      <c r="E32" s="125"/>
      <c r="F32" s="125"/>
      <c r="G32" s="125">
        <v>180000</v>
      </c>
    </row>
    <row r="33" ht="18" customHeight="1" spans="1:7">
      <c r="A33" s="19" t="s">
        <v>147</v>
      </c>
      <c r="B33" s="19" t="s">
        <v>148</v>
      </c>
      <c r="C33" s="125">
        <v>763344</v>
      </c>
      <c r="D33" s="125">
        <v>763344</v>
      </c>
      <c r="E33" s="125">
        <v>763344</v>
      </c>
      <c r="F33" s="125"/>
      <c r="G33" s="125"/>
    </row>
    <row r="34" ht="18" customHeight="1" spans="1:7">
      <c r="A34" s="178" t="s">
        <v>149</v>
      </c>
      <c r="B34" s="178" t="s">
        <v>150</v>
      </c>
      <c r="C34" s="125">
        <v>763344</v>
      </c>
      <c r="D34" s="125">
        <v>763344</v>
      </c>
      <c r="E34" s="125">
        <v>763344</v>
      </c>
      <c r="F34" s="125"/>
      <c r="G34" s="125"/>
    </row>
    <row r="35" ht="18" customHeight="1" spans="1:7">
      <c r="A35" s="202" t="s">
        <v>151</v>
      </c>
      <c r="B35" s="202" t="s">
        <v>152</v>
      </c>
      <c r="C35" s="125">
        <v>763344</v>
      </c>
      <c r="D35" s="125">
        <v>763344</v>
      </c>
      <c r="E35" s="125">
        <v>763344</v>
      </c>
      <c r="F35" s="125"/>
      <c r="G35" s="125"/>
    </row>
    <row r="36" ht="18" customHeight="1" spans="1:7">
      <c r="A36" s="124" t="s">
        <v>191</v>
      </c>
      <c r="B36" s="203" t="s">
        <v>191</v>
      </c>
      <c r="C36" s="125">
        <v>17252245</v>
      </c>
      <c r="D36" s="125">
        <v>9918245</v>
      </c>
      <c r="E36" s="125">
        <v>9331165</v>
      </c>
      <c r="F36" s="125">
        <v>587080</v>
      </c>
      <c r="G36" s="125">
        <v>7334000</v>
      </c>
    </row>
  </sheetData>
  <mergeCells count="6">
    <mergeCell ref="A3:G3"/>
    <mergeCell ref="A5:B5"/>
    <mergeCell ref="D5:F5"/>
    <mergeCell ref="A36:B36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8" sqref="A8:F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91"/>
      <c r="B2" s="91"/>
      <c r="C2" s="91"/>
      <c r="D2" s="91"/>
      <c r="E2" s="90"/>
      <c r="F2" s="195" t="s">
        <v>192</v>
      </c>
    </row>
    <row r="3" ht="41.25" customHeight="1" spans="1:6">
      <c r="A3" s="196" t="str">
        <f>"2025"&amp;"年一般公共预算“三公”经费支出预算表"</f>
        <v>2025年一般公共预算“三公”经费支出预算表</v>
      </c>
      <c r="B3" s="91"/>
      <c r="C3" s="91"/>
      <c r="D3" s="91"/>
      <c r="E3" s="90"/>
      <c r="F3" s="91"/>
    </row>
    <row r="4" customHeight="1" spans="1:6">
      <c r="A4" s="156" t="str">
        <f>"单位名称："&amp;"石林彝族自治县水务局"</f>
        <v>单位名称：石林彝族自治县水务局</v>
      </c>
      <c r="B4" s="197"/>
      <c r="D4" s="91"/>
      <c r="E4" s="90"/>
      <c r="F4" s="110" t="s">
        <v>1</v>
      </c>
    </row>
    <row r="5" ht="27" customHeight="1" spans="1:6">
      <c r="A5" s="95" t="s">
        <v>193</v>
      </c>
      <c r="B5" s="95" t="s">
        <v>194</v>
      </c>
      <c r="C5" s="97" t="s">
        <v>195</v>
      </c>
      <c r="D5" s="95"/>
      <c r="E5" s="96"/>
      <c r="F5" s="95" t="s">
        <v>196</v>
      </c>
    </row>
    <row r="6" ht="28.5" customHeight="1" spans="1:6">
      <c r="A6" s="198"/>
      <c r="B6" s="99"/>
      <c r="C6" s="96" t="s">
        <v>57</v>
      </c>
      <c r="D6" s="96" t="s">
        <v>197</v>
      </c>
      <c r="E6" s="96" t="s">
        <v>198</v>
      </c>
      <c r="F6" s="98"/>
    </row>
    <row r="7" ht="17.25" customHeight="1" spans="1:6">
      <c r="A7" s="103" t="s">
        <v>82</v>
      </c>
      <c r="B7" s="103" t="s">
        <v>83</v>
      </c>
      <c r="C7" s="103" t="s">
        <v>84</v>
      </c>
      <c r="D7" s="103" t="s">
        <v>85</v>
      </c>
      <c r="E7" s="103" t="s">
        <v>86</v>
      </c>
      <c r="F7" s="103" t="s">
        <v>87</v>
      </c>
    </row>
    <row r="8" ht="17.25" customHeight="1" spans="1:6">
      <c r="A8" s="125">
        <v>285000</v>
      </c>
      <c r="B8" s="125"/>
      <c r="C8" s="125">
        <v>185000</v>
      </c>
      <c r="D8" s="125"/>
      <c r="E8" s="125">
        <v>185000</v>
      </c>
      <c r="F8" s="125">
        <v>100000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65"/>
  <sheetViews>
    <sheetView showZeros="0" topLeftCell="G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79"/>
      <c r="C2" s="185"/>
      <c r="E2" s="186"/>
      <c r="F2" s="186"/>
      <c r="G2" s="186"/>
      <c r="H2" s="186"/>
      <c r="I2" s="127"/>
      <c r="J2" s="127"/>
      <c r="K2" s="127"/>
      <c r="L2" s="127"/>
      <c r="M2" s="127"/>
      <c r="N2" s="127"/>
      <c r="R2" s="127"/>
      <c r="V2" s="185"/>
      <c r="X2" s="55" t="s">
        <v>199</v>
      </c>
    </row>
    <row r="3" ht="45.75" customHeight="1" spans="1:24">
      <c r="A3" s="112" t="str">
        <f>"2025"&amp;"年部门基本支出预算表"</f>
        <v>2025年部门基本支出预算表</v>
      </c>
      <c r="B3" s="56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56"/>
      <c r="P3" s="56"/>
      <c r="Q3" s="56"/>
      <c r="R3" s="112"/>
      <c r="S3" s="112"/>
      <c r="T3" s="112"/>
      <c r="U3" s="112"/>
      <c r="V3" s="112"/>
      <c r="W3" s="112"/>
      <c r="X3" s="112"/>
    </row>
    <row r="4" ht="18.75" customHeight="1" spans="1:24">
      <c r="A4" s="57" t="str">
        <f>"单位名称："&amp;"石林彝族自治县水务局"</f>
        <v>单位名称：石林彝族自治县水务局</v>
      </c>
      <c r="B4" s="58"/>
      <c r="C4" s="187"/>
      <c r="D4" s="187"/>
      <c r="E4" s="187"/>
      <c r="F4" s="187"/>
      <c r="G4" s="187"/>
      <c r="H4" s="187"/>
      <c r="I4" s="129"/>
      <c r="J4" s="129"/>
      <c r="K4" s="129"/>
      <c r="L4" s="129"/>
      <c r="M4" s="129"/>
      <c r="N4" s="129"/>
      <c r="O4" s="59"/>
      <c r="P4" s="59"/>
      <c r="Q4" s="59"/>
      <c r="R4" s="129"/>
      <c r="V4" s="185"/>
      <c r="X4" s="55" t="s">
        <v>1</v>
      </c>
    </row>
    <row r="5" ht="18" customHeight="1" spans="1:24">
      <c r="A5" s="61" t="s">
        <v>200</v>
      </c>
      <c r="B5" s="61" t="s">
        <v>201</v>
      </c>
      <c r="C5" s="61" t="s">
        <v>202</v>
      </c>
      <c r="D5" s="61" t="s">
        <v>203</v>
      </c>
      <c r="E5" s="61" t="s">
        <v>204</v>
      </c>
      <c r="F5" s="61" t="s">
        <v>205</v>
      </c>
      <c r="G5" s="61" t="s">
        <v>206</v>
      </c>
      <c r="H5" s="61" t="s">
        <v>207</v>
      </c>
      <c r="I5" s="189" t="s">
        <v>208</v>
      </c>
      <c r="J5" s="152" t="s">
        <v>208</v>
      </c>
      <c r="K5" s="152"/>
      <c r="L5" s="152"/>
      <c r="M5" s="152"/>
      <c r="N5" s="152"/>
      <c r="O5" s="14"/>
      <c r="P5" s="14"/>
      <c r="Q5" s="14"/>
      <c r="R5" s="145" t="s">
        <v>61</v>
      </c>
      <c r="S5" s="152" t="s">
        <v>62</v>
      </c>
      <c r="T5" s="152"/>
      <c r="U5" s="152"/>
      <c r="V5" s="152"/>
      <c r="W5" s="152"/>
      <c r="X5" s="153"/>
    </row>
    <row r="6" ht="18" customHeight="1" spans="1:24">
      <c r="A6" s="63"/>
      <c r="B6" s="78"/>
      <c r="C6" s="172"/>
      <c r="D6" s="63"/>
      <c r="E6" s="63"/>
      <c r="F6" s="63"/>
      <c r="G6" s="63"/>
      <c r="H6" s="63"/>
      <c r="I6" s="170" t="s">
        <v>209</v>
      </c>
      <c r="J6" s="189" t="s">
        <v>58</v>
      </c>
      <c r="K6" s="152"/>
      <c r="L6" s="152"/>
      <c r="M6" s="152"/>
      <c r="N6" s="153"/>
      <c r="O6" s="13" t="s">
        <v>210</v>
      </c>
      <c r="P6" s="14"/>
      <c r="Q6" s="44"/>
      <c r="R6" s="61" t="s">
        <v>61</v>
      </c>
      <c r="S6" s="189" t="s">
        <v>62</v>
      </c>
      <c r="T6" s="145" t="s">
        <v>64</v>
      </c>
      <c r="U6" s="152" t="s">
        <v>62</v>
      </c>
      <c r="V6" s="145" t="s">
        <v>66</v>
      </c>
      <c r="W6" s="145" t="s">
        <v>67</v>
      </c>
      <c r="X6" s="192" t="s">
        <v>68</v>
      </c>
    </row>
    <row r="7" ht="19.5" customHeight="1" spans="1:24">
      <c r="A7" s="78"/>
      <c r="B7" s="78"/>
      <c r="C7" s="78"/>
      <c r="D7" s="78"/>
      <c r="E7" s="78"/>
      <c r="F7" s="78"/>
      <c r="G7" s="78"/>
      <c r="H7" s="78"/>
      <c r="I7" s="78"/>
      <c r="J7" s="190" t="s">
        <v>211</v>
      </c>
      <c r="K7" s="61" t="s">
        <v>212</v>
      </c>
      <c r="L7" s="61" t="s">
        <v>213</v>
      </c>
      <c r="M7" s="61" t="s">
        <v>214</v>
      </c>
      <c r="N7" s="61" t="s">
        <v>215</v>
      </c>
      <c r="O7" s="61" t="s">
        <v>58</v>
      </c>
      <c r="P7" s="61" t="s">
        <v>59</v>
      </c>
      <c r="Q7" s="61" t="s">
        <v>60</v>
      </c>
      <c r="R7" s="78"/>
      <c r="S7" s="61" t="s">
        <v>57</v>
      </c>
      <c r="T7" s="61" t="s">
        <v>64</v>
      </c>
      <c r="U7" s="61" t="s">
        <v>216</v>
      </c>
      <c r="V7" s="61" t="s">
        <v>66</v>
      </c>
      <c r="W7" s="61" t="s">
        <v>67</v>
      </c>
      <c r="X7" s="61" t="s">
        <v>68</v>
      </c>
    </row>
    <row r="8" ht="37.5" customHeight="1" spans="1:24">
      <c r="A8" s="188"/>
      <c r="B8" s="68"/>
      <c r="C8" s="188"/>
      <c r="D8" s="188"/>
      <c r="E8" s="188"/>
      <c r="F8" s="188"/>
      <c r="G8" s="188"/>
      <c r="H8" s="188"/>
      <c r="I8" s="188"/>
      <c r="J8" s="191" t="s">
        <v>57</v>
      </c>
      <c r="K8" s="66" t="s">
        <v>217</v>
      </c>
      <c r="L8" s="66" t="s">
        <v>213</v>
      </c>
      <c r="M8" s="66" t="s">
        <v>214</v>
      </c>
      <c r="N8" s="66" t="s">
        <v>215</v>
      </c>
      <c r="O8" s="66" t="s">
        <v>213</v>
      </c>
      <c r="P8" s="66" t="s">
        <v>214</v>
      </c>
      <c r="Q8" s="66" t="s">
        <v>215</v>
      </c>
      <c r="R8" s="66" t="s">
        <v>61</v>
      </c>
      <c r="S8" s="66" t="s">
        <v>57</v>
      </c>
      <c r="T8" s="66" t="s">
        <v>64</v>
      </c>
      <c r="U8" s="66" t="s">
        <v>216</v>
      </c>
      <c r="V8" s="66" t="s">
        <v>66</v>
      </c>
      <c r="W8" s="66" t="s">
        <v>67</v>
      </c>
      <c r="X8" s="66" t="s">
        <v>68</v>
      </c>
    </row>
    <row r="9" customHeight="1" spans="1:24">
      <c r="A9" s="84">
        <v>1</v>
      </c>
      <c r="B9" s="84">
        <v>2</v>
      </c>
      <c r="C9" s="84">
        <v>3</v>
      </c>
      <c r="D9" s="84">
        <v>4</v>
      </c>
      <c r="E9" s="84">
        <v>5</v>
      </c>
      <c r="F9" s="84">
        <v>6</v>
      </c>
      <c r="G9" s="84">
        <v>7</v>
      </c>
      <c r="H9" s="84">
        <v>8</v>
      </c>
      <c r="I9" s="84">
        <v>9</v>
      </c>
      <c r="J9" s="84">
        <v>10</v>
      </c>
      <c r="K9" s="84">
        <v>11</v>
      </c>
      <c r="L9" s="84">
        <v>12</v>
      </c>
      <c r="M9" s="84">
        <v>13</v>
      </c>
      <c r="N9" s="84">
        <v>14</v>
      </c>
      <c r="O9" s="84">
        <v>15</v>
      </c>
      <c r="P9" s="84">
        <v>16</v>
      </c>
      <c r="Q9" s="84">
        <v>17</v>
      </c>
      <c r="R9" s="84">
        <v>18</v>
      </c>
      <c r="S9" s="84">
        <v>19</v>
      </c>
      <c r="T9" s="84">
        <v>20</v>
      </c>
      <c r="U9" s="84">
        <v>21</v>
      </c>
      <c r="V9" s="84">
        <v>22</v>
      </c>
      <c r="W9" s="84">
        <v>23</v>
      </c>
      <c r="X9" s="84">
        <v>24</v>
      </c>
    </row>
    <row r="10" ht="20.25" customHeight="1" spans="1:24">
      <c r="A10" s="22" t="s">
        <v>70</v>
      </c>
      <c r="B10" s="22" t="s">
        <v>70</v>
      </c>
      <c r="C10" s="22" t="s">
        <v>218</v>
      </c>
      <c r="D10" s="22" t="s">
        <v>219</v>
      </c>
      <c r="E10" s="22" t="s">
        <v>129</v>
      </c>
      <c r="F10" s="22" t="s">
        <v>130</v>
      </c>
      <c r="G10" s="22" t="s">
        <v>220</v>
      </c>
      <c r="H10" s="22" t="s">
        <v>221</v>
      </c>
      <c r="I10" s="125">
        <v>40000</v>
      </c>
      <c r="J10" s="125">
        <v>40000</v>
      </c>
      <c r="K10" s="125"/>
      <c r="L10" s="125"/>
      <c r="M10" s="125">
        <v>40000</v>
      </c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</row>
    <row r="11" ht="20.25" customHeight="1" spans="1:24">
      <c r="A11" s="22" t="s">
        <v>70</v>
      </c>
      <c r="B11" s="22" t="s">
        <v>70</v>
      </c>
      <c r="C11" s="22" t="s">
        <v>222</v>
      </c>
      <c r="D11" s="22" t="s">
        <v>196</v>
      </c>
      <c r="E11" s="22" t="s">
        <v>129</v>
      </c>
      <c r="F11" s="22" t="s">
        <v>130</v>
      </c>
      <c r="G11" s="22" t="s">
        <v>223</v>
      </c>
      <c r="H11" s="22" t="s">
        <v>196</v>
      </c>
      <c r="I11" s="125">
        <v>5200</v>
      </c>
      <c r="J11" s="125">
        <v>5200</v>
      </c>
      <c r="K11" s="73"/>
      <c r="L11" s="73"/>
      <c r="M11" s="125">
        <v>5200</v>
      </c>
      <c r="N11" s="73"/>
      <c r="O11" s="125"/>
      <c r="P11" s="125"/>
      <c r="Q11" s="125"/>
      <c r="R11" s="125"/>
      <c r="S11" s="125"/>
      <c r="T11" s="125"/>
      <c r="U11" s="125"/>
      <c r="V11" s="125"/>
      <c r="W11" s="125"/>
      <c r="X11" s="125"/>
    </row>
    <row r="12" ht="20.25" customHeight="1" spans="1:24">
      <c r="A12" s="22" t="s">
        <v>70</v>
      </c>
      <c r="B12" s="22" t="s">
        <v>70</v>
      </c>
      <c r="C12" s="22" t="s">
        <v>222</v>
      </c>
      <c r="D12" s="22" t="s">
        <v>196</v>
      </c>
      <c r="E12" s="22" t="s">
        <v>141</v>
      </c>
      <c r="F12" s="22" t="s">
        <v>142</v>
      </c>
      <c r="G12" s="22" t="s">
        <v>223</v>
      </c>
      <c r="H12" s="22" t="s">
        <v>196</v>
      </c>
      <c r="I12" s="125">
        <v>14000</v>
      </c>
      <c r="J12" s="125">
        <v>14000</v>
      </c>
      <c r="K12" s="73"/>
      <c r="L12" s="73"/>
      <c r="M12" s="125">
        <v>14000</v>
      </c>
      <c r="N12" s="73"/>
      <c r="O12" s="125"/>
      <c r="P12" s="125"/>
      <c r="Q12" s="125"/>
      <c r="R12" s="125"/>
      <c r="S12" s="125"/>
      <c r="T12" s="125"/>
      <c r="U12" s="125"/>
      <c r="V12" s="125"/>
      <c r="W12" s="125"/>
      <c r="X12" s="125"/>
    </row>
    <row r="13" ht="20.25" customHeight="1" spans="1:24">
      <c r="A13" s="22" t="s">
        <v>70</v>
      </c>
      <c r="B13" s="22" t="s">
        <v>70</v>
      </c>
      <c r="C13" s="22" t="s">
        <v>224</v>
      </c>
      <c r="D13" s="22" t="s">
        <v>225</v>
      </c>
      <c r="E13" s="22" t="s">
        <v>129</v>
      </c>
      <c r="F13" s="22" t="s">
        <v>130</v>
      </c>
      <c r="G13" s="22" t="s">
        <v>226</v>
      </c>
      <c r="H13" s="22" t="s">
        <v>227</v>
      </c>
      <c r="I13" s="125">
        <v>121200</v>
      </c>
      <c r="J13" s="125">
        <v>121200</v>
      </c>
      <c r="K13" s="73"/>
      <c r="L13" s="73"/>
      <c r="M13" s="125">
        <v>121200</v>
      </c>
      <c r="N13" s="73"/>
      <c r="O13" s="125"/>
      <c r="P13" s="125"/>
      <c r="Q13" s="125"/>
      <c r="R13" s="125"/>
      <c r="S13" s="125"/>
      <c r="T13" s="125"/>
      <c r="U13" s="125"/>
      <c r="V13" s="125"/>
      <c r="W13" s="125"/>
      <c r="X13" s="125"/>
    </row>
    <row r="14" ht="20.25" customHeight="1" spans="1:24">
      <c r="A14" s="22" t="s">
        <v>70</v>
      </c>
      <c r="B14" s="22" t="s">
        <v>70</v>
      </c>
      <c r="C14" s="22" t="s">
        <v>228</v>
      </c>
      <c r="D14" s="22" t="s">
        <v>229</v>
      </c>
      <c r="E14" s="22" t="s">
        <v>129</v>
      </c>
      <c r="F14" s="22" t="s">
        <v>130</v>
      </c>
      <c r="G14" s="22" t="s">
        <v>230</v>
      </c>
      <c r="H14" s="22" t="s">
        <v>229</v>
      </c>
      <c r="I14" s="125">
        <v>15080</v>
      </c>
      <c r="J14" s="125">
        <v>15080</v>
      </c>
      <c r="K14" s="73"/>
      <c r="L14" s="73"/>
      <c r="M14" s="125">
        <v>15080</v>
      </c>
      <c r="N14" s="73"/>
      <c r="O14" s="125"/>
      <c r="P14" s="125"/>
      <c r="Q14" s="125"/>
      <c r="R14" s="125"/>
      <c r="S14" s="125"/>
      <c r="T14" s="125"/>
      <c r="U14" s="125"/>
      <c r="V14" s="125"/>
      <c r="W14" s="125"/>
      <c r="X14" s="125"/>
    </row>
    <row r="15" ht="20.25" customHeight="1" spans="1:24">
      <c r="A15" s="22" t="s">
        <v>70</v>
      </c>
      <c r="B15" s="22" t="s">
        <v>70</v>
      </c>
      <c r="C15" s="22" t="s">
        <v>228</v>
      </c>
      <c r="D15" s="22" t="s">
        <v>229</v>
      </c>
      <c r="E15" s="22" t="s">
        <v>141</v>
      </c>
      <c r="F15" s="22" t="s">
        <v>142</v>
      </c>
      <c r="G15" s="22" t="s">
        <v>230</v>
      </c>
      <c r="H15" s="22" t="s">
        <v>229</v>
      </c>
      <c r="I15" s="125">
        <v>40600</v>
      </c>
      <c r="J15" s="125">
        <v>40600</v>
      </c>
      <c r="K15" s="73"/>
      <c r="L15" s="73"/>
      <c r="M15" s="125">
        <v>40600</v>
      </c>
      <c r="N15" s="73"/>
      <c r="O15" s="125"/>
      <c r="P15" s="125"/>
      <c r="Q15" s="125"/>
      <c r="R15" s="125"/>
      <c r="S15" s="125"/>
      <c r="T15" s="125"/>
      <c r="U15" s="125"/>
      <c r="V15" s="125"/>
      <c r="W15" s="125"/>
      <c r="X15" s="125"/>
    </row>
    <row r="16" ht="20.25" customHeight="1" spans="1:24">
      <c r="A16" s="22" t="s">
        <v>70</v>
      </c>
      <c r="B16" s="22" t="s">
        <v>70</v>
      </c>
      <c r="C16" s="22" t="s">
        <v>231</v>
      </c>
      <c r="D16" s="22" t="s">
        <v>232</v>
      </c>
      <c r="E16" s="22" t="s">
        <v>129</v>
      </c>
      <c r="F16" s="22" t="s">
        <v>130</v>
      </c>
      <c r="G16" s="22" t="s">
        <v>233</v>
      </c>
      <c r="H16" s="22" t="s">
        <v>234</v>
      </c>
      <c r="I16" s="125">
        <v>19500</v>
      </c>
      <c r="J16" s="125">
        <v>19500</v>
      </c>
      <c r="K16" s="73"/>
      <c r="L16" s="73"/>
      <c r="M16" s="125">
        <v>19500</v>
      </c>
      <c r="N16" s="73"/>
      <c r="O16" s="125"/>
      <c r="P16" s="125"/>
      <c r="Q16" s="125"/>
      <c r="R16" s="125"/>
      <c r="S16" s="125"/>
      <c r="T16" s="125"/>
      <c r="U16" s="125"/>
      <c r="V16" s="125"/>
      <c r="W16" s="125"/>
      <c r="X16" s="125"/>
    </row>
    <row r="17" ht="20.25" customHeight="1" spans="1:24">
      <c r="A17" s="22" t="s">
        <v>70</v>
      </c>
      <c r="B17" s="22" t="s">
        <v>70</v>
      </c>
      <c r="C17" s="22" t="s">
        <v>231</v>
      </c>
      <c r="D17" s="22" t="s">
        <v>232</v>
      </c>
      <c r="E17" s="22" t="s">
        <v>141</v>
      </c>
      <c r="F17" s="22" t="s">
        <v>142</v>
      </c>
      <c r="G17" s="22" t="s">
        <v>233</v>
      </c>
      <c r="H17" s="22" t="s">
        <v>234</v>
      </c>
      <c r="I17" s="125">
        <v>52500</v>
      </c>
      <c r="J17" s="125">
        <v>52500</v>
      </c>
      <c r="K17" s="73"/>
      <c r="L17" s="73"/>
      <c r="M17" s="125">
        <v>52500</v>
      </c>
      <c r="N17" s="73"/>
      <c r="O17" s="125"/>
      <c r="P17" s="125"/>
      <c r="Q17" s="125"/>
      <c r="R17" s="125"/>
      <c r="S17" s="125"/>
      <c r="T17" s="125"/>
      <c r="U17" s="125"/>
      <c r="V17" s="125"/>
      <c r="W17" s="125"/>
      <c r="X17" s="125"/>
    </row>
    <row r="18" ht="20.25" customHeight="1" spans="1:24">
      <c r="A18" s="22" t="s">
        <v>70</v>
      </c>
      <c r="B18" s="22" t="s">
        <v>70</v>
      </c>
      <c r="C18" s="22" t="s">
        <v>231</v>
      </c>
      <c r="D18" s="22" t="s">
        <v>232</v>
      </c>
      <c r="E18" s="22" t="s">
        <v>129</v>
      </c>
      <c r="F18" s="22" t="s">
        <v>130</v>
      </c>
      <c r="G18" s="22" t="s">
        <v>235</v>
      </c>
      <c r="H18" s="22" t="s">
        <v>236</v>
      </c>
      <c r="I18" s="125">
        <v>2600</v>
      </c>
      <c r="J18" s="125">
        <v>2600</v>
      </c>
      <c r="K18" s="73"/>
      <c r="L18" s="73"/>
      <c r="M18" s="125">
        <v>2600</v>
      </c>
      <c r="N18" s="73"/>
      <c r="O18" s="125"/>
      <c r="P18" s="125"/>
      <c r="Q18" s="125"/>
      <c r="R18" s="125"/>
      <c r="S18" s="125"/>
      <c r="T18" s="125"/>
      <c r="U18" s="125"/>
      <c r="V18" s="125"/>
      <c r="W18" s="125"/>
      <c r="X18" s="125"/>
    </row>
    <row r="19" ht="20.25" customHeight="1" spans="1:24">
      <c r="A19" s="22" t="s">
        <v>70</v>
      </c>
      <c r="B19" s="22" t="s">
        <v>70</v>
      </c>
      <c r="C19" s="22" t="s">
        <v>231</v>
      </c>
      <c r="D19" s="22" t="s">
        <v>232</v>
      </c>
      <c r="E19" s="22" t="s">
        <v>141</v>
      </c>
      <c r="F19" s="22" t="s">
        <v>142</v>
      </c>
      <c r="G19" s="22" t="s">
        <v>235</v>
      </c>
      <c r="H19" s="22" t="s">
        <v>236</v>
      </c>
      <c r="I19" s="125">
        <v>7000</v>
      </c>
      <c r="J19" s="125">
        <v>7000</v>
      </c>
      <c r="K19" s="73"/>
      <c r="L19" s="73"/>
      <c r="M19" s="125">
        <v>7000</v>
      </c>
      <c r="N19" s="73"/>
      <c r="O19" s="125"/>
      <c r="P19" s="125"/>
      <c r="Q19" s="125"/>
      <c r="R19" s="125"/>
      <c r="S19" s="125"/>
      <c r="T19" s="125"/>
      <c r="U19" s="125"/>
      <c r="V19" s="125"/>
      <c r="W19" s="125"/>
      <c r="X19" s="125"/>
    </row>
    <row r="20" ht="20.25" customHeight="1" spans="1:24">
      <c r="A20" s="22" t="s">
        <v>70</v>
      </c>
      <c r="B20" s="22" t="s">
        <v>70</v>
      </c>
      <c r="C20" s="22" t="s">
        <v>231</v>
      </c>
      <c r="D20" s="22" t="s">
        <v>232</v>
      </c>
      <c r="E20" s="22" t="s">
        <v>129</v>
      </c>
      <c r="F20" s="22" t="s">
        <v>130</v>
      </c>
      <c r="G20" s="22" t="s">
        <v>237</v>
      </c>
      <c r="H20" s="22" t="s">
        <v>238</v>
      </c>
      <c r="I20" s="125">
        <v>3900</v>
      </c>
      <c r="J20" s="125">
        <v>3900</v>
      </c>
      <c r="K20" s="73"/>
      <c r="L20" s="73"/>
      <c r="M20" s="125">
        <v>3900</v>
      </c>
      <c r="N20" s="73"/>
      <c r="O20" s="125"/>
      <c r="P20" s="125"/>
      <c r="Q20" s="125"/>
      <c r="R20" s="125"/>
      <c r="S20" s="125"/>
      <c r="T20" s="125"/>
      <c r="U20" s="125"/>
      <c r="V20" s="125"/>
      <c r="W20" s="125"/>
      <c r="X20" s="125"/>
    </row>
    <row r="21" ht="20.25" customHeight="1" spans="1:24">
      <c r="A21" s="22" t="s">
        <v>70</v>
      </c>
      <c r="B21" s="22" t="s">
        <v>70</v>
      </c>
      <c r="C21" s="22" t="s">
        <v>231</v>
      </c>
      <c r="D21" s="22" t="s">
        <v>232</v>
      </c>
      <c r="E21" s="22" t="s">
        <v>141</v>
      </c>
      <c r="F21" s="22" t="s">
        <v>142</v>
      </c>
      <c r="G21" s="22" t="s">
        <v>237</v>
      </c>
      <c r="H21" s="22" t="s">
        <v>238</v>
      </c>
      <c r="I21" s="125">
        <v>10500</v>
      </c>
      <c r="J21" s="125">
        <v>10500</v>
      </c>
      <c r="K21" s="73"/>
      <c r="L21" s="73"/>
      <c r="M21" s="125">
        <v>10500</v>
      </c>
      <c r="N21" s="73"/>
      <c r="O21" s="125"/>
      <c r="P21" s="125"/>
      <c r="Q21" s="125"/>
      <c r="R21" s="125"/>
      <c r="S21" s="125"/>
      <c r="T21" s="125"/>
      <c r="U21" s="125"/>
      <c r="V21" s="125"/>
      <c r="W21" s="125"/>
      <c r="X21" s="125"/>
    </row>
    <row r="22" ht="20.25" customHeight="1" spans="1:24">
      <c r="A22" s="22" t="s">
        <v>70</v>
      </c>
      <c r="B22" s="22" t="s">
        <v>70</v>
      </c>
      <c r="C22" s="22" t="s">
        <v>231</v>
      </c>
      <c r="D22" s="22" t="s">
        <v>232</v>
      </c>
      <c r="E22" s="22" t="s">
        <v>129</v>
      </c>
      <c r="F22" s="22" t="s">
        <v>130</v>
      </c>
      <c r="G22" s="22" t="s">
        <v>239</v>
      </c>
      <c r="H22" s="22" t="s">
        <v>240</v>
      </c>
      <c r="I22" s="125">
        <v>2600</v>
      </c>
      <c r="J22" s="125">
        <v>2600</v>
      </c>
      <c r="K22" s="73"/>
      <c r="L22" s="73"/>
      <c r="M22" s="125">
        <v>2600</v>
      </c>
      <c r="N22" s="73"/>
      <c r="O22" s="125"/>
      <c r="P22" s="125"/>
      <c r="Q22" s="125"/>
      <c r="R22" s="125"/>
      <c r="S22" s="125"/>
      <c r="T22" s="125"/>
      <c r="U22" s="125"/>
      <c r="V22" s="125"/>
      <c r="W22" s="125"/>
      <c r="X22" s="125"/>
    </row>
    <row r="23" ht="20.25" customHeight="1" spans="1:24">
      <c r="A23" s="22" t="s">
        <v>70</v>
      </c>
      <c r="B23" s="22" t="s">
        <v>70</v>
      </c>
      <c r="C23" s="22" t="s">
        <v>231</v>
      </c>
      <c r="D23" s="22" t="s">
        <v>232</v>
      </c>
      <c r="E23" s="22" t="s">
        <v>141</v>
      </c>
      <c r="F23" s="22" t="s">
        <v>142</v>
      </c>
      <c r="G23" s="22" t="s">
        <v>239</v>
      </c>
      <c r="H23" s="22" t="s">
        <v>240</v>
      </c>
      <c r="I23" s="125">
        <v>7000</v>
      </c>
      <c r="J23" s="125">
        <v>7000</v>
      </c>
      <c r="K23" s="73"/>
      <c r="L23" s="73"/>
      <c r="M23" s="125">
        <v>7000</v>
      </c>
      <c r="N23" s="73"/>
      <c r="O23" s="125"/>
      <c r="P23" s="125"/>
      <c r="Q23" s="125"/>
      <c r="R23" s="125"/>
      <c r="S23" s="125"/>
      <c r="T23" s="125"/>
      <c r="U23" s="125"/>
      <c r="V23" s="125"/>
      <c r="W23" s="125"/>
      <c r="X23" s="125"/>
    </row>
    <row r="24" ht="20.25" customHeight="1" spans="1:24">
      <c r="A24" s="22" t="s">
        <v>70</v>
      </c>
      <c r="B24" s="22" t="s">
        <v>70</v>
      </c>
      <c r="C24" s="22" t="s">
        <v>231</v>
      </c>
      <c r="D24" s="22" t="s">
        <v>232</v>
      </c>
      <c r="E24" s="22" t="s">
        <v>129</v>
      </c>
      <c r="F24" s="22" t="s">
        <v>130</v>
      </c>
      <c r="G24" s="22" t="s">
        <v>241</v>
      </c>
      <c r="H24" s="22" t="s">
        <v>242</v>
      </c>
      <c r="I24" s="125">
        <v>9100</v>
      </c>
      <c r="J24" s="125">
        <v>9100</v>
      </c>
      <c r="K24" s="73"/>
      <c r="L24" s="73"/>
      <c r="M24" s="125">
        <v>9100</v>
      </c>
      <c r="N24" s="73"/>
      <c r="O24" s="125"/>
      <c r="P24" s="125"/>
      <c r="Q24" s="125"/>
      <c r="R24" s="125"/>
      <c r="S24" s="125"/>
      <c r="T24" s="125"/>
      <c r="U24" s="125"/>
      <c r="V24" s="125"/>
      <c r="W24" s="125"/>
      <c r="X24" s="125"/>
    </row>
    <row r="25" ht="20.25" customHeight="1" spans="1:24">
      <c r="A25" s="22" t="s">
        <v>70</v>
      </c>
      <c r="B25" s="22" t="s">
        <v>70</v>
      </c>
      <c r="C25" s="22" t="s">
        <v>231</v>
      </c>
      <c r="D25" s="22" t="s">
        <v>232</v>
      </c>
      <c r="E25" s="22" t="s">
        <v>141</v>
      </c>
      <c r="F25" s="22" t="s">
        <v>142</v>
      </c>
      <c r="G25" s="22" t="s">
        <v>241</v>
      </c>
      <c r="H25" s="22" t="s">
        <v>242</v>
      </c>
      <c r="I25" s="125">
        <v>24500</v>
      </c>
      <c r="J25" s="125">
        <v>24500</v>
      </c>
      <c r="K25" s="73"/>
      <c r="L25" s="73"/>
      <c r="M25" s="125">
        <v>24500</v>
      </c>
      <c r="N25" s="73"/>
      <c r="O25" s="125"/>
      <c r="P25" s="125"/>
      <c r="Q25" s="125"/>
      <c r="R25" s="125"/>
      <c r="S25" s="125"/>
      <c r="T25" s="125"/>
      <c r="U25" s="125"/>
      <c r="V25" s="125"/>
      <c r="W25" s="125"/>
      <c r="X25" s="125"/>
    </row>
    <row r="26" ht="20.25" customHeight="1" spans="1:24">
      <c r="A26" s="22" t="s">
        <v>70</v>
      </c>
      <c r="B26" s="22" t="s">
        <v>70</v>
      </c>
      <c r="C26" s="22" t="s">
        <v>231</v>
      </c>
      <c r="D26" s="22" t="s">
        <v>232</v>
      </c>
      <c r="E26" s="22" t="s">
        <v>129</v>
      </c>
      <c r="F26" s="22" t="s">
        <v>130</v>
      </c>
      <c r="G26" s="22" t="s">
        <v>243</v>
      </c>
      <c r="H26" s="22" t="s">
        <v>244</v>
      </c>
      <c r="I26" s="125">
        <v>39000</v>
      </c>
      <c r="J26" s="125">
        <v>39000</v>
      </c>
      <c r="K26" s="73"/>
      <c r="L26" s="73"/>
      <c r="M26" s="125">
        <v>39000</v>
      </c>
      <c r="N26" s="73"/>
      <c r="O26" s="125"/>
      <c r="P26" s="125"/>
      <c r="Q26" s="125"/>
      <c r="R26" s="125"/>
      <c r="S26" s="125"/>
      <c r="T26" s="125"/>
      <c r="U26" s="125"/>
      <c r="V26" s="125"/>
      <c r="W26" s="125"/>
      <c r="X26" s="125"/>
    </row>
    <row r="27" ht="20.25" customHeight="1" spans="1:24">
      <c r="A27" s="22" t="s">
        <v>70</v>
      </c>
      <c r="B27" s="22" t="s">
        <v>70</v>
      </c>
      <c r="C27" s="22" t="s">
        <v>231</v>
      </c>
      <c r="D27" s="22" t="s">
        <v>232</v>
      </c>
      <c r="E27" s="22" t="s">
        <v>141</v>
      </c>
      <c r="F27" s="22" t="s">
        <v>142</v>
      </c>
      <c r="G27" s="22" t="s">
        <v>243</v>
      </c>
      <c r="H27" s="22" t="s">
        <v>244</v>
      </c>
      <c r="I27" s="125">
        <v>105000</v>
      </c>
      <c r="J27" s="125">
        <v>105000</v>
      </c>
      <c r="K27" s="73"/>
      <c r="L27" s="73"/>
      <c r="M27" s="125">
        <v>105000</v>
      </c>
      <c r="N27" s="73"/>
      <c r="O27" s="125"/>
      <c r="P27" s="125"/>
      <c r="Q27" s="125"/>
      <c r="R27" s="125"/>
      <c r="S27" s="125"/>
      <c r="T27" s="125"/>
      <c r="U27" s="125"/>
      <c r="V27" s="125"/>
      <c r="W27" s="125"/>
      <c r="X27" s="125"/>
    </row>
    <row r="28" ht="20.25" customHeight="1" spans="1:24">
      <c r="A28" s="22" t="s">
        <v>70</v>
      </c>
      <c r="B28" s="22" t="s">
        <v>70</v>
      </c>
      <c r="C28" s="22" t="s">
        <v>231</v>
      </c>
      <c r="D28" s="22" t="s">
        <v>232</v>
      </c>
      <c r="E28" s="22" t="s">
        <v>129</v>
      </c>
      <c r="F28" s="22" t="s">
        <v>130</v>
      </c>
      <c r="G28" s="22" t="s">
        <v>226</v>
      </c>
      <c r="H28" s="22" t="s">
        <v>227</v>
      </c>
      <c r="I28" s="125">
        <v>12120</v>
      </c>
      <c r="J28" s="125">
        <v>12120</v>
      </c>
      <c r="K28" s="73"/>
      <c r="L28" s="73"/>
      <c r="M28" s="125">
        <v>12120</v>
      </c>
      <c r="N28" s="73"/>
      <c r="O28" s="125"/>
      <c r="P28" s="125"/>
      <c r="Q28" s="125"/>
      <c r="R28" s="125"/>
      <c r="S28" s="125"/>
      <c r="T28" s="125"/>
      <c r="U28" s="125"/>
      <c r="V28" s="125"/>
      <c r="W28" s="125"/>
      <c r="X28" s="125"/>
    </row>
    <row r="29" ht="20.25" customHeight="1" spans="1:24">
      <c r="A29" s="22" t="s">
        <v>70</v>
      </c>
      <c r="B29" s="22" t="s">
        <v>70</v>
      </c>
      <c r="C29" s="22" t="s">
        <v>231</v>
      </c>
      <c r="D29" s="22" t="s">
        <v>232</v>
      </c>
      <c r="E29" s="22" t="s">
        <v>129</v>
      </c>
      <c r="F29" s="22" t="s">
        <v>130</v>
      </c>
      <c r="G29" s="22" t="s">
        <v>245</v>
      </c>
      <c r="H29" s="22" t="s">
        <v>246</v>
      </c>
      <c r="I29" s="125">
        <v>24360</v>
      </c>
      <c r="J29" s="125">
        <v>24360</v>
      </c>
      <c r="K29" s="73"/>
      <c r="L29" s="73"/>
      <c r="M29" s="125">
        <v>24360</v>
      </c>
      <c r="N29" s="73"/>
      <c r="O29" s="125"/>
      <c r="P29" s="125"/>
      <c r="Q29" s="125"/>
      <c r="R29" s="125"/>
      <c r="S29" s="125"/>
      <c r="T29" s="125"/>
      <c r="U29" s="125"/>
      <c r="V29" s="125"/>
      <c r="W29" s="125"/>
      <c r="X29" s="125"/>
    </row>
    <row r="30" ht="20.25" customHeight="1" spans="1:24">
      <c r="A30" s="22" t="s">
        <v>70</v>
      </c>
      <c r="B30" s="22" t="s">
        <v>70</v>
      </c>
      <c r="C30" s="22" t="s">
        <v>231</v>
      </c>
      <c r="D30" s="22" t="s">
        <v>232</v>
      </c>
      <c r="E30" s="22" t="s">
        <v>141</v>
      </c>
      <c r="F30" s="22" t="s">
        <v>142</v>
      </c>
      <c r="G30" s="22" t="s">
        <v>245</v>
      </c>
      <c r="H30" s="22" t="s">
        <v>246</v>
      </c>
      <c r="I30" s="125">
        <v>31320</v>
      </c>
      <c r="J30" s="125">
        <v>31320</v>
      </c>
      <c r="K30" s="73"/>
      <c r="L30" s="73"/>
      <c r="M30" s="125">
        <v>31320</v>
      </c>
      <c r="N30" s="73"/>
      <c r="O30" s="125"/>
      <c r="P30" s="125"/>
      <c r="Q30" s="125"/>
      <c r="R30" s="125"/>
      <c r="S30" s="125"/>
      <c r="T30" s="125"/>
      <c r="U30" s="125"/>
      <c r="V30" s="125"/>
      <c r="W30" s="125"/>
      <c r="X30" s="125"/>
    </row>
    <row r="31" ht="20.25" customHeight="1" spans="1:24">
      <c r="A31" s="22" t="s">
        <v>70</v>
      </c>
      <c r="B31" s="22" t="s">
        <v>70</v>
      </c>
      <c r="C31" s="22" t="s">
        <v>247</v>
      </c>
      <c r="D31" s="22" t="s">
        <v>248</v>
      </c>
      <c r="E31" s="22" t="s">
        <v>129</v>
      </c>
      <c r="F31" s="22" t="s">
        <v>130</v>
      </c>
      <c r="G31" s="22" t="s">
        <v>249</v>
      </c>
      <c r="H31" s="22" t="s">
        <v>250</v>
      </c>
      <c r="I31" s="125">
        <v>654804</v>
      </c>
      <c r="J31" s="125">
        <v>654804</v>
      </c>
      <c r="K31" s="73"/>
      <c r="L31" s="73"/>
      <c r="M31" s="125">
        <v>654804</v>
      </c>
      <c r="N31" s="73"/>
      <c r="O31" s="125"/>
      <c r="P31" s="125"/>
      <c r="Q31" s="125"/>
      <c r="R31" s="125"/>
      <c r="S31" s="125"/>
      <c r="T31" s="125"/>
      <c r="U31" s="125"/>
      <c r="V31" s="125"/>
      <c r="W31" s="125"/>
      <c r="X31" s="125"/>
    </row>
    <row r="32" ht="20.25" customHeight="1" spans="1:24">
      <c r="A32" s="22" t="s">
        <v>70</v>
      </c>
      <c r="B32" s="22" t="s">
        <v>70</v>
      </c>
      <c r="C32" s="22" t="s">
        <v>247</v>
      </c>
      <c r="D32" s="22" t="s">
        <v>248</v>
      </c>
      <c r="E32" s="22" t="s">
        <v>129</v>
      </c>
      <c r="F32" s="22" t="s">
        <v>130</v>
      </c>
      <c r="G32" s="22" t="s">
        <v>251</v>
      </c>
      <c r="H32" s="22" t="s">
        <v>252</v>
      </c>
      <c r="I32" s="125">
        <v>879120</v>
      </c>
      <c r="J32" s="125">
        <v>879120</v>
      </c>
      <c r="K32" s="73"/>
      <c r="L32" s="73"/>
      <c r="M32" s="125">
        <v>879120</v>
      </c>
      <c r="N32" s="73"/>
      <c r="O32" s="125"/>
      <c r="P32" s="125"/>
      <c r="Q32" s="125"/>
      <c r="R32" s="125"/>
      <c r="S32" s="125"/>
      <c r="T32" s="125"/>
      <c r="U32" s="125"/>
      <c r="V32" s="125"/>
      <c r="W32" s="125"/>
      <c r="X32" s="125"/>
    </row>
    <row r="33" ht="20.25" customHeight="1" spans="1:24">
      <c r="A33" s="22" t="s">
        <v>70</v>
      </c>
      <c r="B33" s="22" t="s">
        <v>70</v>
      </c>
      <c r="C33" s="22" t="s">
        <v>247</v>
      </c>
      <c r="D33" s="22" t="s">
        <v>248</v>
      </c>
      <c r="E33" s="22" t="s">
        <v>129</v>
      </c>
      <c r="F33" s="22" t="s">
        <v>130</v>
      </c>
      <c r="G33" s="22" t="s">
        <v>253</v>
      </c>
      <c r="H33" s="22" t="s">
        <v>254</v>
      </c>
      <c r="I33" s="125">
        <v>3000</v>
      </c>
      <c r="J33" s="125">
        <v>3000</v>
      </c>
      <c r="K33" s="73"/>
      <c r="L33" s="73"/>
      <c r="M33" s="125">
        <v>3000</v>
      </c>
      <c r="N33" s="73"/>
      <c r="O33" s="125"/>
      <c r="P33" s="125"/>
      <c r="Q33" s="125"/>
      <c r="R33" s="125"/>
      <c r="S33" s="125"/>
      <c r="T33" s="125"/>
      <c r="U33" s="125"/>
      <c r="V33" s="125"/>
      <c r="W33" s="125"/>
      <c r="X33" s="125"/>
    </row>
    <row r="34" ht="20.25" customHeight="1" spans="1:24">
      <c r="A34" s="22" t="s">
        <v>70</v>
      </c>
      <c r="B34" s="22" t="s">
        <v>70</v>
      </c>
      <c r="C34" s="22" t="s">
        <v>247</v>
      </c>
      <c r="D34" s="22" t="s">
        <v>248</v>
      </c>
      <c r="E34" s="22" t="s">
        <v>129</v>
      </c>
      <c r="F34" s="22" t="s">
        <v>130</v>
      </c>
      <c r="G34" s="22" t="s">
        <v>253</v>
      </c>
      <c r="H34" s="22" t="s">
        <v>254</v>
      </c>
      <c r="I34" s="125">
        <v>54567</v>
      </c>
      <c r="J34" s="125">
        <v>54567</v>
      </c>
      <c r="K34" s="73"/>
      <c r="L34" s="73"/>
      <c r="M34" s="125">
        <v>54567</v>
      </c>
      <c r="N34" s="73"/>
      <c r="O34" s="125"/>
      <c r="P34" s="125"/>
      <c r="Q34" s="125"/>
      <c r="R34" s="125"/>
      <c r="S34" s="125"/>
      <c r="T34" s="125"/>
      <c r="U34" s="125"/>
      <c r="V34" s="125"/>
      <c r="W34" s="125"/>
      <c r="X34" s="125"/>
    </row>
    <row r="35" ht="20.25" customHeight="1" spans="1:24">
      <c r="A35" s="22" t="s">
        <v>70</v>
      </c>
      <c r="B35" s="22" t="s">
        <v>70</v>
      </c>
      <c r="C35" s="22" t="s">
        <v>255</v>
      </c>
      <c r="D35" s="22" t="s">
        <v>256</v>
      </c>
      <c r="E35" s="22" t="s">
        <v>141</v>
      </c>
      <c r="F35" s="22" t="s">
        <v>142</v>
      </c>
      <c r="G35" s="22" t="s">
        <v>249</v>
      </c>
      <c r="H35" s="22" t="s">
        <v>250</v>
      </c>
      <c r="I35" s="125">
        <v>1712352</v>
      </c>
      <c r="J35" s="125">
        <v>1712352</v>
      </c>
      <c r="K35" s="73"/>
      <c r="L35" s="73"/>
      <c r="M35" s="125">
        <v>1712352</v>
      </c>
      <c r="N35" s="73"/>
      <c r="O35" s="125"/>
      <c r="P35" s="125"/>
      <c r="Q35" s="125"/>
      <c r="R35" s="125"/>
      <c r="S35" s="125"/>
      <c r="T35" s="125"/>
      <c r="U35" s="125"/>
      <c r="V35" s="125"/>
      <c r="W35" s="125"/>
      <c r="X35" s="125"/>
    </row>
    <row r="36" ht="20.25" customHeight="1" spans="1:24">
      <c r="A36" s="22" t="s">
        <v>70</v>
      </c>
      <c r="B36" s="22" t="s">
        <v>70</v>
      </c>
      <c r="C36" s="22" t="s">
        <v>255</v>
      </c>
      <c r="D36" s="22" t="s">
        <v>256</v>
      </c>
      <c r="E36" s="22" t="s">
        <v>141</v>
      </c>
      <c r="F36" s="22" t="s">
        <v>142</v>
      </c>
      <c r="G36" s="22" t="s">
        <v>251</v>
      </c>
      <c r="H36" s="22" t="s">
        <v>252</v>
      </c>
      <c r="I36" s="125">
        <v>861816</v>
      </c>
      <c r="J36" s="125">
        <v>861816</v>
      </c>
      <c r="K36" s="73"/>
      <c r="L36" s="73"/>
      <c r="M36" s="125">
        <v>861816</v>
      </c>
      <c r="N36" s="73"/>
      <c r="O36" s="125"/>
      <c r="P36" s="125"/>
      <c r="Q36" s="125"/>
      <c r="R36" s="125"/>
      <c r="S36" s="125"/>
      <c r="T36" s="125"/>
      <c r="U36" s="125"/>
      <c r="V36" s="125"/>
      <c r="W36" s="125"/>
      <c r="X36" s="125"/>
    </row>
    <row r="37" ht="20.25" customHeight="1" spans="1:24">
      <c r="A37" s="22" t="s">
        <v>70</v>
      </c>
      <c r="B37" s="22" t="s">
        <v>70</v>
      </c>
      <c r="C37" s="22" t="s">
        <v>255</v>
      </c>
      <c r="D37" s="22" t="s">
        <v>256</v>
      </c>
      <c r="E37" s="22" t="s">
        <v>141</v>
      </c>
      <c r="F37" s="22" t="s">
        <v>142</v>
      </c>
      <c r="G37" s="22" t="s">
        <v>253</v>
      </c>
      <c r="H37" s="22" t="s">
        <v>254</v>
      </c>
      <c r="I37" s="125">
        <v>10500</v>
      </c>
      <c r="J37" s="125">
        <v>10500</v>
      </c>
      <c r="K37" s="73"/>
      <c r="L37" s="73"/>
      <c r="M37" s="125">
        <v>10500</v>
      </c>
      <c r="N37" s="73"/>
      <c r="O37" s="125"/>
      <c r="P37" s="125"/>
      <c r="Q37" s="125"/>
      <c r="R37" s="125"/>
      <c r="S37" s="125"/>
      <c r="T37" s="125"/>
      <c r="U37" s="125"/>
      <c r="V37" s="125"/>
      <c r="W37" s="125"/>
      <c r="X37" s="125"/>
    </row>
    <row r="38" ht="20.25" customHeight="1" spans="1:24">
      <c r="A38" s="22" t="s">
        <v>70</v>
      </c>
      <c r="B38" s="22" t="s">
        <v>70</v>
      </c>
      <c r="C38" s="22" t="s">
        <v>255</v>
      </c>
      <c r="D38" s="22" t="s">
        <v>256</v>
      </c>
      <c r="E38" s="22" t="s">
        <v>141</v>
      </c>
      <c r="F38" s="22" t="s">
        <v>142</v>
      </c>
      <c r="G38" s="22" t="s">
        <v>253</v>
      </c>
      <c r="H38" s="22" t="s">
        <v>254</v>
      </c>
      <c r="I38" s="125">
        <v>142696</v>
      </c>
      <c r="J38" s="125">
        <v>142696</v>
      </c>
      <c r="K38" s="73"/>
      <c r="L38" s="73"/>
      <c r="M38" s="125">
        <v>142696</v>
      </c>
      <c r="N38" s="73"/>
      <c r="O38" s="125"/>
      <c r="P38" s="125"/>
      <c r="Q38" s="125"/>
      <c r="R38" s="125"/>
      <c r="S38" s="125"/>
      <c r="T38" s="125"/>
      <c r="U38" s="125"/>
      <c r="V38" s="125"/>
      <c r="W38" s="125"/>
      <c r="X38" s="125"/>
    </row>
    <row r="39" ht="20.25" customHeight="1" spans="1:24">
      <c r="A39" s="22" t="s">
        <v>70</v>
      </c>
      <c r="B39" s="22" t="s">
        <v>70</v>
      </c>
      <c r="C39" s="22" t="s">
        <v>255</v>
      </c>
      <c r="D39" s="22" t="s">
        <v>256</v>
      </c>
      <c r="E39" s="22" t="s">
        <v>141</v>
      </c>
      <c r="F39" s="22" t="s">
        <v>142</v>
      </c>
      <c r="G39" s="22" t="s">
        <v>257</v>
      </c>
      <c r="H39" s="22" t="s">
        <v>258</v>
      </c>
      <c r="I39" s="125">
        <v>294000</v>
      </c>
      <c r="J39" s="125">
        <v>294000</v>
      </c>
      <c r="K39" s="73"/>
      <c r="L39" s="73"/>
      <c r="M39" s="125">
        <v>294000</v>
      </c>
      <c r="N39" s="73"/>
      <c r="O39" s="125"/>
      <c r="P39" s="125"/>
      <c r="Q39" s="125"/>
      <c r="R39" s="125"/>
      <c r="S39" s="125"/>
      <c r="T39" s="125"/>
      <c r="U39" s="125"/>
      <c r="V39" s="125"/>
      <c r="W39" s="125"/>
      <c r="X39" s="125"/>
    </row>
    <row r="40" ht="20.25" customHeight="1" spans="1:24">
      <c r="A40" s="22" t="s">
        <v>70</v>
      </c>
      <c r="B40" s="22" t="s">
        <v>70</v>
      </c>
      <c r="C40" s="22" t="s">
        <v>255</v>
      </c>
      <c r="D40" s="22" t="s">
        <v>256</v>
      </c>
      <c r="E40" s="22" t="s">
        <v>141</v>
      </c>
      <c r="F40" s="22" t="s">
        <v>142</v>
      </c>
      <c r="G40" s="22" t="s">
        <v>257</v>
      </c>
      <c r="H40" s="22" t="s">
        <v>258</v>
      </c>
      <c r="I40" s="125">
        <v>370656</v>
      </c>
      <c r="J40" s="125">
        <v>370656</v>
      </c>
      <c r="K40" s="73"/>
      <c r="L40" s="73"/>
      <c r="M40" s="125">
        <v>370656</v>
      </c>
      <c r="N40" s="73"/>
      <c r="O40" s="125"/>
      <c r="P40" s="125"/>
      <c r="Q40" s="125"/>
      <c r="R40" s="125"/>
      <c r="S40" s="125"/>
      <c r="T40" s="125"/>
      <c r="U40" s="125"/>
      <c r="V40" s="125"/>
      <c r="W40" s="125"/>
      <c r="X40" s="125"/>
    </row>
    <row r="41" ht="20.25" customHeight="1" spans="1:24">
      <c r="A41" s="22" t="s">
        <v>70</v>
      </c>
      <c r="B41" s="22" t="s">
        <v>70</v>
      </c>
      <c r="C41" s="22" t="s">
        <v>255</v>
      </c>
      <c r="D41" s="22" t="s">
        <v>256</v>
      </c>
      <c r="E41" s="22" t="s">
        <v>141</v>
      </c>
      <c r="F41" s="22" t="s">
        <v>142</v>
      </c>
      <c r="G41" s="22" t="s">
        <v>257</v>
      </c>
      <c r="H41" s="22" t="s">
        <v>258</v>
      </c>
      <c r="I41" s="125">
        <v>671220</v>
      </c>
      <c r="J41" s="125">
        <v>671220</v>
      </c>
      <c r="K41" s="73"/>
      <c r="L41" s="73"/>
      <c r="M41" s="125">
        <v>671220</v>
      </c>
      <c r="N41" s="73"/>
      <c r="O41" s="125"/>
      <c r="P41" s="125"/>
      <c r="Q41" s="125"/>
      <c r="R41" s="125"/>
      <c r="S41" s="125"/>
      <c r="T41" s="125"/>
      <c r="U41" s="125"/>
      <c r="V41" s="125"/>
      <c r="W41" s="125"/>
      <c r="X41" s="125"/>
    </row>
    <row r="42" ht="20.25" customHeight="1" spans="1:24">
      <c r="A42" s="22" t="s">
        <v>70</v>
      </c>
      <c r="B42" s="22" t="s">
        <v>70</v>
      </c>
      <c r="C42" s="22" t="s">
        <v>259</v>
      </c>
      <c r="D42" s="22" t="s">
        <v>260</v>
      </c>
      <c r="E42" s="22" t="s">
        <v>105</v>
      </c>
      <c r="F42" s="22" t="s">
        <v>106</v>
      </c>
      <c r="G42" s="22" t="s">
        <v>261</v>
      </c>
      <c r="H42" s="22" t="s">
        <v>262</v>
      </c>
      <c r="I42" s="125">
        <v>261339</v>
      </c>
      <c r="J42" s="125">
        <v>261339</v>
      </c>
      <c r="K42" s="73"/>
      <c r="L42" s="73"/>
      <c r="M42" s="125">
        <v>261339</v>
      </c>
      <c r="N42" s="73"/>
      <c r="O42" s="125"/>
      <c r="P42" s="125"/>
      <c r="Q42" s="125"/>
      <c r="R42" s="125"/>
      <c r="S42" s="125"/>
      <c r="T42" s="125"/>
      <c r="U42" s="125"/>
      <c r="V42" s="125"/>
      <c r="W42" s="125"/>
      <c r="X42" s="125"/>
    </row>
    <row r="43" ht="20.25" customHeight="1" spans="1:24">
      <c r="A43" s="22" t="s">
        <v>70</v>
      </c>
      <c r="B43" s="22" t="s">
        <v>70</v>
      </c>
      <c r="C43" s="22" t="s">
        <v>259</v>
      </c>
      <c r="D43" s="22" t="s">
        <v>260</v>
      </c>
      <c r="E43" s="22" t="s">
        <v>105</v>
      </c>
      <c r="F43" s="22" t="s">
        <v>106</v>
      </c>
      <c r="G43" s="22" t="s">
        <v>261</v>
      </c>
      <c r="H43" s="22" t="s">
        <v>262</v>
      </c>
      <c r="I43" s="125">
        <v>703605</v>
      </c>
      <c r="J43" s="125">
        <v>703605</v>
      </c>
      <c r="K43" s="73"/>
      <c r="L43" s="73"/>
      <c r="M43" s="125">
        <v>703605</v>
      </c>
      <c r="N43" s="73"/>
      <c r="O43" s="125"/>
      <c r="P43" s="125"/>
      <c r="Q43" s="125"/>
      <c r="R43" s="125"/>
      <c r="S43" s="125"/>
      <c r="T43" s="125"/>
      <c r="U43" s="125"/>
      <c r="V43" s="125"/>
      <c r="W43" s="125"/>
      <c r="X43" s="125"/>
    </row>
    <row r="44" ht="20.25" customHeight="1" spans="1:24">
      <c r="A44" s="22" t="s">
        <v>70</v>
      </c>
      <c r="B44" s="22" t="s">
        <v>70</v>
      </c>
      <c r="C44" s="22" t="s">
        <v>259</v>
      </c>
      <c r="D44" s="22" t="s">
        <v>260</v>
      </c>
      <c r="E44" s="22" t="s">
        <v>107</v>
      </c>
      <c r="F44" s="22" t="s">
        <v>108</v>
      </c>
      <c r="G44" s="22" t="s">
        <v>263</v>
      </c>
      <c r="H44" s="22" t="s">
        <v>264</v>
      </c>
      <c r="I44" s="125">
        <v>246776</v>
      </c>
      <c r="J44" s="125">
        <v>246776</v>
      </c>
      <c r="K44" s="73"/>
      <c r="L44" s="73"/>
      <c r="M44" s="125">
        <v>246776</v>
      </c>
      <c r="N44" s="73"/>
      <c r="O44" s="125"/>
      <c r="P44" s="125"/>
      <c r="Q44" s="125"/>
      <c r="R44" s="125"/>
      <c r="S44" s="125"/>
      <c r="T44" s="125"/>
      <c r="U44" s="125"/>
      <c r="V44" s="125"/>
      <c r="W44" s="125"/>
      <c r="X44" s="125"/>
    </row>
    <row r="45" ht="20.25" customHeight="1" spans="1:24">
      <c r="A45" s="22" t="s">
        <v>70</v>
      </c>
      <c r="B45" s="22" t="s">
        <v>70</v>
      </c>
      <c r="C45" s="22" t="s">
        <v>259</v>
      </c>
      <c r="D45" s="22" t="s">
        <v>260</v>
      </c>
      <c r="E45" s="22" t="s">
        <v>117</v>
      </c>
      <c r="F45" s="22" t="s">
        <v>118</v>
      </c>
      <c r="G45" s="22" t="s">
        <v>265</v>
      </c>
      <c r="H45" s="22" t="s">
        <v>266</v>
      </c>
      <c r="I45" s="125">
        <v>109577</v>
      </c>
      <c r="J45" s="125">
        <v>109577</v>
      </c>
      <c r="K45" s="73"/>
      <c r="L45" s="73"/>
      <c r="M45" s="125">
        <v>109577</v>
      </c>
      <c r="N45" s="73"/>
      <c r="O45" s="125"/>
      <c r="P45" s="125"/>
      <c r="Q45" s="125"/>
      <c r="R45" s="125"/>
      <c r="S45" s="125"/>
      <c r="T45" s="125"/>
      <c r="U45" s="125"/>
      <c r="V45" s="125"/>
      <c r="W45" s="125"/>
      <c r="X45" s="125"/>
    </row>
    <row r="46" ht="20.25" customHeight="1" spans="1:24">
      <c r="A46" s="22" t="s">
        <v>70</v>
      </c>
      <c r="B46" s="22" t="s">
        <v>70</v>
      </c>
      <c r="C46" s="22" t="s">
        <v>259</v>
      </c>
      <c r="D46" s="22" t="s">
        <v>260</v>
      </c>
      <c r="E46" s="22" t="s">
        <v>119</v>
      </c>
      <c r="F46" s="22" t="s">
        <v>120</v>
      </c>
      <c r="G46" s="22" t="s">
        <v>265</v>
      </c>
      <c r="H46" s="22" t="s">
        <v>266</v>
      </c>
      <c r="I46" s="125">
        <v>295015</v>
      </c>
      <c r="J46" s="125">
        <v>295015</v>
      </c>
      <c r="K46" s="73"/>
      <c r="L46" s="73"/>
      <c r="M46" s="125">
        <v>295015</v>
      </c>
      <c r="N46" s="73"/>
      <c r="O46" s="125"/>
      <c r="P46" s="125"/>
      <c r="Q46" s="125"/>
      <c r="R46" s="125"/>
      <c r="S46" s="125"/>
      <c r="T46" s="125"/>
      <c r="U46" s="125"/>
      <c r="V46" s="125"/>
      <c r="W46" s="125"/>
      <c r="X46" s="125"/>
    </row>
    <row r="47" ht="20.25" customHeight="1" spans="1:24">
      <c r="A47" s="22" t="s">
        <v>70</v>
      </c>
      <c r="B47" s="22" t="s">
        <v>70</v>
      </c>
      <c r="C47" s="22" t="s">
        <v>259</v>
      </c>
      <c r="D47" s="22" t="s">
        <v>260</v>
      </c>
      <c r="E47" s="22" t="s">
        <v>121</v>
      </c>
      <c r="F47" s="22" t="s">
        <v>122</v>
      </c>
      <c r="G47" s="22" t="s">
        <v>267</v>
      </c>
      <c r="H47" s="22" t="s">
        <v>268</v>
      </c>
      <c r="I47" s="125">
        <v>186725</v>
      </c>
      <c r="J47" s="125">
        <v>186725</v>
      </c>
      <c r="K47" s="73"/>
      <c r="L47" s="73"/>
      <c r="M47" s="125">
        <v>186725</v>
      </c>
      <c r="N47" s="73"/>
      <c r="O47" s="125"/>
      <c r="P47" s="125"/>
      <c r="Q47" s="125"/>
      <c r="R47" s="125"/>
      <c r="S47" s="125"/>
      <c r="T47" s="125"/>
      <c r="U47" s="125"/>
      <c r="V47" s="125"/>
      <c r="W47" s="125"/>
      <c r="X47" s="125"/>
    </row>
    <row r="48" ht="20.25" customHeight="1" spans="1:24">
      <c r="A48" s="22" t="s">
        <v>70</v>
      </c>
      <c r="B48" s="22" t="s">
        <v>70</v>
      </c>
      <c r="C48" s="22" t="s">
        <v>259</v>
      </c>
      <c r="D48" s="22" t="s">
        <v>260</v>
      </c>
      <c r="E48" s="22" t="s">
        <v>121</v>
      </c>
      <c r="F48" s="22" t="s">
        <v>122</v>
      </c>
      <c r="G48" s="22" t="s">
        <v>267</v>
      </c>
      <c r="H48" s="22" t="s">
        <v>268</v>
      </c>
      <c r="I48" s="125">
        <v>76212</v>
      </c>
      <c r="J48" s="125">
        <v>76212</v>
      </c>
      <c r="K48" s="73"/>
      <c r="L48" s="73"/>
      <c r="M48" s="125">
        <v>76212</v>
      </c>
      <c r="N48" s="73"/>
      <c r="O48" s="125"/>
      <c r="P48" s="125"/>
      <c r="Q48" s="125"/>
      <c r="R48" s="125"/>
      <c r="S48" s="125"/>
      <c r="T48" s="125"/>
      <c r="U48" s="125"/>
      <c r="V48" s="125"/>
      <c r="W48" s="125"/>
      <c r="X48" s="125"/>
    </row>
    <row r="49" ht="20.25" customHeight="1" spans="1:24">
      <c r="A49" s="22" t="s">
        <v>70</v>
      </c>
      <c r="B49" s="22" t="s">
        <v>70</v>
      </c>
      <c r="C49" s="22" t="s">
        <v>259</v>
      </c>
      <c r="D49" s="22" t="s">
        <v>260</v>
      </c>
      <c r="E49" s="22" t="s">
        <v>121</v>
      </c>
      <c r="F49" s="22" t="s">
        <v>122</v>
      </c>
      <c r="G49" s="22" t="s">
        <v>267</v>
      </c>
      <c r="H49" s="22" t="s">
        <v>268</v>
      </c>
      <c r="I49" s="125">
        <v>59276</v>
      </c>
      <c r="J49" s="125">
        <v>59276</v>
      </c>
      <c r="K49" s="73"/>
      <c r="L49" s="73"/>
      <c r="M49" s="125">
        <v>59276</v>
      </c>
      <c r="N49" s="73"/>
      <c r="O49" s="125"/>
      <c r="P49" s="125"/>
      <c r="Q49" s="125"/>
      <c r="R49" s="125"/>
      <c r="S49" s="125"/>
      <c r="T49" s="125"/>
      <c r="U49" s="125"/>
      <c r="V49" s="125"/>
      <c r="W49" s="125"/>
      <c r="X49" s="125"/>
    </row>
    <row r="50" ht="20.25" customHeight="1" spans="1:24">
      <c r="A50" s="22" t="s">
        <v>70</v>
      </c>
      <c r="B50" s="22" t="s">
        <v>70</v>
      </c>
      <c r="C50" s="22" t="s">
        <v>259</v>
      </c>
      <c r="D50" s="22" t="s">
        <v>260</v>
      </c>
      <c r="E50" s="22" t="s">
        <v>121</v>
      </c>
      <c r="F50" s="22" t="s">
        <v>122</v>
      </c>
      <c r="G50" s="22" t="s">
        <v>267</v>
      </c>
      <c r="H50" s="22" t="s">
        <v>268</v>
      </c>
      <c r="I50" s="125">
        <v>69355</v>
      </c>
      <c r="J50" s="125">
        <v>69355</v>
      </c>
      <c r="K50" s="73"/>
      <c r="L50" s="73"/>
      <c r="M50" s="125">
        <v>69355</v>
      </c>
      <c r="N50" s="73"/>
      <c r="O50" s="125"/>
      <c r="P50" s="125"/>
      <c r="Q50" s="125"/>
      <c r="R50" s="125"/>
      <c r="S50" s="125"/>
      <c r="T50" s="125"/>
      <c r="U50" s="125"/>
      <c r="V50" s="125"/>
      <c r="W50" s="125"/>
      <c r="X50" s="125"/>
    </row>
    <row r="51" ht="20.25" customHeight="1" spans="1:24">
      <c r="A51" s="22" t="s">
        <v>70</v>
      </c>
      <c r="B51" s="22" t="s">
        <v>70</v>
      </c>
      <c r="C51" s="22" t="s">
        <v>259</v>
      </c>
      <c r="D51" s="22" t="s">
        <v>260</v>
      </c>
      <c r="E51" s="22" t="s">
        <v>123</v>
      </c>
      <c r="F51" s="22" t="s">
        <v>124</v>
      </c>
      <c r="G51" s="22" t="s">
        <v>269</v>
      </c>
      <c r="H51" s="22" t="s">
        <v>270</v>
      </c>
      <c r="I51" s="125">
        <v>9306</v>
      </c>
      <c r="J51" s="125">
        <v>9306</v>
      </c>
      <c r="K51" s="73"/>
      <c r="L51" s="73"/>
      <c r="M51" s="125">
        <v>9306</v>
      </c>
      <c r="N51" s="73"/>
      <c r="O51" s="125"/>
      <c r="P51" s="125"/>
      <c r="Q51" s="125"/>
      <c r="R51" s="125"/>
      <c r="S51" s="125"/>
      <c r="T51" s="125"/>
      <c r="U51" s="125"/>
      <c r="V51" s="125"/>
      <c r="W51" s="125"/>
      <c r="X51" s="125"/>
    </row>
    <row r="52" ht="20.25" customHeight="1" spans="1:24">
      <c r="A52" s="22" t="s">
        <v>70</v>
      </c>
      <c r="B52" s="22" t="s">
        <v>70</v>
      </c>
      <c r="C52" s="22" t="s">
        <v>259</v>
      </c>
      <c r="D52" s="22" t="s">
        <v>260</v>
      </c>
      <c r="E52" s="22" t="s">
        <v>123</v>
      </c>
      <c r="F52" s="22" t="s">
        <v>124</v>
      </c>
      <c r="G52" s="22" t="s">
        <v>269</v>
      </c>
      <c r="H52" s="22" t="s">
        <v>270</v>
      </c>
      <c r="I52" s="125">
        <v>3263</v>
      </c>
      <c r="J52" s="125">
        <v>3263</v>
      </c>
      <c r="K52" s="73"/>
      <c r="L52" s="73"/>
      <c r="M52" s="125">
        <v>3263</v>
      </c>
      <c r="N52" s="73"/>
      <c r="O52" s="125"/>
      <c r="P52" s="125"/>
      <c r="Q52" s="125"/>
      <c r="R52" s="125"/>
      <c r="S52" s="125"/>
      <c r="T52" s="125"/>
      <c r="U52" s="125"/>
      <c r="V52" s="125"/>
      <c r="W52" s="125"/>
      <c r="X52" s="125"/>
    </row>
    <row r="53" ht="20.25" customHeight="1" spans="1:24">
      <c r="A53" s="22" t="s">
        <v>70</v>
      </c>
      <c r="B53" s="22" t="s">
        <v>70</v>
      </c>
      <c r="C53" s="22" t="s">
        <v>259</v>
      </c>
      <c r="D53" s="22" t="s">
        <v>260</v>
      </c>
      <c r="E53" s="22" t="s">
        <v>123</v>
      </c>
      <c r="F53" s="22" t="s">
        <v>124</v>
      </c>
      <c r="G53" s="22" t="s">
        <v>269</v>
      </c>
      <c r="H53" s="22" t="s">
        <v>270</v>
      </c>
      <c r="I53" s="125">
        <v>6721</v>
      </c>
      <c r="J53" s="125">
        <v>6721</v>
      </c>
      <c r="K53" s="73"/>
      <c r="L53" s="73"/>
      <c r="M53" s="125">
        <v>6721</v>
      </c>
      <c r="N53" s="73"/>
      <c r="O53" s="125"/>
      <c r="P53" s="125"/>
      <c r="Q53" s="125"/>
      <c r="R53" s="125"/>
      <c r="S53" s="125"/>
      <c r="T53" s="125"/>
      <c r="U53" s="125"/>
      <c r="V53" s="125"/>
      <c r="W53" s="125"/>
      <c r="X53" s="125"/>
    </row>
    <row r="54" ht="20.25" customHeight="1" spans="1:24">
      <c r="A54" s="22" t="s">
        <v>70</v>
      </c>
      <c r="B54" s="22" t="s">
        <v>70</v>
      </c>
      <c r="C54" s="22" t="s">
        <v>259</v>
      </c>
      <c r="D54" s="22" t="s">
        <v>260</v>
      </c>
      <c r="E54" s="22" t="s">
        <v>123</v>
      </c>
      <c r="F54" s="22" t="s">
        <v>124</v>
      </c>
      <c r="G54" s="22" t="s">
        <v>269</v>
      </c>
      <c r="H54" s="22" t="s">
        <v>270</v>
      </c>
      <c r="I54" s="125">
        <v>18095</v>
      </c>
      <c r="J54" s="125">
        <v>18095</v>
      </c>
      <c r="K54" s="73"/>
      <c r="L54" s="73"/>
      <c r="M54" s="125">
        <v>18095</v>
      </c>
      <c r="N54" s="73"/>
      <c r="O54" s="125"/>
      <c r="P54" s="125"/>
      <c r="Q54" s="125"/>
      <c r="R54" s="125"/>
      <c r="S54" s="125"/>
      <c r="T54" s="125"/>
      <c r="U54" s="125"/>
      <c r="V54" s="125"/>
      <c r="W54" s="125"/>
      <c r="X54" s="125"/>
    </row>
    <row r="55" ht="20.25" customHeight="1" spans="1:24">
      <c r="A55" s="22" t="s">
        <v>70</v>
      </c>
      <c r="B55" s="22" t="s">
        <v>70</v>
      </c>
      <c r="C55" s="22" t="s">
        <v>259</v>
      </c>
      <c r="D55" s="22" t="s">
        <v>260</v>
      </c>
      <c r="E55" s="22" t="s">
        <v>123</v>
      </c>
      <c r="F55" s="22" t="s">
        <v>124</v>
      </c>
      <c r="G55" s="22" t="s">
        <v>269</v>
      </c>
      <c r="H55" s="22" t="s">
        <v>270</v>
      </c>
      <c r="I55" s="125">
        <v>8785</v>
      </c>
      <c r="J55" s="125">
        <v>8785</v>
      </c>
      <c r="K55" s="73"/>
      <c r="L55" s="73"/>
      <c r="M55" s="125">
        <v>8785</v>
      </c>
      <c r="N55" s="73"/>
      <c r="O55" s="125"/>
      <c r="P55" s="125"/>
      <c r="Q55" s="125"/>
      <c r="R55" s="125"/>
      <c r="S55" s="125"/>
      <c r="T55" s="125"/>
      <c r="U55" s="125"/>
      <c r="V55" s="125"/>
      <c r="W55" s="125"/>
      <c r="X55" s="125"/>
    </row>
    <row r="56" ht="20.25" customHeight="1" spans="1:24">
      <c r="A56" s="22" t="s">
        <v>70</v>
      </c>
      <c r="B56" s="22" t="s">
        <v>70</v>
      </c>
      <c r="C56" s="22" t="s">
        <v>259</v>
      </c>
      <c r="D56" s="22" t="s">
        <v>260</v>
      </c>
      <c r="E56" s="22" t="s">
        <v>123</v>
      </c>
      <c r="F56" s="22" t="s">
        <v>124</v>
      </c>
      <c r="G56" s="22" t="s">
        <v>269</v>
      </c>
      <c r="H56" s="22" t="s">
        <v>270</v>
      </c>
      <c r="I56" s="125">
        <v>7238</v>
      </c>
      <c r="J56" s="125">
        <v>7238</v>
      </c>
      <c r="K56" s="73"/>
      <c r="L56" s="73"/>
      <c r="M56" s="125">
        <v>7238</v>
      </c>
      <c r="N56" s="73"/>
      <c r="O56" s="125"/>
      <c r="P56" s="125"/>
      <c r="Q56" s="125"/>
      <c r="R56" s="125"/>
      <c r="S56" s="125"/>
      <c r="T56" s="125"/>
      <c r="U56" s="125"/>
      <c r="V56" s="125"/>
      <c r="W56" s="125"/>
      <c r="X56" s="125"/>
    </row>
    <row r="57" ht="20.25" customHeight="1" spans="1:24">
      <c r="A57" s="22" t="s">
        <v>70</v>
      </c>
      <c r="B57" s="22" t="s">
        <v>70</v>
      </c>
      <c r="C57" s="22" t="s">
        <v>259</v>
      </c>
      <c r="D57" s="22" t="s">
        <v>260</v>
      </c>
      <c r="E57" s="22" t="s">
        <v>129</v>
      </c>
      <c r="F57" s="22" t="s">
        <v>130</v>
      </c>
      <c r="G57" s="22" t="s">
        <v>269</v>
      </c>
      <c r="H57" s="22" t="s">
        <v>270</v>
      </c>
      <c r="I57" s="125">
        <v>727</v>
      </c>
      <c r="J57" s="125">
        <v>727</v>
      </c>
      <c r="K57" s="73"/>
      <c r="L57" s="73"/>
      <c r="M57" s="125">
        <v>727</v>
      </c>
      <c r="N57" s="73"/>
      <c r="O57" s="125"/>
      <c r="P57" s="125"/>
      <c r="Q57" s="125"/>
      <c r="R57" s="125"/>
      <c r="S57" s="125"/>
      <c r="T57" s="125"/>
      <c r="U57" s="125"/>
      <c r="V57" s="125"/>
      <c r="W57" s="125"/>
      <c r="X57" s="125"/>
    </row>
    <row r="58" ht="20.25" customHeight="1" spans="1:24">
      <c r="A58" s="22" t="s">
        <v>70</v>
      </c>
      <c r="B58" s="22" t="s">
        <v>70</v>
      </c>
      <c r="C58" s="22" t="s">
        <v>259</v>
      </c>
      <c r="D58" s="22" t="s">
        <v>260</v>
      </c>
      <c r="E58" s="22" t="s">
        <v>141</v>
      </c>
      <c r="F58" s="22" t="s">
        <v>142</v>
      </c>
      <c r="G58" s="22" t="s">
        <v>269</v>
      </c>
      <c r="H58" s="22" t="s">
        <v>270</v>
      </c>
      <c r="I58" s="125">
        <v>25445</v>
      </c>
      <c r="J58" s="125">
        <v>25445</v>
      </c>
      <c r="K58" s="73"/>
      <c r="L58" s="73"/>
      <c r="M58" s="125">
        <v>25445</v>
      </c>
      <c r="N58" s="73"/>
      <c r="O58" s="125"/>
      <c r="P58" s="125"/>
      <c r="Q58" s="125"/>
      <c r="R58" s="125"/>
      <c r="S58" s="125"/>
      <c r="T58" s="125"/>
      <c r="U58" s="125"/>
      <c r="V58" s="125"/>
      <c r="W58" s="125"/>
      <c r="X58" s="125"/>
    </row>
    <row r="59" ht="20.25" customHeight="1" spans="1:24">
      <c r="A59" s="22" t="s">
        <v>70</v>
      </c>
      <c r="B59" s="22" t="s">
        <v>70</v>
      </c>
      <c r="C59" s="22" t="s">
        <v>271</v>
      </c>
      <c r="D59" s="22" t="s">
        <v>152</v>
      </c>
      <c r="E59" s="22" t="s">
        <v>151</v>
      </c>
      <c r="F59" s="22" t="s">
        <v>152</v>
      </c>
      <c r="G59" s="22" t="s">
        <v>272</v>
      </c>
      <c r="H59" s="22" t="s">
        <v>152</v>
      </c>
      <c r="I59" s="125">
        <v>556605</v>
      </c>
      <c r="J59" s="125">
        <v>556605</v>
      </c>
      <c r="K59" s="73"/>
      <c r="L59" s="73"/>
      <c r="M59" s="125">
        <v>556605</v>
      </c>
      <c r="N59" s="73"/>
      <c r="O59" s="125"/>
      <c r="P59" s="125"/>
      <c r="Q59" s="125"/>
      <c r="R59" s="125"/>
      <c r="S59" s="125"/>
      <c r="T59" s="125"/>
      <c r="U59" s="125"/>
      <c r="V59" s="125"/>
      <c r="W59" s="125"/>
      <c r="X59" s="125"/>
    </row>
    <row r="60" ht="20.25" customHeight="1" spans="1:24">
      <c r="A60" s="22" t="s">
        <v>70</v>
      </c>
      <c r="B60" s="22" t="s">
        <v>70</v>
      </c>
      <c r="C60" s="22" t="s">
        <v>271</v>
      </c>
      <c r="D60" s="22" t="s">
        <v>152</v>
      </c>
      <c r="E60" s="22" t="s">
        <v>151</v>
      </c>
      <c r="F60" s="22" t="s">
        <v>152</v>
      </c>
      <c r="G60" s="22" t="s">
        <v>272</v>
      </c>
      <c r="H60" s="22" t="s">
        <v>152</v>
      </c>
      <c r="I60" s="125">
        <v>206739</v>
      </c>
      <c r="J60" s="125">
        <v>206739</v>
      </c>
      <c r="K60" s="73"/>
      <c r="L60" s="73"/>
      <c r="M60" s="125">
        <v>206739</v>
      </c>
      <c r="N60" s="73"/>
      <c r="O60" s="125"/>
      <c r="P60" s="125"/>
      <c r="Q60" s="125"/>
      <c r="R60" s="125"/>
      <c r="S60" s="125"/>
      <c r="T60" s="125"/>
      <c r="U60" s="125"/>
      <c r="V60" s="125"/>
      <c r="W60" s="125"/>
      <c r="X60" s="125"/>
    </row>
    <row r="61" ht="20.25" customHeight="1" spans="1:24">
      <c r="A61" s="22" t="s">
        <v>70</v>
      </c>
      <c r="B61" s="22" t="s">
        <v>70</v>
      </c>
      <c r="C61" s="22" t="s">
        <v>273</v>
      </c>
      <c r="D61" s="22" t="s">
        <v>274</v>
      </c>
      <c r="E61" s="22" t="s">
        <v>101</v>
      </c>
      <c r="F61" s="22" t="s">
        <v>102</v>
      </c>
      <c r="G61" s="22" t="s">
        <v>275</v>
      </c>
      <c r="H61" s="22" t="s">
        <v>276</v>
      </c>
      <c r="I61" s="125">
        <v>201600</v>
      </c>
      <c r="J61" s="125">
        <v>201600</v>
      </c>
      <c r="K61" s="73"/>
      <c r="L61" s="73"/>
      <c r="M61" s="125">
        <v>201600</v>
      </c>
      <c r="N61" s="73"/>
      <c r="O61" s="125"/>
      <c r="P61" s="125"/>
      <c r="Q61" s="125"/>
      <c r="R61" s="125"/>
      <c r="S61" s="125"/>
      <c r="T61" s="125"/>
      <c r="U61" s="125"/>
      <c r="V61" s="125"/>
      <c r="W61" s="125"/>
      <c r="X61" s="125"/>
    </row>
    <row r="62" ht="20.25" customHeight="1" spans="1:24">
      <c r="A62" s="22" t="s">
        <v>70</v>
      </c>
      <c r="B62" s="22" t="s">
        <v>70</v>
      </c>
      <c r="C62" s="22" t="s">
        <v>273</v>
      </c>
      <c r="D62" s="22" t="s">
        <v>274</v>
      </c>
      <c r="E62" s="22" t="s">
        <v>103</v>
      </c>
      <c r="F62" s="22" t="s">
        <v>104</v>
      </c>
      <c r="G62" s="22" t="s">
        <v>275</v>
      </c>
      <c r="H62" s="22" t="s">
        <v>276</v>
      </c>
      <c r="I62" s="125">
        <v>259200</v>
      </c>
      <c r="J62" s="125">
        <v>259200</v>
      </c>
      <c r="K62" s="73"/>
      <c r="L62" s="73"/>
      <c r="M62" s="125">
        <v>259200</v>
      </c>
      <c r="N62" s="73"/>
      <c r="O62" s="125"/>
      <c r="P62" s="125"/>
      <c r="Q62" s="125"/>
      <c r="R62" s="125"/>
      <c r="S62" s="125"/>
      <c r="T62" s="125"/>
      <c r="U62" s="125"/>
      <c r="V62" s="125"/>
      <c r="W62" s="125"/>
      <c r="X62" s="125"/>
    </row>
    <row r="63" ht="20.25" customHeight="1" spans="1:24">
      <c r="A63" s="22" t="s">
        <v>70</v>
      </c>
      <c r="B63" s="22" t="s">
        <v>70</v>
      </c>
      <c r="C63" s="22" t="s">
        <v>277</v>
      </c>
      <c r="D63" s="22" t="s">
        <v>278</v>
      </c>
      <c r="E63" s="22" t="s">
        <v>111</v>
      </c>
      <c r="F63" s="22" t="s">
        <v>112</v>
      </c>
      <c r="G63" s="22" t="s">
        <v>275</v>
      </c>
      <c r="H63" s="22" t="s">
        <v>276</v>
      </c>
      <c r="I63" s="125">
        <v>144990</v>
      </c>
      <c r="J63" s="125">
        <v>144990</v>
      </c>
      <c r="K63" s="73"/>
      <c r="L63" s="73"/>
      <c r="M63" s="125">
        <v>144990</v>
      </c>
      <c r="N63" s="73"/>
      <c r="O63" s="125"/>
      <c r="P63" s="125"/>
      <c r="Q63" s="125"/>
      <c r="R63" s="125"/>
      <c r="S63" s="125"/>
      <c r="T63" s="125"/>
      <c r="U63" s="125"/>
      <c r="V63" s="125"/>
      <c r="W63" s="125"/>
      <c r="X63" s="125"/>
    </row>
    <row r="64" ht="20.25" customHeight="1" spans="1:24">
      <c r="A64" s="22" t="s">
        <v>70</v>
      </c>
      <c r="B64" s="22" t="s">
        <v>70</v>
      </c>
      <c r="C64" s="22" t="s">
        <v>279</v>
      </c>
      <c r="D64" s="22" t="s">
        <v>280</v>
      </c>
      <c r="E64" s="22" t="s">
        <v>129</v>
      </c>
      <c r="F64" s="22" t="s">
        <v>130</v>
      </c>
      <c r="G64" s="22" t="s">
        <v>253</v>
      </c>
      <c r="H64" s="22" t="s">
        <v>254</v>
      </c>
      <c r="I64" s="125">
        <v>219840</v>
      </c>
      <c r="J64" s="125">
        <v>219840</v>
      </c>
      <c r="K64" s="73"/>
      <c r="L64" s="73"/>
      <c r="M64" s="125">
        <v>219840</v>
      </c>
      <c r="N64" s="73"/>
      <c r="O64" s="125"/>
      <c r="P64" s="125"/>
      <c r="Q64" s="125"/>
      <c r="R64" s="125"/>
      <c r="S64" s="125"/>
      <c r="T64" s="125"/>
      <c r="U64" s="125"/>
      <c r="V64" s="125"/>
      <c r="W64" s="125"/>
      <c r="X64" s="125"/>
    </row>
    <row r="65" ht="17.25" customHeight="1" spans="1:24">
      <c r="A65" s="81" t="s">
        <v>191</v>
      </c>
      <c r="B65" s="82"/>
      <c r="C65" s="193"/>
      <c r="D65" s="193"/>
      <c r="E65" s="193"/>
      <c r="F65" s="193"/>
      <c r="G65" s="193"/>
      <c r="H65" s="194"/>
      <c r="I65" s="125">
        <v>9918245</v>
      </c>
      <c r="J65" s="125">
        <v>9918245</v>
      </c>
      <c r="K65" s="125"/>
      <c r="L65" s="125"/>
      <c r="M65" s="125">
        <v>9918245</v>
      </c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</row>
  </sheetData>
  <mergeCells count="31">
    <mergeCell ref="A3:X3"/>
    <mergeCell ref="A4:H4"/>
    <mergeCell ref="I5:X5"/>
    <mergeCell ref="J6:N6"/>
    <mergeCell ref="O6:Q6"/>
    <mergeCell ref="S6:X6"/>
    <mergeCell ref="A65:H65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79"/>
      <c r="E2" s="54"/>
      <c r="F2" s="54"/>
      <c r="G2" s="54"/>
      <c r="H2" s="54"/>
      <c r="U2" s="179"/>
      <c r="W2" s="184" t="s">
        <v>281</v>
      </c>
    </row>
    <row r="3" ht="46.5" customHeight="1" spans="1:23">
      <c r="A3" s="56" t="str">
        <f>"2025"&amp;"年部门项目支出预算表"</f>
        <v>2025年部门项目支出预算表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</row>
    <row r="4" ht="13.5" customHeight="1" spans="1:23">
      <c r="A4" s="57" t="str">
        <f>"单位名称："&amp;"石林彝族自治县水务局"</f>
        <v>单位名称：石林彝族自治县水务局</v>
      </c>
      <c r="B4" s="58"/>
      <c r="C4" s="58"/>
      <c r="D4" s="58"/>
      <c r="E4" s="58"/>
      <c r="F4" s="58"/>
      <c r="G4" s="58"/>
      <c r="H4" s="58"/>
      <c r="I4" s="59"/>
      <c r="J4" s="59"/>
      <c r="K4" s="59"/>
      <c r="L4" s="59"/>
      <c r="M4" s="59"/>
      <c r="N4" s="59"/>
      <c r="O4" s="59"/>
      <c r="P4" s="59"/>
      <c r="Q4" s="59"/>
      <c r="U4" s="179"/>
      <c r="W4" s="163" t="s">
        <v>1</v>
      </c>
    </row>
    <row r="5" ht="21.75" customHeight="1" spans="1:23">
      <c r="A5" s="61" t="s">
        <v>282</v>
      </c>
      <c r="B5" s="62" t="s">
        <v>202</v>
      </c>
      <c r="C5" s="61" t="s">
        <v>203</v>
      </c>
      <c r="D5" s="61" t="s">
        <v>283</v>
      </c>
      <c r="E5" s="62" t="s">
        <v>204</v>
      </c>
      <c r="F5" s="62" t="s">
        <v>205</v>
      </c>
      <c r="G5" s="62" t="s">
        <v>284</v>
      </c>
      <c r="H5" s="62" t="s">
        <v>285</v>
      </c>
      <c r="I5" s="77" t="s">
        <v>55</v>
      </c>
      <c r="J5" s="13" t="s">
        <v>286</v>
      </c>
      <c r="K5" s="14"/>
      <c r="L5" s="14"/>
      <c r="M5" s="44"/>
      <c r="N5" s="13" t="s">
        <v>210</v>
      </c>
      <c r="O5" s="14"/>
      <c r="P5" s="44"/>
      <c r="Q5" s="62" t="s">
        <v>61</v>
      </c>
      <c r="R5" s="13" t="s">
        <v>62</v>
      </c>
      <c r="S5" s="14"/>
      <c r="T5" s="14"/>
      <c r="U5" s="14"/>
      <c r="V5" s="14"/>
      <c r="W5" s="44"/>
    </row>
    <row r="6" ht="21.75" customHeight="1" spans="1:23">
      <c r="A6" s="63"/>
      <c r="B6" s="78"/>
      <c r="C6" s="63"/>
      <c r="D6" s="63"/>
      <c r="E6" s="64"/>
      <c r="F6" s="64"/>
      <c r="G6" s="64"/>
      <c r="H6" s="64"/>
      <c r="I6" s="78"/>
      <c r="J6" s="180" t="s">
        <v>58</v>
      </c>
      <c r="K6" s="181"/>
      <c r="L6" s="62" t="s">
        <v>59</v>
      </c>
      <c r="M6" s="62" t="s">
        <v>60</v>
      </c>
      <c r="N6" s="62" t="s">
        <v>58</v>
      </c>
      <c r="O6" s="62" t="s">
        <v>59</v>
      </c>
      <c r="P6" s="62" t="s">
        <v>60</v>
      </c>
      <c r="Q6" s="64"/>
      <c r="R6" s="62" t="s">
        <v>57</v>
      </c>
      <c r="S6" s="62" t="s">
        <v>64</v>
      </c>
      <c r="T6" s="62" t="s">
        <v>216</v>
      </c>
      <c r="U6" s="62" t="s">
        <v>66</v>
      </c>
      <c r="V6" s="62" t="s">
        <v>67</v>
      </c>
      <c r="W6" s="62" t="s">
        <v>68</v>
      </c>
    </row>
    <row r="7" ht="21" customHeight="1" spans="1:23">
      <c r="A7" s="78"/>
      <c r="B7" s="78"/>
      <c r="C7" s="78"/>
      <c r="D7" s="78"/>
      <c r="E7" s="78"/>
      <c r="F7" s="78"/>
      <c r="G7" s="78"/>
      <c r="H7" s="78"/>
      <c r="I7" s="78"/>
      <c r="J7" s="182" t="s">
        <v>57</v>
      </c>
      <c r="K7" s="183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</row>
    <row r="8" ht="39.75" customHeight="1" spans="1:23">
      <c r="A8" s="66"/>
      <c r="B8" s="68"/>
      <c r="C8" s="66"/>
      <c r="D8" s="66"/>
      <c r="E8" s="67"/>
      <c r="F8" s="67"/>
      <c r="G8" s="67"/>
      <c r="H8" s="67"/>
      <c r="I8" s="68"/>
      <c r="J8" s="18" t="s">
        <v>57</v>
      </c>
      <c r="K8" s="18" t="s">
        <v>287</v>
      </c>
      <c r="L8" s="67"/>
      <c r="M8" s="67"/>
      <c r="N8" s="67"/>
      <c r="O8" s="67"/>
      <c r="P8" s="67"/>
      <c r="Q8" s="67"/>
      <c r="R8" s="67"/>
      <c r="S8" s="67"/>
      <c r="T8" s="67"/>
      <c r="U8" s="68"/>
      <c r="V8" s="67"/>
      <c r="W8" s="67"/>
    </row>
    <row r="9" ht="15" customHeight="1" spans="1:23">
      <c r="A9" s="69">
        <v>1</v>
      </c>
      <c r="B9" s="69">
        <v>2</v>
      </c>
      <c r="C9" s="69">
        <v>3</v>
      </c>
      <c r="D9" s="69">
        <v>4</v>
      </c>
      <c r="E9" s="69">
        <v>5</v>
      </c>
      <c r="F9" s="69">
        <v>6</v>
      </c>
      <c r="G9" s="69">
        <v>7</v>
      </c>
      <c r="H9" s="69">
        <v>8</v>
      </c>
      <c r="I9" s="69">
        <v>9</v>
      </c>
      <c r="J9" s="69">
        <v>10</v>
      </c>
      <c r="K9" s="69">
        <v>11</v>
      </c>
      <c r="L9" s="84">
        <v>12</v>
      </c>
      <c r="M9" s="84">
        <v>13</v>
      </c>
      <c r="N9" s="84">
        <v>14</v>
      </c>
      <c r="O9" s="84">
        <v>15</v>
      </c>
      <c r="P9" s="84">
        <v>16</v>
      </c>
      <c r="Q9" s="84">
        <v>17</v>
      </c>
      <c r="R9" s="84">
        <v>18</v>
      </c>
      <c r="S9" s="84">
        <v>19</v>
      </c>
      <c r="T9" s="84">
        <v>20</v>
      </c>
      <c r="U9" s="69">
        <v>21</v>
      </c>
      <c r="V9" s="84">
        <v>22</v>
      </c>
      <c r="W9" s="69">
        <v>23</v>
      </c>
    </row>
    <row r="10" ht="21.75" customHeight="1" spans="1:23">
      <c r="A10" s="114" t="s">
        <v>288</v>
      </c>
      <c r="B10" s="114" t="s">
        <v>289</v>
      </c>
      <c r="C10" s="114" t="s">
        <v>290</v>
      </c>
      <c r="D10" s="114" t="s">
        <v>70</v>
      </c>
      <c r="E10" s="114" t="s">
        <v>145</v>
      </c>
      <c r="F10" s="114" t="s">
        <v>146</v>
      </c>
      <c r="G10" s="114" t="s">
        <v>291</v>
      </c>
      <c r="H10" s="114" t="s">
        <v>292</v>
      </c>
      <c r="I10" s="125">
        <v>20000</v>
      </c>
      <c r="J10" s="125">
        <v>20000</v>
      </c>
      <c r="K10" s="125">
        <v>20000</v>
      </c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ht="21.75" customHeight="1" spans="1:23">
      <c r="A11" s="114" t="s">
        <v>288</v>
      </c>
      <c r="B11" s="114" t="s">
        <v>293</v>
      </c>
      <c r="C11" s="114" t="s">
        <v>294</v>
      </c>
      <c r="D11" s="114" t="s">
        <v>70</v>
      </c>
      <c r="E11" s="114" t="s">
        <v>145</v>
      </c>
      <c r="F11" s="114" t="s">
        <v>146</v>
      </c>
      <c r="G11" s="114" t="s">
        <v>291</v>
      </c>
      <c r="H11" s="114" t="s">
        <v>292</v>
      </c>
      <c r="I11" s="125">
        <v>160000</v>
      </c>
      <c r="J11" s="125">
        <v>160000</v>
      </c>
      <c r="K11" s="125">
        <v>160000</v>
      </c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ht="21.75" customHeight="1" spans="1:23">
      <c r="A12" s="114" t="s">
        <v>288</v>
      </c>
      <c r="B12" s="114" t="s">
        <v>295</v>
      </c>
      <c r="C12" s="114" t="s">
        <v>296</v>
      </c>
      <c r="D12" s="114" t="s">
        <v>70</v>
      </c>
      <c r="E12" s="114" t="s">
        <v>131</v>
      </c>
      <c r="F12" s="114" t="s">
        <v>132</v>
      </c>
      <c r="G12" s="114" t="s">
        <v>297</v>
      </c>
      <c r="H12" s="114" t="s">
        <v>298</v>
      </c>
      <c r="I12" s="125">
        <v>488000</v>
      </c>
      <c r="J12" s="125">
        <v>488000</v>
      </c>
      <c r="K12" s="125">
        <v>488000</v>
      </c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</row>
    <row r="13" ht="21.75" customHeight="1" spans="1:23">
      <c r="A13" s="114" t="s">
        <v>288</v>
      </c>
      <c r="B13" s="114" t="s">
        <v>299</v>
      </c>
      <c r="C13" s="114" t="s">
        <v>300</v>
      </c>
      <c r="D13" s="114" t="s">
        <v>70</v>
      </c>
      <c r="E13" s="114" t="s">
        <v>135</v>
      </c>
      <c r="F13" s="114" t="s">
        <v>136</v>
      </c>
      <c r="G13" s="114" t="s">
        <v>233</v>
      </c>
      <c r="H13" s="114" t="s">
        <v>234</v>
      </c>
      <c r="I13" s="125">
        <v>200000</v>
      </c>
      <c r="J13" s="125">
        <v>200000</v>
      </c>
      <c r="K13" s="125">
        <v>200000</v>
      </c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  <row r="14" ht="21.75" customHeight="1" spans="1:23">
      <c r="A14" s="114" t="s">
        <v>288</v>
      </c>
      <c r="B14" s="114" t="s">
        <v>301</v>
      </c>
      <c r="C14" s="114" t="s">
        <v>302</v>
      </c>
      <c r="D14" s="114" t="s">
        <v>70</v>
      </c>
      <c r="E14" s="114" t="s">
        <v>137</v>
      </c>
      <c r="F14" s="114" t="s">
        <v>138</v>
      </c>
      <c r="G14" s="114" t="s">
        <v>233</v>
      </c>
      <c r="H14" s="114" t="s">
        <v>234</v>
      </c>
      <c r="I14" s="125">
        <v>200000</v>
      </c>
      <c r="J14" s="125">
        <v>200000</v>
      </c>
      <c r="K14" s="125">
        <v>200000</v>
      </c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</row>
    <row r="15" ht="21.75" customHeight="1" spans="1:23">
      <c r="A15" s="114" t="s">
        <v>288</v>
      </c>
      <c r="B15" s="114" t="s">
        <v>303</v>
      </c>
      <c r="C15" s="114" t="s">
        <v>304</v>
      </c>
      <c r="D15" s="114" t="s">
        <v>70</v>
      </c>
      <c r="E15" s="114" t="s">
        <v>135</v>
      </c>
      <c r="F15" s="114" t="s">
        <v>136</v>
      </c>
      <c r="G15" s="114" t="s">
        <v>233</v>
      </c>
      <c r="H15" s="114" t="s">
        <v>234</v>
      </c>
      <c r="I15" s="125">
        <v>50000</v>
      </c>
      <c r="J15" s="125">
        <v>50000</v>
      </c>
      <c r="K15" s="125">
        <v>50000</v>
      </c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ht="21.75" customHeight="1" spans="1:23">
      <c r="A16" s="114" t="s">
        <v>288</v>
      </c>
      <c r="B16" s="114" t="s">
        <v>305</v>
      </c>
      <c r="C16" s="114" t="s">
        <v>306</v>
      </c>
      <c r="D16" s="114" t="s">
        <v>70</v>
      </c>
      <c r="E16" s="114" t="s">
        <v>131</v>
      </c>
      <c r="F16" s="114" t="s">
        <v>132</v>
      </c>
      <c r="G16" s="114" t="s">
        <v>307</v>
      </c>
      <c r="H16" s="114" t="s">
        <v>308</v>
      </c>
      <c r="I16" s="125">
        <v>3920000</v>
      </c>
      <c r="J16" s="125">
        <v>3920000</v>
      </c>
      <c r="K16" s="125">
        <v>3920000</v>
      </c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</row>
    <row r="17" ht="21.75" customHeight="1" spans="1:23">
      <c r="A17" s="114" t="s">
        <v>288</v>
      </c>
      <c r="B17" s="114" t="s">
        <v>305</v>
      </c>
      <c r="C17" s="114" t="s">
        <v>306</v>
      </c>
      <c r="D17" s="114" t="s">
        <v>70</v>
      </c>
      <c r="E17" s="114" t="s">
        <v>135</v>
      </c>
      <c r="F17" s="114" t="s">
        <v>136</v>
      </c>
      <c r="G17" s="114" t="s">
        <v>307</v>
      </c>
      <c r="H17" s="114" t="s">
        <v>308</v>
      </c>
      <c r="I17" s="125">
        <v>240000</v>
      </c>
      <c r="J17" s="125">
        <v>240000</v>
      </c>
      <c r="K17" s="125">
        <v>240000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ht="21.75" customHeight="1" spans="1:23">
      <c r="A18" s="114" t="s">
        <v>288</v>
      </c>
      <c r="B18" s="114" t="s">
        <v>305</v>
      </c>
      <c r="C18" s="114" t="s">
        <v>306</v>
      </c>
      <c r="D18" s="114" t="s">
        <v>70</v>
      </c>
      <c r="E18" s="114" t="s">
        <v>133</v>
      </c>
      <c r="F18" s="114" t="s">
        <v>134</v>
      </c>
      <c r="G18" s="114" t="s">
        <v>309</v>
      </c>
      <c r="H18" s="114" t="s">
        <v>308</v>
      </c>
      <c r="I18" s="125">
        <v>756000</v>
      </c>
      <c r="J18" s="125">
        <v>756000</v>
      </c>
      <c r="K18" s="125">
        <v>756000</v>
      </c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</row>
    <row r="19" ht="21.75" customHeight="1" spans="1:23">
      <c r="A19" s="114" t="s">
        <v>288</v>
      </c>
      <c r="B19" s="114" t="s">
        <v>305</v>
      </c>
      <c r="C19" s="114" t="s">
        <v>306</v>
      </c>
      <c r="D19" s="114" t="s">
        <v>70</v>
      </c>
      <c r="E19" s="114" t="s">
        <v>135</v>
      </c>
      <c r="F19" s="114" t="s">
        <v>136</v>
      </c>
      <c r="G19" s="114" t="s">
        <v>309</v>
      </c>
      <c r="H19" s="114" t="s">
        <v>308</v>
      </c>
      <c r="I19" s="125">
        <v>340000</v>
      </c>
      <c r="J19" s="125">
        <v>340000</v>
      </c>
      <c r="K19" s="125">
        <v>340000</v>
      </c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  <row r="20" ht="21.75" customHeight="1" spans="1:23">
      <c r="A20" s="114" t="s">
        <v>288</v>
      </c>
      <c r="B20" s="114" t="s">
        <v>305</v>
      </c>
      <c r="C20" s="114" t="s">
        <v>306</v>
      </c>
      <c r="D20" s="114" t="s">
        <v>70</v>
      </c>
      <c r="E20" s="114" t="s">
        <v>143</v>
      </c>
      <c r="F20" s="114" t="s">
        <v>144</v>
      </c>
      <c r="G20" s="114" t="s">
        <v>309</v>
      </c>
      <c r="H20" s="114" t="s">
        <v>308</v>
      </c>
      <c r="I20" s="125">
        <v>740000</v>
      </c>
      <c r="J20" s="125">
        <v>740000</v>
      </c>
      <c r="K20" s="125">
        <v>740000</v>
      </c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</row>
    <row r="21" ht="21.75" customHeight="1" spans="1:23">
      <c r="A21" s="114" t="s">
        <v>288</v>
      </c>
      <c r="B21" s="114" t="s">
        <v>310</v>
      </c>
      <c r="C21" s="114" t="s">
        <v>311</v>
      </c>
      <c r="D21" s="114" t="s">
        <v>70</v>
      </c>
      <c r="E21" s="114" t="s">
        <v>139</v>
      </c>
      <c r="F21" s="114" t="s">
        <v>140</v>
      </c>
      <c r="G21" s="114" t="s">
        <v>307</v>
      </c>
      <c r="H21" s="114" t="s">
        <v>308</v>
      </c>
      <c r="I21" s="125">
        <v>220000</v>
      </c>
      <c r="J21" s="125">
        <v>220000</v>
      </c>
      <c r="K21" s="125">
        <v>220000</v>
      </c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</row>
    <row r="22" ht="18.75" customHeight="1" spans="1:23">
      <c r="A22" s="81" t="s">
        <v>191</v>
      </c>
      <c r="B22" s="82"/>
      <c r="C22" s="82"/>
      <c r="D22" s="82"/>
      <c r="E22" s="82"/>
      <c r="F22" s="82"/>
      <c r="G22" s="82"/>
      <c r="H22" s="83"/>
      <c r="I22" s="125">
        <v>7334000</v>
      </c>
      <c r="J22" s="125">
        <v>7334000</v>
      </c>
      <c r="K22" s="125">
        <v>7334000</v>
      </c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</row>
  </sheetData>
  <mergeCells count="28">
    <mergeCell ref="A3:W3"/>
    <mergeCell ref="A4:H4"/>
    <mergeCell ref="J5:M5"/>
    <mergeCell ref="N5:P5"/>
    <mergeCell ref="R5:W5"/>
    <mergeCell ref="A22:H2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55" t="s">
        <v>312</v>
      </c>
    </row>
    <row r="3" ht="39.75" customHeight="1" spans="1:10">
      <c r="A3" s="111" t="str">
        <f>"2025"&amp;"年部门项目支出绩效目标表"</f>
        <v>2025年部门项目支出绩效目标表</v>
      </c>
      <c r="B3" s="56"/>
      <c r="C3" s="56"/>
      <c r="D3" s="56"/>
      <c r="E3" s="56"/>
      <c r="F3" s="112"/>
      <c r="G3" s="56"/>
      <c r="H3" s="112"/>
      <c r="I3" s="112"/>
      <c r="J3" s="56"/>
    </row>
    <row r="4" ht="17.25" customHeight="1" spans="1:1">
      <c r="A4" s="57" t="str">
        <f>"单位名称："&amp;"石林彝族自治县水务局"</f>
        <v>单位名称：石林彝族自治县水务局</v>
      </c>
    </row>
    <row r="5" ht="44.25" customHeight="1" spans="1:10">
      <c r="A5" s="18" t="s">
        <v>203</v>
      </c>
      <c r="B5" s="18" t="s">
        <v>313</v>
      </c>
      <c r="C5" s="18" t="s">
        <v>314</v>
      </c>
      <c r="D5" s="18" t="s">
        <v>315</v>
      </c>
      <c r="E5" s="18" t="s">
        <v>316</v>
      </c>
      <c r="F5" s="113" t="s">
        <v>317</v>
      </c>
      <c r="G5" s="18" t="s">
        <v>318</v>
      </c>
      <c r="H5" s="113" t="s">
        <v>319</v>
      </c>
      <c r="I5" s="113" t="s">
        <v>320</v>
      </c>
      <c r="J5" s="18" t="s">
        <v>321</v>
      </c>
    </row>
    <row r="6" ht="18.75" customHeight="1" spans="1:10">
      <c r="A6" s="177">
        <v>1</v>
      </c>
      <c r="B6" s="177">
        <v>2</v>
      </c>
      <c r="C6" s="177">
        <v>3</v>
      </c>
      <c r="D6" s="177">
        <v>4</v>
      </c>
      <c r="E6" s="177">
        <v>5</v>
      </c>
      <c r="F6" s="84">
        <v>6</v>
      </c>
      <c r="G6" s="177">
        <v>7</v>
      </c>
      <c r="H6" s="84">
        <v>8</v>
      </c>
      <c r="I6" s="84">
        <v>9</v>
      </c>
      <c r="J6" s="177">
        <v>10</v>
      </c>
    </row>
    <row r="7" ht="42" customHeight="1" spans="1:10">
      <c r="A7" s="19" t="s">
        <v>70</v>
      </c>
      <c r="B7" s="114"/>
      <c r="C7" s="114"/>
      <c r="D7" s="114"/>
      <c r="E7" s="102"/>
      <c r="F7" s="115"/>
      <c r="G7" s="102"/>
      <c r="H7" s="115"/>
      <c r="I7" s="115"/>
      <c r="J7" s="102"/>
    </row>
    <row r="8" ht="42" customHeight="1" spans="1:10">
      <c r="A8" s="178" t="s">
        <v>296</v>
      </c>
      <c r="B8" s="70" t="s">
        <v>322</v>
      </c>
      <c r="C8" s="70" t="s">
        <v>323</v>
      </c>
      <c r="D8" s="70" t="s">
        <v>324</v>
      </c>
      <c r="E8" s="19" t="s">
        <v>325</v>
      </c>
      <c r="F8" s="70" t="s">
        <v>326</v>
      </c>
      <c r="G8" s="19" t="s">
        <v>327</v>
      </c>
      <c r="H8" s="70" t="s">
        <v>328</v>
      </c>
      <c r="I8" s="70" t="s">
        <v>329</v>
      </c>
      <c r="J8" s="19" t="s">
        <v>330</v>
      </c>
    </row>
    <row r="9" ht="42" customHeight="1" spans="1:10">
      <c r="A9" s="178" t="s">
        <v>296</v>
      </c>
      <c r="B9" s="70" t="s">
        <v>322</v>
      </c>
      <c r="C9" s="70" t="s">
        <v>323</v>
      </c>
      <c r="D9" s="70" t="s">
        <v>331</v>
      </c>
      <c r="E9" s="19" t="s">
        <v>332</v>
      </c>
      <c r="F9" s="70" t="s">
        <v>326</v>
      </c>
      <c r="G9" s="19" t="s">
        <v>333</v>
      </c>
      <c r="H9" s="70" t="s">
        <v>334</v>
      </c>
      <c r="I9" s="70" t="s">
        <v>329</v>
      </c>
      <c r="J9" s="19" t="s">
        <v>335</v>
      </c>
    </row>
    <row r="10" ht="42" customHeight="1" spans="1:10">
      <c r="A10" s="178" t="s">
        <v>296</v>
      </c>
      <c r="B10" s="70" t="s">
        <v>322</v>
      </c>
      <c r="C10" s="70" t="s">
        <v>336</v>
      </c>
      <c r="D10" s="70" t="s">
        <v>337</v>
      </c>
      <c r="E10" s="19" t="s">
        <v>338</v>
      </c>
      <c r="F10" s="70" t="s">
        <v>326</v>
      </c>
      <c r="G10" s="19" t="s">
        <v>339</v>
      </c>
      <c r="H10" s="70" t="s">
        <v>340</v>
      </c>
      <c r="I10" s="70" t="s">
        <v>329</v>
      </c>
      <c r="J10" s="19" t="s">
        <v>341</v>
      </c>
    </row>
    <row r="11" ht="42" customHeight="1" spans="1:10">
      <c r="A11" s="178" t="s">
        <v>296</v>
      </c>
      <c r="B11" s="70" t="s">
        <v>322</v>
      </c>
      <c r="C11" s="70" t="s">
        <v>342</v>
      </c>
      <c r="D11" s="70" t="s">
        <v>343</v>
      </c>
      <c r="E11" s="19" t="s">
        <v>344</v>
      </c>
      <c r="F11" s="70" t="s">
        <v>326</v>
      </c>
      <c r="G11" s="19" t="s">
        <v>345</v>
      </c>
      <c r="H11" s="70" t="s">
        <v>346</v>
      </c>
      <c r="I11" s="70" t="s">
        <v>329</v>
      </c>
      <c r="J11" s="19" t="s">
        <v>347</v>
      </c>
    </row>
    <row r="12" ht="42" customHeight="1" spans="1:10">
      <c r="A12" s="178" t="s">
        <v>302</v>
      </c>
      <c r="B12" s="70" t="s">
        <v>322</v>
      </c>
      <c r="C12" s="70" t="s">
        <v>323</v>
      </c>
      <c r="D12" s="70" t="s">
        <v>348</v>
      </c>
      <c r="E12" s="19" t="s">
        <v>349</v>
      </c>
      <c r="F12" s="70" t="s">
        <v>326</v>
      </c>
      <c r="G12" s="19" t="s">
        <v>350</v>
      </c>
      <c r="H12" s="70" t="s">
        <v>334</v>
      </c>
      <c r="I12" s="70" t="s">
        <v>329</v>
      </c>
      <c r="J12" s="19" t="s">
        <v>351</v>
      </c>
    </row>
    <row r="13" ht="42" customHeight="1" spans="1:10">
      <c r="A13" s="178" t="s">
        <v>302</v>
      </c>
      <c r="B13" s="70" t="s">
        <v>322</v>
      </c>
      <c r="C13" s="70" t="s">
        <v>323</v>
      </c>
      <c r="D13" s="70" t="s">
        <v>348</v>
      </c>
      <c r="E13" s="19" t="s">
        <v>352</v>
      </c>
      <c r="F13" s="70" t="s">
        <v>326</v>
      </c>
      <c r="G13" s="19" t="s">
        <v>353</v>
      </c>
      <c r="H13" s="70" t="s">
        <v>340</v>
      </c>
      <c r="I13" s="70" t="s">
        <v>329</v>
      </c>
      <c r="J13" s="19" t="s">
        <v>354</v>
      </c>
    </row>
    <row r="14" ht="42" customHeight="1" spans="1:10">
      <c r="A14" s="178" t="s">
        <v>302</v>
      </c>
      <c r="B14" s="70" t="s">
        <v>322</v>
      </c>
      <c r="C14" s="70" t="s">
        <v>336</v>
      </c>
      <c r="D14" s="70" t="s">
        <v>337</v>
      </c>
      <c r="E14" s="19" t="s">
        <v>354</v>
      </c>
      <c r="F14" s="70" t="s">
        <v>326</v>
      </c>
      <c r="G14" s="19" t="s">
        <v>353</v>
      </c>
      <c r="H14" s="70" t="s">
        <v>340</v>
      </c>
      <c r="I14" s="70" t="s">
        <v>329</v>
      </c>
      <c r="J14" s="19" t="s">
        <v>354</v>
      </c>
    </row>
    <row r="15" ht="42" customHeight="1" spans="1:10">
      <c r="A15" s="178" t="s">
        <v>302</v>
      </c>
      <c r="B15" s="70" t="s">
        <v>322</v>
      </c>
      <c r="C15" s="70" t="s">
        <v>342</v>
      </c>
      <c r="D15" s="70" t="s">
        <v>343</v>
      </c>
      <c r="E15" s="19" t="s">
        <v>344</v>
      </c>
      <c r="F15" s="70" t="s">
        <v>326</v>
      </c>
      <c r="G15" s="19" t="s">
        <v>345</v>
      </c>
      <c r="H15" s="70" t="s">
        <v>346</v>
      </c>
      <c r="I15" s="70" t="s">
        <v>329</v>
      </c>
      <c r="J15" s="19" t="s">
        <v>347</v>
      </c>
    </row>
    <row r="16" ht="42" customHeight="1" spans="1:10">
      <c r="A16" s="178" t="s">
        <v>311</v>
      </c>
      <c r="B16" s="70" t="s">
        <v>322</v>
      </c>
      <c r="C16" s="70" t="s">
        <v>323</v>
      </c>
      <c r="D16" s="70" t="s">
        <v>324</v>
      </c>
      <c r="E16" s="19" t="s">
        <v>355</v>
      </c>
      <c r="F16" s="70" t="s">
        <v>326</v>
      </c>
      <c r="G16" s="19" t="s">
        <v>356</v>
      </c>
      <c r="H16" s="70" t="s">
        <v>357</v>
      </c>
      <c r="I16" s="70" t="s">
        <v>329</v>
      </c>
      <c r="J16" s="19" t="s">
        <v>355</v>
      </c>
    </row>
    <row r="17" ht="42" customHeight="1" spans="1:10">
      <c r="A17" s="178" t="s">
        <v>311</v>
      </c>
      <c r="B17" s="70" t="s">
        <v>322</v>
      </c>
      <c r="C17" s="70" t="s">
        <v>336</v>
      </c>
      <c r="D17" s="70" t="s">
        <v>358</v>
      </c>
      <c r="E17" s="19" t="s">
        <v>359</v>
      </c>
      <c r="F17" s="70" t="s">
        <v>326</v>
      </c>
      <c r="G17" s="19" t="s">
        <v>360</v>
      </c>
      <c r="H17" s="70" t="s">
        <v>334</v>
      </c>
      <c r="I17" s="70" t="s">
        <v>329</v>
      </c>
      <c r="J17" s="19" t="s">
        <v>361</v>
      </c>
    </row>
    <row r="18" ht="42" customHeight="1" spans="1:10">
      <c r="A18" s="178" t="s">
        <v>311</v>
      </c>
      <c r="B18" s="70" t="s">
        <v>322</v>
      </c>
      <c r="C18" s="70" t="s">
        <v>342</v>
      </c>
      <c r="D18" s="70" t="s">
        <v>343</v>
      </c>
      <c r="E18" s="19" t="s">
        <v>344</v>
      </c>
      <c r="F18" s="70" t="s">
        <v>326</v>
      </c>
      <c r="G18" s="19" t="s">
        <v>345</v>
      </c>
      <c r="H18" s="70" t="s">
        <v>346</v>
      </c>
      <c r="I18" s="70" t="s">
        <v>329</v>
      </c>
      <c r="J18" s="19" t="s">
        <v>347</v>
      </c>
    </row>
    <row r="19" ht="42" customHeight="1" spans="1:10">
      <c r="A19" s="178" t="s">
        <v>294</v>
      </c>
      <c r="B19" s="70" t="s">
        <v>322</v>
      </c>
      <c r="C19" s="70" t="s">
        <v>323</v>
      </c>
      <c r="D19" s="70" t="s">
        <v>324</v>
      </c>
      <c r="E19" s="19" t="s">
        <v>362</v>
      </c>
      <c r="F19" s="70" t="s">
        <v>326</v>
      </c>
      <c r="G19" s="19" t="s">
        <v>363</v>
      </c>
      <c r="H19" s="70" t="s">
        <v>340</v>
      </c>
      <c r="I19" s="70" t="s">
        <v>329</v>
      </c>
      <c r="J19" s="19" t="s">
        <v>364</v>
      </c>
    </row>
    <row r="20" ht="42" customHeight="1" spans="1:10">
      <c r="A20" s="178" t="s">
        <v>294</v>
      </c>
      <c r="B20" s="70" t="s">
        <v>322</v>
      </c>
      <c r="C20" s="70" t="s">
        <v>323</v>
      </c>
      <c r="D20" s="70" t="s">
        <v>331</v>
      </c>
      <c r="E20" s="19" t="s">
        <v>332</v>
      </c>
      <c r="F20" s="70" t="s">
        <v>326</v>
      </c>
      <c r="G20" s="19" t="s">
        <v>365</v>
      </c>
      <c r="H20" s="70" t="s">
        <v>340</v>
      </c>
      <c r="I20" s="70" t="s">
        <v>329</v>
      </c>
      <c r="J20" s="19" t="s">
        <v>366</v>
      </c>
    </row>
    <row r="21" ht="42" customHeight="1" spans="1:10">
      <c r="A21" s="178" t="s">
        <v>294</v>
      </c>
      <c r="B21" s="70" t="s">
        <v>322</v>
      </c>
      <c r="C21" s="70" t="s">
        <v>336</v>
      </c>
      <c r="D21" s="70" t="s">
        <v>337</v>
      </c>
      <c r="E21" s="19" t="s">
        <v>362</v>
      </c>
      <c r="F21" s="70" t="s">
        <v>326</v>
      </c>
      <c r="G21" s="19" t="s">
        <v>363</v>
      </c>
      <c r="H21" s="70" t="s">
        <v>340</v>
      </c>
      <c r="I21" s="70" t="s">
        <v>329</v>
      </c>
      <c r="J21" s="19" t="s">
        <v>367</v>
      </c>
    </row>
    <row r="22" ht="42" customHeight="1" spans="1:10">
      <c r="A22" s="178" t="s">
        <v>294</v>
      </c>
      <c r="B22" s="70" t="s">
        <v>322</v>
      </c>
      <c r="C22" s="70" t="s">
        <v>342</v>
      </c>
      <c r="D22" s="70" t="s">
        <v>343</v>
      </c>
      <c r="E22" s="19" t="s">
        <v>344</v>
      </c>
      <c r="F22" s="70" t="s">
        <v>326</v>
      </c>
      <c r="G22" s="19" t="s">
        <v>345</v>
      </c>
      <c r="H22" s="70" t="s">
        <v>346</v>
      </c>
      <c r="I22" s="70" t="s">
        <v>329</v>
      </c>
      <c r="J22" s="19" t="s">
        <v>347</v>
      </c>
    </row>
    <row r="23" ht="42" customHeight="1" spans="1:10">
      <c r="A23" s="178" t="s">
        <v>300</v>
      </c>
      <c r="B23" s="70" t="s">
        <v>322</v>
      </c>
      <c r="C23" s="70" t="s">
        <v>323</v>
      </c>
      <c r="D23" s="70" t="s">
        <v>324</v>
      </c>
      <c r="E23" s="19" t="s">
        <v>368</v>
      </c>
      <c r="F23" s="70" t="s">
        <v>326</v>
      </c>
      <c r="G23" s="19" t="s">
        <v>369</v>
      </c>
      <c r="H23" s="70" t="s">
        <v>357</v>
      </c>
      <c r="I23" s="70" t="s">
        <v>329</v>
      </c>
      <c r="J23" s="19" t="s">
        <v>370</v>
      </c>
    </row>
    <row r="24" ht="42" customHeight="1" spans="1:10">
      <c r="A24" s="178" t="s">
        <v>300</v>
      </c>
      <c r="B24" s="70" t="s">
        <v>322</v>
      </c>
      <c r="C24" s="70" t="s">
        <v>336</v>
      </c>
      <c r="D24" s="70" t="s">
        <v>337</v>
      </c>
      <c r="E24" s="19" t="s">
        <v>371</v>
      </c>
      <c r="F24" s="70" t="s">
        <v>326</v>
      </c>
      <c r="G24" s="19" t="s">
        <v>372</v>
      </c>
      <c r="H24" s="70" t="s">
        <v>373</v>
      </c>
      <c r="I24" s="70" t="s">
        <v>329</v>
      </c>
      <c r="J24" s="19" t="s">
        <v>371</v>
      </c>
    </row>
    <row r="25" ht="42" customHeight="1" spans="1:10">
      <c r="A25" s="178" t="s">
        <v>300</v>
      </c>
      <c r="B25" s="70" t="s">
        <v>322</v>
      </c>
      <c r="C25" s="70" t="s">
        <v>342</v>
      </c>
      <c r="D25" s="70" t="s">
        <v>343</v>
      </c>
      <c r="E25" s="19" t="s">
        <v>344</v>
      </c>
      <c r="F25" s="70" t="s">
        <v>326</v>
      </c>
      <c r="G25" s="19" t="s">
        <v>345</v>
      </c>
      <c r="H25" s="70" t="s">
        <v>346</v>
      </c>
      <c r="I25" s="70" t="s">
        <v>329</v>
      </c>
      <c r="J25" s="19" t="s">
        <v>347</v>
      </c>
    </row>
    <row r="26" ht="42" customHeight="1" spans="1:10">
      <c r="A26" s="178" t="s">
        <v>304</v>
      </c>
      <c r="B26" s="70" t="s">
        <v>322</v>
      </c>
      <c r="C26" s="70" t="s">
        <v>323</v>
      </c>
      <c r="D26" s="70" t="s">
        <v>324</v>
      </c>
      <c r="E26" s="19" t="s">
        <v>374</v>
      </c>
      <c r="F26" s="70" t="s">
        <v>326</v>
      </c>
      <c r="G26" s="19" t="s">
        <v>375</v>
      </c>
      <c r="H26" s="70" t="s">
        <v>328</v>
      </c>
      <c r="I26" s="70" t="s">
        <v>329</v>
      </c>
      <c r="J26" s="19" t="s">
        <v>376</v>
      </c>
    </row>
    <row r="27" ht="42" customHeight="1" spans="1:10">
      <c r="A27" s="178" t="s">
        <v>304</v>
      </c>
      <c r="B27" s="70" t="s">
        <v>322</v>
      </c>
      <c r="C27" s="70" t="s">
        <v>336</v>
      </c>
      <c r="D27" s="70" t="s">
        <v>337</v>
      </c>
      <c r="E27" s="19" t="s">
        <v>377</v>
      </c>
      <c r="F27" s="70" t="s">
        <v>326</v>
      </c>
      <c r="G27" s="19" t="s">
        <v>378</v>
      </c>
      <c r="H27" s="70" t="s">
        <v>379</v>
      </c>
      <c r="I27" s="70" t="s">
        <v>329</v>
      </c>
      <c r="J27" s="19" t="s">
        <v>380</v>
      </c>
    </row>
    <row r="28" ht="42" customHeight="1" spans="1:10">
      <c r="A28" s="178" t="s">
        <v>304</v>
      </c>
      <c r="B28" s="70" t="s">
        <v>322</v>
      </c>
      <c r="C28" s="70" t="s">
        <v>342</v>
      </c>
      <c r="D28" s="70" t="s">
        <v>343</v>
      </c>
      <c r="E28" s="19" t="s">
        <v>344</v>
      </c>
      <c r="F28" s="70" t="s">
        <v>326</v>
      </c>
      <c r="G28" s="19" t="s">
        <v>345</v>
      </c>
      <c r="H28" s="70" t="s">
        <v>346</v>
      </c>
      <c r="I28" s="70" t="s">
        <v>329</v>
      </c>
      <c r="J28" s="19" t="s">
        <v>347</v>
      </c>
    </row>
    <row r="29" ht="42" customHeight="1" spans="1:10">
      <c r="A29" s="178" t="s">
        <v>290</v>
      </c>
      <c r="B29" s="70" t="s">
        <v>381</v>
      </c>
      <c r="C29" s="70" t="s">
        <v>323</v>
      </c>
      <c r="D29" s="70" t="s">
        <v>324</v>
      </c>
      <c r="E29" s="19" t="s">
        <v>382</v>
      </c>
      <c r="F29" s="70" t="s">
        <v>326</v>
      </c>
      <c r="G29" s="19" t="s">
        <v>356</v>
      </c>
      <c r="H29" s="70" t="s">
        <v>357</v>
      </c>
      <c r="I29" s="70" t="s">
        <v>329</v>
      </c>
      <c r="J29" s="19" t="s">
        <v>383</v>
      </c>
    </row>
    <row r="30" ht="42" customHeight="1" spans="1:10">
      <c r="A30" s="178" t="s">
        <v>290</v>
      </c>
      <c r="B30" s="70" t="s">
        <v>381</v>
      </c>
      <c r="C30" s="70" t="s">
        <v>336</v>
      </c>
      <c r="D30" s="70" t="s">
        <v>337</v>
      </c>
      <c r="E30" s="19" t="s">
        <v>361</v>
      </c>
      <c r="F30" s="70" t="s">
        <v>326</v>
      </c>
      <c r="G30" s="19" t="s">
        <v>384</v>
      </c>
      <c r="H30" s="70" t="s">
        <v>334</v>
      </c>
      <c r="I30" s="70" t="s">
        <v>329</v>
      </c>
      <c r="J30" s="19" t="s">
        <v>361</v>
      </c>
    </row>
    <row r="31" ht="42" customHeight="1" spans="1:10">
      <c r="A31" s="178" t="s">
        <v>290</v>
      </c>
      <c r="B31" s="70" t="s">
        <v>381</v>
      </c>
      <c r="C31" s="70" t="s">
        <v>342</v>
      </c>
      <c r="D31" s="70" t="s">
        <v>343</v>
      </c>
      <c r="E31" s="19" t="s">
        <v>344</v>
      </c>
      <c r="F31" s="70" t="s">
        <v>326</v>
      </c>
      <c r="G31" s="19" t="s">
        <v>345</v>
      </c>
      <c r="H31" s="70" t="s">
        <v>346</v>
      </c>
      <c r="I31" s="70" t="s">
        <v>329</v>
      </c>
      <c r="J31" s="19" t="s">
        <v>347</v>
      </c>
    </row>
    <row r="32" ht="42" customHeight="1" spans="1:10">
      <c r="A32" s="178" t="s">
        <v>306</v>
      </c>
      <c r="B32" s="70" t="s">
        <v>322</v>
      </c>
      <c r="C32" s="70" t="s">
        <v>323</v>
      </c>
      <c r="D32" s="70" t="s">
        <v>324</v>
      </c>
      <c r="E32" s="19" t="s">
        <v>385</v>
      </c>
      <c r="F32" s="70" t="s">
        <v>326</v>
      </c>
      <c r="G32" s="19" t="s">
        <v>386</v>
      </c>
      <c r="H32" s="70" t="s">
        <v>387</v>
      </c>
      <c r="I32" s="70" t="s">
        <v>329</v>
      </c>
      <c r="J32" s="19" t="s">
        <v>388</v>
      </c>
    </row>
    <row r="33" ht="42" customHeight="1" spans="1:10">
      <c r="A33" s="178" t="s">
        <v>306</v>
      </c>
      <c r="B33" s="70" t="s">
        <v>322</v>
      </c>
      <c r="C33" s="70" t="s">
        <v>336</v>
      </c>
      <c r="D33" s="70" t="s">
        <v>358</v>
      </c>
      <c r="E33" s="19" t="s">
        <v>371</v>
      </c>
      <c r="F33" s="70" t="s">
        <v>326</v>
      </c>
      <c r="G33" s="19" t="s">
        <v>389</v>
      </c>
      <c r="H33" s="70" t="s">
        <v>373</v>
      </c>
      <c r="I33" s="70" t="s">
        <v>329</v>
      </c>
      <c r="J33" s="19" t="s">
        <v>371</v>
      </c>
    </row>
    <row r="34" ht="42" customHeight="1" spans="1:10">
      <c r="A34" s="178" t="s">
        <v>306</v>
      </c>
      <c r="B34" s="70" t="s">
        <v>322</v>
      </c>
      <c r="C34" s="70" t="s">
        <v>342</v>
      </c>
      <c r="D34" s="70" t="s">
        <v>343</v>
      </c>
      <c r="E34" s="19" t="s">
        <v>344</v>
      </c>
      <c r="F34" s="70" t="s">
        <v>326</v>
      </c>
      <c r="G34" s="19" t="s">
        <v>345</v>
      </c>
      <c r="H34" s="70" t="s">
        <v>346</v>
      </c>
      <c r="I34" s="70" t="s">
        <v>329</v>
      </c>
      <c r="J34" s="19" t="s">
        <v>347</v>
      </c>
    </row>
  </sheetData>
  <mergeCells count="18">
    <mergeCell ref="A3:J3"/>
    <mergeCell ref="A4:H4"/>
    <mergeCell ref="A8:A11"/>
    <mergeCell ref="A12:A15"/>
    <mergeCell ref="A16:A18"/>
    <mergeCell ref="A19:A22"/>
    <mergeCell ref="A23:A25"/>
    <mergeCell ref="A26:A28"/>
    <mergeCell ref="A29:A31"/>
    <mergeCell ref="A32:A34"/>
    <mergeCell ref="B8:B11"/>
    <mergeCell ref="B12:B15"/>
    <mergeCell ref="B16:B18"/>
    <mergeCell ref="B19:B22"/>
    <mergeCell ref="B23:B25"/>
    <mergeCell ref="B26:B28"/>
    <mergeCell ref="B29:B31"/>
    <mergeCell ref="B32:B3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2025-03-11T02:13:00Z</dcterms:created>
  <dcterms:modified xsi:type="dcterms:W3CDTF">2025-03-17T01:11:23Z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