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<sst xmlns="http://schemas.openxmlformats.org/spreadsheetml/2006/main" count="1605" uniqueCount="538">
  <si>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</si>
  <si>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</si>
  <si>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</si>
  <si>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</si>
  <si>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</si>
  <si>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</si>
  <si>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</si>
  <si>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</si>
  <si>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</si>
  <si>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</si>
  <si>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</si>
  <si>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</si>
  <si>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</si>
  <si>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</si>
  <si>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</si>
  <si>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</si>
  <si>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</si>
  <si>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</si>
  <si>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</si>
  <si>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</si>
  <si>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</si>
  <si>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</si>
  <si>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</si>
  <si>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</si>
  <si>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</si>
  <si>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</si>
  <si>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</si>
  <si>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</si>
  <si>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</si>
  <si>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</si>
  <si>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</si>
  <si>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</si>
  <si>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</si>
  <si>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</si>
  <si>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</si>
  <si>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</si>
  <si>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</si>
  <si>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</si>
  <si>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</si>
  <si>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</si>
  <si>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</si>
  <si>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</si>
  <si>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</si>
  <si>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</si>
  <si>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</si>
  <si>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</si>
  <si>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</si>
  <si>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</si>
  <si>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</si>
  <si>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</si>
  <si>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</si>
  <si>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</si>
  <si>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</si>
  <si>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</si>
  <si>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</si>
  <si>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</si>
  <si>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</si>
  <si>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</si>
  <si>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</si>
  <si>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</si>
  <si>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</si>
  <si>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</si>
  <si>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</si>
  <si>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</si>
  <si>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</si>
  <si>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</si>
  <si>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</si>
  <si>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</si>
  <si>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</si>
  <si>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131008</t>
  </si>
  <si>
    <t>石林彝族自治县妇幼保健计划生育服务中心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</si>
  <si>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</si>
  <si>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</si>
  <si>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</si>
  <si>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</si>
  <si>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</si>
  <si>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</si>
  <si>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</si>
  <si>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</si>
  <si>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</si>
  <si>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</si>
  <si>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</si>
  <si>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</si>
  <si>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</si>
  <si>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</si>
  <si>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</si>
  <si>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</si>
  <si>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</si>
  <si>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</si>
  <si>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</si>
  <si>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</si>
  <si>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</si>
  <si>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</si>
  <si>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</si>
  <si>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</si>
  <si>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</si>
  <si>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</si>
  <si>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</si>
  <si>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</si>
  <si>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</si>
  <si>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</si>
  <si>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</si>
  <si>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</si>
  <si>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</si>
  <si>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</si>
  <si>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</si>
  <si>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</si>
  <si>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</si>
  <si>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</si>
  <si>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</si>
  <si>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</si>
  <si>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</si>
  <si>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</si>
  <si>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</si>
  <si>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</si>
  <si>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2100403</t>
  </si>
  <si>
    <t>妇幼保健机构</t>
  </si>
  <si>
    <t>2100499</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</si>
  <si>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</si>
  <si>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</si>
  <si>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</si>
  <si>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</si>
  <si>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</si>
  <si>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</si>
  <si>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</si>
  <si>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</si>
  <si>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</si>
  <si>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</si>
  <si>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</si>
  <si>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</si>
  <si>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</si>
  <si>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</si>
  <si>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</si>
  <si>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</si>
  <si>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</si>
  <si>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</si>
  <si>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</si>
  <si>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</si>
  <si>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</si>
  <si>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</si>
  <si>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</si>
  <si>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</si>
  <si>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</si>
  <si>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</si>
  <si>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</si>
  <si>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</si>
  <si>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</si>
  <si>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</si>
  <si>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</si>
  <si>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</si>
  <si>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</si>
  <si>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</si>
  <si>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</si>
  <si>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</si>
  <si>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</si>
  <si>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</si>
  <si>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</si>
  <si>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</si>
  <si>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</si>
  <si>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</si>
  <si>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</si>
  <si>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</si>
  <si>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</si>
  <si>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</si>
  <si>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</si>
  <si>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</si>
  <si>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</si>
  <si>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</si>
  <si>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</si>
  <si>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</si>
  <si>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</si>
  <si>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</si>
  <si>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</si>
  <si>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</si>
  <si>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</si>
  <si>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</si>
  <si>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</si>
  <si>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</si>
  <si>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</si>
  <si>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</si>
  <si>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</si>
  <si>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</si>
  <si>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</si>
  <si>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</si>
  <si>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</si>
  <si>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</si>
  <si>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</si>
  <si>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</si>
  <si>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</si>
  <si>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</si>
  <si>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</si>
  <si>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</si>
  <si>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</si>
  <si>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</si>
  <si>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</si>
  <si>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</si>
  <si>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</si>
  <si>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</si>
  <si>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石林彝族自治县卫生健康局</t>
  </si>
  <si>
    <t>530126210000000002375</t>
  </si>
  <si>
    <t>事业人员支出工资</t>
  </si>
  <si>
    <t>30101</t>
  </si>
  <si>
    <t>基本工资</t>
  </si>
  <si>
    <t>30102</t>
  </si>
  <si>
    <t>津贴补贴</t>
  </si>
  <si>
    <t>30103</t>
  </si>
  <si>
    <t>奖金</t>
  </si>
  <si>
    <t>30107</t>
  </si>
  <si>
    <t>绩效工资</t>
  </si>
  <si>
    <t>530126210000000002376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</si>
  <si>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</si>
  <si>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</si>
  <si>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</si>
  <si>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</si>
  <si>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</si>
  <si>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</si>
  <si>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</si>
  <si>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</si>
  <si>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</si>
  <si>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</si>
  <si>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</si>
  <si>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530126210000000002377</t>
  </si>
  <si>
    <t>30113</t>
  </si>
  <si>
    <t>530126210000000002380</t>
  </si>
  <si>
    <t>30217</t>
  </si>
  <si>
    <t>530126210000000002381</t>
  </si>
  <si>
    <t>工会经费</t>
  </si>
  <si>
    <t>30228</t>
  </si>
  <si>
    <t>530126210000000002382</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</si>
  <si>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</si>
  <si>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</si>
  <si>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</si>
  <si>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</si>
  <si>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</si>
  <si>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</si>
  <si>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</si>
  <si>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</si>
  <si>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</si>
  <si>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</si>
  <si>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</si>
  <si>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</si>
  <si>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</si>
  <si>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</si>
  <si>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</si>
  <si>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</si>
  <si>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</si>
  <si>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</si>
  <si>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</si>
  <si>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</si>
  <si>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</si>
  <si>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</si>
  <si>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</si>
  <si>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30229</t>
  </si>
  <si>
    <t>福利费</t>
  </si>
  <si>
    <t>30299</t>
  </si>
  <si>
    <t>其他商品和服务支出</t>
  </si>
  <si>
    <t>530126231100001589525</t>
  </si>
  <si>
    <t>遗属生活补助</t>
  </si>
  <si>
    <t>30305</t>
  </si>
  <si>
    <t>生活补助</t>
  </si>
  <si>
    <t>530126231100001589527</t>
  </si>
  <si>
    <t>辅助用工及劳务派遣经费</t>
  </si>
  <si>
    <t>30226</t>
  </si>
  <si>
    <t>劳务费</t>
  </si>
  <si>
    <t>530126231100001589555</t>
  </si>
  <si>
    <t>离退休人员支出</t>
  </si>
  <si>
    <t>30231</t>
  </si>
  <si>
    <t>公务用车运行维护费</t>
  </si>
  <si>
    <t>预算05-1表</t>
  </si>
  <si>
    <t>项目分类</t>
  </si>
  <si>
    <t>项目单位</t>
  </si>
  <si>
    <t>经济科目编码</t>
  </si>
  <si>
    <t>经济科目名称</t>
  </si>
  <si>
    <t>本年拨款</t>
  </si>
  <si>
    <t>其中：本次下达</t>
  </si>
  <si>
    <t>专项业务类</t>
  </si>
  <si>
    <t>530126251100003684501</t>
  </si>
  <si>
    <t>石林县妇幼保健计划生育服务中心2025年设备采购项目经费</t>
  </si>
  <si>
    <t>31002</t>
  </si>
  <si>
    <t>办公设备购置</t>
  </si>
  <si>
    <t>31003</t>
  </si>
  <si>
    <t>专用设备购置</t>
  </si>
  <si>
    <t>530126251100003684593</t>
  </si>
  <si>
    <t>石林县妇幼保健计划生育服务中心2025年复印纸采购项目经费</t>
  </si>
  <si>
    <t>530126251100003684627</t>
  </si>
  <si>
    <t>石林县妇幼保健计划生育服务中心2025年物业管理服务项目经费</t>
  </si>
  <si>
    <t>530126251100003684730</t>
  </si>
  <si>
    <t>石林县妇幼保健计划生育服务中心2025年车辆运行维护项目经费</t>
  </si>
  <si>
    <t>530126251100003684763</t>
  </si>
  <si>
    <t>石林县妇幼保健计划生育服务中心搬迁新建项目发行地方政府专债利息项目资金</t>
  </si>
  <si>
    <t>31001</t>
  </si>
  <si>
    <t>房屋建筑物购建</t>
  </si>
  <si>
    <t>530126251100003684771</t>
  </si>
  <si>
    <t>石林县妇幼保健计划生育服务中心2025年党建工作项目经费</t>
  </si>
  <si>
    <t>民生类</t>
  </si>
  <si>
    <t>530126251100003646617</t>
  </si>
  <si>
    <t>贫困孕产妇住院分娩补助资金</t>
  </si>
  <si>
    <t>530126251100003647073</t>
  </si>
  <si>
    <t>贫困危重患儿补助资金</t>
  </si>
  <si>
    <t>预算05-2表</t>
  </si>
  <si>
    <t>项目年度绩效目标</t>
  </si>
  <si>
    <t>一级指标</t>
  </si>
  <si>
    <t>二级指标</t>
  </si>
  <si>
    <t>三级指标</t>
  </si>
  <si>
    <t>指标性质</t>
  </si>
  <si>
    <t>指标值</t>
  </si>
  <si>
    <t>度量单位</t>
  </si>
  <si>
    <t>指标属性</t>
  </si>
  <si>
    <t>指标内容</t>
  </si>
  <si>
    <t>完成房屋建设施工，安装，设备购置，验收合格并投入使用。</t>
  </si>
  <si>
    <t>产出指标</t>
  </si>
  <si>
    <t>数量指标</t>
  </si>
  <si>
    <t>主体工程完成率</t>
  </si>
  <si>
    <t>=</t>
  </si>
  <si>
    <t>100</t>
  </si>
  <si>
    <t>%</t>
  </si>
  <si>
    <t>定性指标</t>
  </si>
  <si>
    <t>反映主体工程完成情况。主体工程完成率=（按计划完成主体工程的工程量/计划完成主体工程量）*100%。</t>
  </si>
  <si>
    <t>效益指标</t>
  </si>
  <si>
    <t>社会效益</t>
  </si>
  <si>
    <t>综合使用率</t>
  </si>
  <si>
    <t>反映设施建成后的利用、使用的情况。综合使用率=（投入使用的基础建设工程建设内容/完成建设内容）*100%</t>
  </si>
  <si>
    <t>满意度指标</t>
  </si>
  <si>
    <t>服务对象满意度</t>
  </si>
  <si>
    <t>受益人群满意度</t>
  </si>
  <si>
    <t>&gt;=</t>
  </si>
  <si>
    <t>95</t>
  </si>
  <si>
    <t>定量指标</t>
  </si>
  <si>
    <t>政府采购预算总额为868500元。其中通用设备4项31件（台、套、个）预算总额为127500元；专用设备12项15件（台、套、个）预算总额为741000元。</t>
  </si>
  <si>
    <t>通用设备</t>
  </si>
  <si>
    <t>127500</t>
  </si>
  <si>
    <t>元</t>
  </si>
  <si>
    <t>专用设备</t>
  </si>
  <si>
    <t>741000</t>
  </si>
  <si>
    <t>保障单位医疗水平</t>
  </si>
  <si>
    <t>持续提高</t>
  </si>
  <si>
    <t>病人满意度</t>
  </si>
  <si>
    <t>85</t>
  </si>
  <si>
    <t>政府采购复印纸预算总额为38000元。</t>
  </si>
  <si>
    <t>采购复印纸</t>
  </si>
  <si>
    <t>38000</t>
  </si>
  <si>
    <t>保障单位保安、清洁、洗衣房、绿化等相关物业管理服务能够正常运转。</t>
  </si>
  <si>
    <t>保安人数</t>
  </si>
  <si>
    <t>人</t>
  </si>
  <si>
    <t>清洁员人数</t>
  </si>
  <si>
    <t>绿化保养人数</t>
  </si>
  <si>
    <t>洗衣房人数</t>
  </si>
  <si>
    <t>单位物业管理服务运转</t>
  </si>
  <si>
    <t>正常运转</t>
  </si>
  <si>
    <t>病人和职工满意度</t>
  </si>
  <si>
    <t>90</t>
  </si>
  <si>
    <t>控制孕产妇死亡率在20／10万 以下,孕产妇住院分娩率在98%以下,农村孕产妇住院分娩率在96%以下。</t>
  </si>
  <si>
    <t>政策宣传单发放数量</t>
  </si>
  <si>
    <t>2750</t>
  </si>
  <si>
    <t>份</t>
  </si>
  <si>
    <t>反映补助政策宣传单的发放数量情况。</t>
  </si>
  <si>
    <t>质量指标</t>
  </si>
  <si>
    <t>救助对象认定准确率</t>
  </si>
  <si>
    <t>反映救助对象认定的准确情况。救助对象认定准确率=抽检符合标准的救助对象数/抽检实际救助对象数*100%</t>
  </si>
  <si>
    <t>时效指标</t>
  </si>
  <si>
    <t>救助发放及时率</t>
  </si>
  <si>
    <t>反映发放单位及时发放救助资金的情况。救助发放及时率=时限内发放救助资金额/应发放救助资金额*100%</t>
  </si>
  <si>
    <t>政策知晓率</t>
  </si>
  <si>
    <t>反映救助政策的宣传效果情况。政策知晓率=调查中救助政策知晓人数/调查总人数*100%</t>
  </si>
  <si>
    <t>救助对象满意度</t>
  </si>
  <si>
    <t>反映获救助对象的满意程度。救助对象满意度=调查中满意和较满意的获救助人员数/调查总人数*100%</t>
  </si>
  <si>
    <t>强化党建工作基础保障。按照不低于上年度业务收入的千分之0.5，将党建工作经费列入医院年度经费预算，加强党员活动场所建设。</t>
  </si>
  <si>
    <t>单位党员数量</t>
  </si>
  <si>
    <t>36</t>
  </si>
  <si>
    <t>保障单位党建工作</t>
  </si>
  <si>
    <t>正常开展</t>
  </si>
  <si>
    <t>支持单位公务用车能够正常开展各项工作。具体包含单位公务用车所需的车辆维修和保养服务、车辆加油服务、机动车保险服务等。</t>
  </si>
  <si>
    <t>公务用车保有量</t>
  </si>
  <si>
    <t>辆</t>
  </si>
  <si>
    <t>公务用车运行</t>
  </si>
  <si>
    <t>职工和病人满意度</t>
  </si>
  <si>
    <t>贫困危重患儿救助金按全县人口数每年每人 0.2元补助，三年补助15万元。婴儿死亡率控制在10‰以下，5岁以下儿童死亡率控制在13%以下</t>
  </si>
  <si>
    <t>14000</t>
  </si>
  <si>
    <t>预算06表</t>
  </si>
  <si>
    <t>政府性基金预算支出预算表</t>
  </si>
  <si>
    <t>单位名称：昆明市发展和改革委员会</t>
  </si>
  <si>
    <t>政府性基金预算支出</t>
  </si>
  <si>
    <t>备注：本单位本年度无政府性基金预算支出，此表为空。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</si>
  <si>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</si>
  <si>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</si>
  <si>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</si>
  <si>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</si>
  <si>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</si>
  <si>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</si>
  <si>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</si>
  <si>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</si>
  <si>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</si>
  <si>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</si>
  <si>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</si>
  <si>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激光打印机采购项目</t>
  </si>
  <si>
    <t>A4黑白打印机</t>
  </si>
  <si>
    <t>台</t>
  </si>
  <si>
    <t>喷墨打印机采购项目</t>
  </si>
  <si>
    <t>检验设备（低速离心机）采购项目</t>
  </si>
  <si>
    <t>临床检验设备</t>
  </si>
  <si>
    <t>检验设备（高速离心机）采购项目</t>
  </si>
  <si>
    <t>检验设备（生物安全柜）采购项目</t>
  </si>
  <si>
    <t>检验设备（实时荧光定量分析仪）</t>
  </si>
  <si>
    <t>检验设备（特定蛋白分析仪）采购项目</t>
  </si>
  <si>
    <t>热电符合治疗仪采购项目</t>
  </si>
  <si>
    <t>其他医疗设备</t>
  </si>
  <si>
    <t>人体成分分析仪采购项目</t>
  </si>
  <si>
    <t>新生儿脉搏、血氧饱和度监测仪采购项目</t>
  </si>
  <si>
    <t>国产电脑采购项目</t>
  </si>
  <si>
    <t>台式计算机</t>
  </si>
  <si>
    <t>台式计算机采购项目</t>
  </si>
  <si>
    <t>医用消毒设备采购项目</t>
  </si>
  <si>
    <t>消毒灭菌设备及器具</t>
  </si>
  <si>
    <t>医用冰箱采购项目</t>
  </si>
  <si>
    <t>医用低温、冷疗设备</t>
  </si>
  <si>
    <t>眼科光学设备（手持式裂隙灯）采购项目</t>
  </si>
  <si>
    <t>医用光学仪器</t>
  </si>
  <si>
    <t>眼科光学设备（手持式眼压计）采购项目</t>
  </si>
  <si>
    <t>复印纸</t>
  </si>
  <si>
    <t>件</t>
  </si>
  <si>
    <t>物业管理服务费</t>
  </si>
  <si>
    <t>物业管理服务</t>
  </si>
  <si>
    <t>年</t>
  </si>
  <si>
    <t>公务用车燃油费</t>
  </si>
  <si>
    <t>车辆加油、添加燃料服务</t>
  </si>
  <si>
    <t>批</t>
  </si>
  <si>
    <t>车辆维修和保养服务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</si>
  <si>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</si>
  <si>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</si>
  <si>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</si>
  <si>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</si>
  <si>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</si>
  <si>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</si>
  <si>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</si>
  <si>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</si>
  <si>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备注：本单位本年度无政府购买服务预算，此表为空。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</si>
  <si>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</si>
  <si>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</si>
  <si>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</si>
  <si>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</si>
  <si>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</si>
  <si>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</si>
  <si>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</si>
  <si>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</si>
  <si>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</si>
  <si>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</si>
  <si>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</si>
  <si>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</si>
  <si>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</si>
  <si>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</si>
  <si>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</si>
  <si>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</si>
  <si>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</si>
  <si>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</si>
  <si>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</si>
  <si>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</si>
  <si>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</si>
  <si>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</si>
  <si>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</si>
  <si>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备注：本单位本年度无对下转移支付预算，此表为空。</t>
  </si>
  <si>
    <t>预算09-2表</t>
  </si>
  <si>
    <t xml:space="preserve">预算10表
</t>
  </si>
  <si>
    <t>资产类别</t>
  </si>
  <si>
    <t>资产分类代码.名称</t>
  </si>
  <si>
    <t>资产名称</t>
  </si>
  <si>
    <t>计量单位</t>
  </si>
  <si>
    <t>财政部门批复数（元）</t>
  </si>
  <si>
    <t>单价</t>
  </si>
  <si>
    <t>金额</t>
  </si>
  <si>
    <t>备注：本单位本年度无新增资产配置，此表为空。</t>
  </si>
  <si>
    <t>预算11表</t>
  </si>
  <si>
    <t>上级补助</t>
  </si>
  <si>
    <t>备注：本单位本年度无上级转移支付补助项目支出，此表为空。</t>
  </si>
  <si>
    <t>预算12表</t>
  </si>
  <si>
    <t>项目级次</t>
  </si>
  <si>
    <t>312 民生类</t>
  </si>
  <si>
    <t>本级</t>
  </si>
  <si>
    <t/>
  </si>
  <si>
    <t>预算13表</t>
  </si>
  <si>
    <t>部门编码</t>
  </si>
  <si>
    <t>部门名称</t>
  </si>
  <si>
    <t>内容</t>
  </si>
  <si>
    <t>说明</t>
  </si>
  <si>
    <t>部门总体目标</t>
  </si>
  <si>
    <t>部门职责</t>
  </si>
  <si>
    <t>为本辖区妇女儿童提供妇女保健、儿童保健、围产保健、妇女儿童疾病防治、助产技术服务、出生缺陷综合防治等妇幼公共卫生和医疗保健服务,承担全县范围内计划生育宣传教育、技术服务、优生指导、药具管理、信息咨询、随访服务、生殖保健、人员培训等计划生育公共服务，开展婚前医学检查、孕前优生健康检查等工作，受县卫计局委托对辖区内各级各类医疗保健机构开展的妇幼卫生服务、母婴保健技术服务、计划生育技术服务工作进行业务培训、技术指导、检查、考核与评价，开展与妇幼健康、计划生育技术服务工作相适应的服务项目，承担出生医学证明管理的具体事务、妇幼健康公共卫生服务项目管理、服务质量监测、妇幼和计划生育信息的收集上报等工作。</t>
  </si>
  <si>
    <t>根据三定方案归纳</t>
  </si>
  <si>
    <t>1.全面落实上级有关妇幼卫生工作的要求，切实履行妇幼卫生的公共职能。大力开展妇女儿童健康管理工作，确保孕产妇和婴儿死亡率下降。大力开展出生缺陷干预工程，降低出生婴儿缺陷发生率。
2.全面落实上级有关计生服务工作的要求，切实履行计生服务的公共职能。大力开展避孕措施知情选择服务，提高长效节育措施落实率；大力开展孕前优生工作，降低出生婴儿缺陷发生率，提高人口素质。</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</si>
  <si>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</si>
  <si>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</si>
  <si>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</si>
  <si>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</si>
  <si>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</si>
  <si>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</si>
  <si>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</si>
  <si>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</si>
  <si>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</si>
  <si>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</si>
  <si>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</si>
  <si>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妇幼保健与计划生育服务</t>
  </si>
  <si>
    <t>开展妇幼保健各项工作和优生优育各项工作。提高妇女儿童健康水平，提高出生人口素质。</t>
  </si>
  <si>
    <t>三、部门整体支出绩效指标</t>
  </si>
  <si>
    <t>绩效指标</t>
  </si>
  <si>
    <t>评（扣）分标准</t>
  </si>
  <si>
    <t>绩效指标设定依据及指标值数据来源</t>
  </si>
  <si>
    <t xml:space="preserve">二级指标 </t>
  </si>
  <si>
    <t>婚姻登记人群“两病”检测人数</t>
  </si>
  <si>
    <t>≥</t>
  </si>
  <si>
    <t>未达指标值则扣分</t>
  </si>
  <si>
    <t>石财预〔2025〕1号</t>
  </si>
  <si>
    <t>孕产妇“三病”检测人数</t>
  </si>
  <si>
    <t>免费增补叶酸预防神经管畸形</t>
  </si>
  <si>
    <t>孕前优生健康检查人数</t>
  </si>
  <si>
    <t>对</t>
  </si>
  <si>
    <t>孕产妇死亡率</t>
  </si>
  <si>
    <t>≤</t>
  </si>
  <si>
    <t>19/十万</t>
  </si>
  <si>
    <t>妇女常见病筛查率</t>
  </si>
  <si>
    <t>艾滋病母婴传播率</t>
  </si>
  <si>
    <t>目标完成时间为2025年1月1日至12月31日</t>
  </si>
  <si>
    <t>＝</t>
  </si>
  <si>
    <t>成本指标</t>
  </si>
  <si>
    <t>工资福利支出</t>
  </si>
  <si>
    <t>商品和服务支出</t>
  </si>
  <si>
    <t>对家庭和个人补助支出</t>
  </si>
  <si>
    <t>经济效益指标</t>
  </si>
  <si>
    <t>全院业务收入比上年增长幅度</t>
  </si>
  <si>
    <t>社会效益指标</t>
  </si>
  <si>
    <t>新生儿窒息率下降发生率</t>
  </si>
  <si>
    <t>院内剖宫产率下降至</t>
  </si>
  <si>
    <t>院内新生儿死亡率下降至</t>
  </si>
  <si>
    <t>‰</t>
  </si>
  <si>
    <t>生态效益指标</t>
  </si>
  <si>
    <t>提高全县妇女和儿童健康水平</t>
  </si>
  <si>
    <t>提高出生人口素质</t>
  </si>
  <si>
    <t>服务对象满意度指标</t>
  </si>
  <si>
    <t>病人及家属满意度问卷调查满意度</t>
  </si>
  <si>
    <t>单位职工满意度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</si>
</sst>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9"/>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cellStyleXfs>
  <cellXfs count="224">
    <xf numFmtId="0" fontId="0" fillId="0" borderId="0" xfId="0" applyFont="1" applyBorder="1"/>
    <xf numFmtId="0" fontId="1" fillId="0" borderId="0" xfId="0" applyFont="1" applyBorder="1"/>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0" fontId="6" fillId="0" borderId="1" xfId="0" applyFont="1" applyBorder="1"/>
    <xf numFmtId="4" fontId="3" fillId="0" borderId="1" xfId="0" applyNumberFormat="1" applyFont="1" applyBorder="1" applyAlignment="1">
      <alignment horizontal="right" vertical="center"/>
    </xf>
    <xf numFmtId="0" fontId="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2" borderId="0" xfId="0" applyFont="1" applyFill="1" applyBorder="1" applyAlignment="1">
      <alignment horizontal="right" vertical="center" wrapText="1"/>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4" fillId="0" borderId="0" xfId="0" applyNumberFormat="1" applyFont="1" applyBorder="1"/>
    <xf numFmtId="0" fontId="3"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3"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49" fontId="10" fillId="0" borderId="1" xfId="50" applyNumberFormat="1" applyFont="1" applyBorder="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3" fillId="0" borderId="1" xfId="0" applyNumberFormat="1" applyFont="1" applyBorder="1" applyAlignment="1">
      <alignment horizontal="right" vertical="center" wrapText="1"/>
    </xf>
    <xf numFmtId="0" fontId="3" fillId="0" borderId="1"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4" fillId="0" borderId="1" xfId="0" applyFont="1" applyBorder="1" applyAlignment="1" applyProtection="1">
      <alignment horizontal="center" vertical="center"/>
      <protection locked="0"/>
    </xf>
    <xf numFmtId="4" fontId="10" fillId="0" borderId="1" xfId="51"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3"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Alignment="1">
      <alignment wrapText="1"/>
    </xf>
    <xf numFmtId="0" fontId="6" fillId="0" borderId="8" xfId="0" applyFont="1" applyBorder="1" applyAlignment="1">
      <alignment horizontal="center" vertical="center" wrapText="1"/>
    </xf>
    <xf numFmtId="0" fontId="4" fillId="0" borderId="2" xfId="0" applyFont="1" applyBorder="1" applyAlignment="1">
      <alignment horizontal="center" vertical="center"/>
    </xf>
    <xf numFmtId="176" fontId="10" fillId="0" borderId="1" xfId="0" applyNumberFormat="1" applyFont="1" applyBorder="1" applyAlignment="1">
      <alignment horizontal="right"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13" xfId="0" applyFont="1" applyBorder="1" applyAlignment="1">
      <alignment horizontal="left" vertical="center"/>
    </xf>
    <xf numFmtId="0" fontId="3"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180" fontId="10" fillId="0" borderId="1" xfId="56" applyNumberFormat="1" applyFont="1" applyBorder="1" applyAlignment="1">
      <alignment horizontal="center" vertical="center"/>
    </xf>
    <xf numFmtId="180" fontId="10" fillId="0" borderId="1" xfId="0" applyNumberFormat="1" applyFont="1" applyBorder="1" applyAlignment="1">
      <alignment horizontal="center"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2" borderId="0" xfId="0" applyFont="1" applyFill="1" applyBorder="1" applyAlignment="1">
      <alignment horizontal="left" vertical="center"/>
    </xf>
    <xf numFmtId="176" fontId="10" fillId="0" borderId="0" xfId="0" applyNumberFormat="1" applyFont="1" applyBorder="1" applyAlignment="1">
      <alignment horizontal="left" vertical="center"/>
    </xf>
    <xf numFmtId="0" fontId="3"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4"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4"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16" fillId="0" borderId="0" xfId="0" applyFont="1" applyBorder="1" applyAlignment="1">
      <alignment horizontal="center" vertical="center"/>
    </xf>
    <xf numFmtId="0" fontId="4"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1" xfId="0" applyFont="1" applyBorder="1" applyAlignment="1">
      <alignment horizontal="left" vertical="center" wrapText="1" indent="2"/>
    </xf>
    <xf numFmtId="0" fontId="4"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3" fillId="0" borderId="1" xfId="0" applyFont="1" applyBorder="1" applyAlignment="1" applyProtection="1">
      <alignment vertical="center"/>
      <protection locked="0"/>
    </xf>
    <xf numFmtId="0" fontId="3"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C13" sqref="C13"/>
    </sheetView>
  </sheetViews>
  <sheetFormatPr defaultColWidth="8.575" defaultRowHeight="12.75" customHeight="1" outlineLevelCol="3"/>
  <cols>
    <col min="1" max="4" width="41" customWidth="1"/>
  </cols>
  <sheetData>
    <row r="1" ht="15" customHeight="1" spans="1:4">
      <c r="A1" s="82"/>
      <c r="B1" s="82"/>
      <c r="C1" s="82"/>
      <c r="D1" s="96" t="s">
        <v>0</v>
      </c>
    </row>
    <row r="2" ht="41.25" customHeight="1" spans="1:1">
      <c r="A2" s="77" t="str">
        <f>"2025"&amp;"年部门财务收支预算总表"</f>
        <v>2025年部门财务收支预算总表</v>
      </c>
    </row>
    <row r="3" ht="17.25" customHeight="1" spans="1:4">
      <c r="A3" s="80" t="str">
        <f>"单位名称："&amp;"石林彝族自治县妇幼保健计划生育服务中心"</f>
        <v>单位名称：石林彝族自治县妇幼保健计划生育服务中心</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10587238</v>
      </c>
      <c r="C6" s="192" t="s">
        <v>8</v>
      </c>
      <c r="D6" s="110"/>
    </row>
    <row r="7" ht="17.25" customHeight="1" spans="1:4">
      <c r="A7" s="192" t="s">
        <v>9</v>
      </c>
      <c r="B7" s="110"/>
      <c r="C7" s="192" t="s">
        <v>10</v>
      </c>
      <c r="D7" s="110"/>
    </row>
    <row r="8" ht="17.25" customHeight="1" spans="1:4">
      <c r="A8" s="192" t="s">
        <v>11</v>
      </c>
      <c r="B8" s="110"/>
      <c r="C8" s="223" t="s">
        <v>12</v>
      </c>
      <c r="D8" s="110"/>
    </row>
    <row r="9" ht="17.25" customHeight="1" spans="1:4">
      <c r="A9" s="192" t="s">
        <v>13</v>
      </c>
      <c r="B9" s="110"/>
      <c r="C9" s="223" t="s">
        <v>14</v>
      </c>
      <c r="D9" s="110"/>
    </row>
    <row r="10" ht="17.25" customHeight="1" spans="1:4">
      <c r="A10" s="192" t="s">
        <v>15</v>
      </c>
      <c r="B10" s="110">
        <v>32229869</v>
      </c>
      <c r="C10" s="223" t="s">
        <v>16</v>
      </c>
      <c r="D10" s="110"/>
    </row>
    <row r="11" ht="17.25" customHeight="1" spans="1:4">
      <c r="A11" s="192" t="s">
        <v>17</v>
      </c>
      <c r="B11" s="110">
        <v>32229869</v>
      </c>
      <c r="C11" s="223" t="s">
        <v>18</v>
      </c>
      <c r="D11" s="110"/>
    </row>
    <row r="12" ht="17.25" customHeight="1" spans="1:4">
      <c r="A12" s="192" t="s">
        <v>19</v>
      </c>
      <c r="B12" s="110"/>
      <c r="C12" s="68" t="s">
        <v>20</v>
      </c>
      <c r="D12" s="110"/>
    </row>
    <row r="13" ht="17.25" customHeight="1" spans="1:4">
      <c r="A13" s="192" t="s">
        <v>21</v>
      </c>
      <c r="B13" s="110"/>
      <c r="C13" s="68" t="s">
        <v>22</v>
      </c>
      <c r="D13" s="110">
        <v>2808210</v>
      </c>
    </row>
    <row r="14" ht="17.25" customHeight="1" spans="1:4">
      <c r="A14" s="192" t="s">
        <v>23</v>
      </c>
      <c r="B14" s="110"/>
      <c r="C14" s="68" t="s">
        <v>24</v>
      </c>
      <c r="D14" s="110">
        <v>38503423</v>
      </c>
    </row>
    <row r="15" ht="17.25" customHeight="1" spans="1:4">
      <c r="A15" s="192" t="s">
        <v>25</v>
      </c>
      <c r="B15" s="110"/>
      <c r="C15" s="68" t="s">
        <v>26</v>
      </c>
      <c r="D15" s="110"/>
    </row>
    <row r="16" ht="17.25" customHeight="1" spans="1:4">
      <c r="A16" s="22"/>
      <c r="B16" s="110"/>
      <c r="C16" s="68" t="s">
        <v>27</v>
      </c>
      <c r="D16" s="110"/>
    </row>
    <row r="17" ht="17.25" customHeight="1" spans="1:4">
      <c r="A17" s="193"/>
      <c r="B17" s="110"/>
      <c r="C17" s="68" t="s">
        <v>28</v>
      </c>
      <c r="D17" s="110"/>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row>
    <row r="24" ht="17.25" customHeight="1" spans="1:4">
      <c r="A24" s="193"/>
      <c r="B24" s="110"/>
      <c r="C24" s="68" t="s">
        <v>35</v>
      </c>
      <c r="D24" s="110">
        <v>1505474</v>
      </c>
    </row>
    <row r="25" ht="17.25" customHeight="1" spans="1:4">
      <c r="A25" s="193"/>
      <c r="B25" s="110"/>
      <c r="C25" s="68" t="s">
        <v>36</v>
      </c>
      <c r="D25" s="110"/>
    </row>
    <row r="26" ht="17.25" customHeight="1" spans="1:4">
      <c r="A26" s="193"/>
      <c r="B26" s="110"/>
      <c r="C26" s="22" t="s">
        <v>37</v>
      </c>
      <c r="D26" s="110"/>
    </row>
    <row r="27" ht="17.25" customHeight="1" spans="1:4">
      <c r="A27" s="193"/>
      <c r="B27" s="110"/>
      <c r="C27" s="68" t="s">
        <v>38</v>
      </c>
      <c r="D27" s="110"/>
    </row>
    <row r="28" ht="16.5" customHeight="1" spans="1:4">
      <c r="A28" s="193"/>
      <c r="B28" s="110"/>
      <c r="C28" s="68" t="s">
        <v>39</v>
      </c>
      <c r="D28" s="110"/>
    </row>
    <row r="29" ht="16.5" customHeight="1" spans="1:4">
      <c r="A29" s="193"/>
      <c r="B29" s="110"/>
      <c r="C29" s="22" t="s">
        <v>40</v>
      </c>
      <c r="D29" s="110"/>
    </row>
    <row r="30" ht="17.25" customHeight="1" spans="1:4">
      <c r="A30" s="193"/>
      <c r="B30" s="110"/>
      <c r="C30" s="22" t="s">
        <v>41</v>
      </c>
      <c r="D30" s="110"/>
    </row>
    <row r="31" ht="17.25" customHeight="1" spans="1:4">
      <c r="A31" s="193"/>
      <c r="B31" s="110"/>
      <c r="C31" s="68" t="s">
        <v>42</v>
      </c>
      <c r="D31" s="110"/>
    </row>
    <row r="32" ht="16.5" customHeight="1" spans="1:4">
      <c r="A32" s="193" t="s">
        <v>43</v>
      </c>
      <c r="B32" s="110">
        <v>42817107</v>
      </c>
      <c r="C32" s="193" t="s">
        <v>44</v>
      </c>
      <c r="D32" s="110">
        <v>42817107</v>
      </c>
    </row>
    <row r="33" ht="16.5" customHeight="1" spans="1:4">
      <c r="A33" s="22" t="s">
        <v>45</v>
      </c>
      <c r="B33" s="110"/>
      <c r="C33" s="22"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42817107</v>
      </c>
      <c r="C36" s="194" t="s">
        <v>51</v>
      </c>
      <c r="D36" s="110">
        <v>42817107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4" sqref="A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378</v>
      </c>
    </row>
    <row r="2" ht="42" customHeight="1" spans="1:6">
      <c r="A2" s="152" t="str">
        <f>"2025"&amp;"年部门政府性基金预算支出预算表"</f>
        <v>2025年部门政府性基金预算支出预算表</v>
      </c>
      <c r="B2" s="152" t="s">
        <v>379</v>
      </c>
      <c r="C2" s="153"/>
      <c r="D2" s="154"/>
      <c r="E2" s="154"/>
      <c r="F2" s="154"/>
    </row>
    <row r="3" ht="13.5" customHeight="1" spans="1:6">
      <c r="A3" s="46" t="str">
        <f>"单位名称："&amp;"石林彝族自治县妇幼保健计划生育服务中心"</f>
        <v>单位名称：石林彝族自治县妇幼保健计划生育服务中心</v>
      </c>
      <c r="B3" s="46" t="s">
        <v>380</v>
      </c>
      <c r="C3" s="149"/>
      <c r="D3" s="151"/>
      <c r="E3" s="151"/>
      <c r="F3" s="148" t="s">
        <v>1</v>
      </c>
    </row>
    <row r="4" ht="19.5" customHeight="1" spans="1:6">
      <c r="A4" s="155" t="s">
        <v>181</v>
      </c>
      <c r="B4" s="156" t="s">
        <v>72</v>
      </c>
      <c r="C4" s="155" t="s">
        <v>73</v>
      </c>
      <c r="D4" s="13" t="s">
        <v>381</v>
      </c>
      <c r="E4" s="14"/>
      <c r="F4" s="38"/>
    </row>
    <row r="5" ht="18.75" customHeight="1" spans="1:6">
      <c r="A5" s="157"/>
      <c r="B5" s="158"/>
      <c r="C5" s="157"/>
      <c r="D5" s="54" t="s">
        <v>55</v>
      </c>
      <c r="E5" s="13" t="s">
        <v>75</v>
      </c>
      <c r="F5" s="54" t="s">
        <v>76</v>
      </c>
    </row>
    <row r="6" ht="18.75" customHeight="1" spans="1:6">
      <c r="A6" s="99">
        <v>1</v>
      </c>
      <c r="B6" s="159" t="s">
        <v>83</v>
      </c>
      <c r="C6" s="99">
        <v>3</v>
      </c>
      <c r="D6" s="15">
        <v>4</v>
      </c>
      <c r="E6" s="15">
        <v>5</v>
      </c>
      <c r="F6" s="15">
        <v>6</v>
      </c>
    </row>
    <row r="7" ht="21" customHeight="1" spans="1:6">
      <c r="A7" s="32"/>
      <c r="B7" s="32"/>
      <c r="C7" s="32"/>
      <c r="D7" s="110"/>
      <c r="E7" s="110"/>
      <c r="F7" s="110"/>
    </row>
    <row r="8" ht="21" customHeight="1" spans="1:6">
      <c r="A8" s="32"/>
      <c r="B8" s="32"/>
      <c r="C8" s="32"/>
      <c r="D8" s="110"/>
      <c r="E8" s="110"/>
      <c r="F8" s="110"/>
    </row>
    <row r="9" ht="18.75" customHeight="1" spans="1:6">
      <c r="A9" s="160" t="s">
        <v>171</v>
      </c>
      <c r="B9" s="160" t="s">
        <v>171</v>
      </c>
      <c r="C9" s="161" t="s">
        <v>171</v>
      </c>
      <c r="D9" s="110"/>
      <c r="E9" s="110"/>
      <c r="F9" s="110"/>
    </row>
    <row r="10" customHeight="1" spans="1:1">
      <c r="A10" t="s">
        <v>382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9"/>
  <sheetViews>
    <sheetView showZeros="0" topLeftCell="D6" workbookViewId="0">
      <selection activeCell="I31" sqref="I3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4"/>
      <c r="S1" s="44" t="s">
        <v>383</v>
      </c>
    </row>
    <row r="2" ht="41.25" customHeight="1" spans="1:19">
      <c r="A2" s="103" t="str">
        <f>"2025"&amp;"年部门政府采购预算表"</f>
        <v>2025年部门政府采购预算表</v>
      </c>
      <c r="B2" s="98"/>
      <c r="C2" s="98"/>
      <c r="D2" s="45"/>
      <c r="E2" s="45"/>
      <c r="F2" s="45"/>
      <c r="G2" s="45"/>
      <c r="H2" s="45"/>
      <c r="I2" s="45"/>
      <c r="J2" s="45"/>
      <c r="K2" s="45"/>
      <c r="L2" s="45"/>
      <c r="M2" s="98"/>
      <c r="N2" s="45"/>
      <c r="O2" s="45"/>
      <c r="P2" s="98"/>
      <c r="Q2" s="45"/>
      <c r="R2" s="98"/>
      <c r="S2" s="98"/>
    </row>
    <row r="3" ht="18.75" customHeight="1" spans="1:19">
      <c r="A3" s="141" t="str">
        <f>"单位名称："&amp;"石林彝族自治县妇幼保健计划生育服务中心"</f>
        <v>单位名称：石林彝族自治县妇幼保健计划生育服务中心</v>
      </c>
      <c r="B3" s="116"/>
      <c r="C3" s="116"/>
      <c r="D3" s="48"/>
      <c r="E3" s="48"/>
      <c r="F3" s="48"/>
      <c r="G3" s="48"/>
      <c r="H3" s="48"/>
      <c r="I3" s="48"/>
      <c r="J3" s="48"/>
      <c r="K3" s="48"/>
      <c r="L3" s="48"/>
      <c r="R3" s="49"/>
      <c r="S3" s="148" t="s">
        <v>1</v>
      </c>
    </row>
    <row r="4" ht="15.75" customHeight="1" spans="1:19">
      <c r="A4" s="51" t="s">
        <v>180</v>
      </c>
      <c r="B4" s="117" t="s">
        <v>181</v>
      </c>
      <c r="C4" s="117" t="s">
        <v>384</v>
      </c>
      <c r="D4" s="118" t="s">
        <v>385</v>
      </c>
      <c r="E4" s="118" t="s">
        <v>386</v>
      </c>
      <c r="F4" s="118" t="s">
        <v>387</v>
      </c>
      <c r="G4" s="118" t="s">
        <v>388</v>
      </c>
      <c r="H4" s="118" t="s">
        <v>389</v>
      </c>
      <c r="I4" s="131" t="s">
        <v>188</v>
      </c>
      <c r="J4" s="131"/>
      <c r="K4" s="131"/>
      <c r="L4" s="131"/>
      <c r="M4" s="132"/>
      <c r="N4" s="131"/>
      <c r="O4" s="131"/>
      <c r="P4" s="111"/>
      <c r="Q4" s="131"/>
      <c r="R4" s="132"/>
      <c r="S4" s="112"/>
    </row>
    <row r="5" ht="17.25" customHeight="1" spans="1:19">
      <c r="A5" s="53"/>
      <c r="B5" s="119"/>
      <c r="C5" s="119"/>
      <c r="D5" s="120"/>
      <c r="E5" s="120"/>
      <c r="F5" s="120"/>
      <c r="G5" s="120"/>
      <c r="H5" s="120"/>
      <c r="I5" s="120" t="s">
        <v>55</v>
      </c>
      <c r="J5" s="120" t="s">
        <v>58</v>
      </c>
      <c r="K5" s="120" t="s">
        <v>390</v>
      </c>
      <c r="L5" s="120" t="s">
        <v>391</v>
      </c>
      <c r="M5" s="133" t="s">
        <v>392</v>
      </c>
      <c r="N5" s="134" t="s">
        <v>393</v>
      </c>
      <c r="O5" s="134"/>
      <c r="P5" s="139"/>
      <c r="Q5" s="134"/>
      <c r="R5" s="140"/>
      <c r="S5" s="121"/>
    </row>
    <row r="6" ht="54" customHeight="1" spans="1:19">
      <c r="A6" s="56"/>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2">
        <v>1</v>
      </c>
      <c r="B7" s="142" t="s">
        <v>83</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3" t="s">
        <v>198</v>
      </c>
      <c r="B8" s="124" t="s">
        <v>70</v>
      </c>
      <c r="C8" s="124" t="s">
        <v>277</v>
      </c>
      <c r="D8" s="125" t="s">
        <v>394</v>
      </c>
      <c r="E8" s="125" t="s">
        <v>395</v>
      </c>
      <c r="F8" s="125" t="s">
        <v>396</v>
      </c>
      <c r="G8" s="144">
        <v>5</v>
      </c>
      <c r="H8" s="110"/>
      <c r="I8" s="110">
        <v>10000</v>
      </c>
      <c r="J8" s="110"/>
      <c r="K8" s="110"/>
      <c r="L8" s="110"/>
      <c r="M8" s="110"/>
      <c r="N8" s="110">
        <v>10000</v>
      </c>
      <c r="O8" s="110">
        <v>10000</v>
      </c>
      <c r="P8" s="110"/>
      <c r="Q8" s="110"/>
      <c r="R8" s="110"/>
      <c r="S8" s="110"/>
    </row>
    <row r="9" ht="21" customHeight="1" spans="1:19">
      <c r="A9" s="123" t="s">
        <v>198</v>
      </c>
      <c r="B9" s="124" t="s">
        <v>70</v>
      </c>
      <c r="C9" s="124" t="s">
        <v>277</v>
      </c>
      <c r="D9" s="125" t="s">
        <v>397</v>
      </c>
      <c r="E9" s="125" t="s">
        <v>395</v>
      </c>
      <c r="F9" s="125" t="s">
        <v>396</v>
      </c>
      <c r="G9" s="144">
        <v>5</v>
      </c>
      <c r="H9" s="110"/>
      <c r="I9" s="110">
        <v>10000</v>
      </c>
      <c r="J9" s="110"/>
      <c r="K9" s="110"/>
      <c r="L9" s="110"/>
      <c r="M9" s="110"/>
      <c r="N9" s="110">
        <v>10000</v>
      </c>
      <c r="O9" s="110">
        <v>10000</v>
      </c>
      <c r="P9" s="110"/>
      <c r="Q9" s="110"/>
      <c r="R9" s="110"/>
      <c r="S9" s="110"/>
    </row>
    <row r="10" ht="21" customHeight="1" spans="1:19">
      <c r="A10" s="123" t="s">
        <v>198</v>
      </c>
      <c r="B10" s="124" t="s">
        <v>70</v>
      </c>
      <c r="C10" s="124" t="s">
        <v>277</v>
      </c>
      <c r="D10" s="125" t="s">
        <v>398</v>
      </c>
      <c r="E10" s="125" t="s">
        <v>399</v>
      </c>
      <c r="F10" s="125" t="s">
        <v>396</v>
      </c>
      <c r="G10" s="144">
        <v>2</v>
      </c>
      <c r="H10" s="110"/>
      <c r="I10" s="110">
        <v>6000</v>
      </c>
      <c r="J10" s="110"/>
      <c r="K10" s="110"/>
      <c r="L10" s="110"/>
      <c r="M10" s="110"/>
      <c r="N10" s="110">
        <v>6000</v>
      </c>
      <c r="O10" s="110">
        <v>6000</v>
      </c>
      <c r="P10" s="110"/>
      <c r="Q10" s="110"/>
      <c r="R10" s="110"/>
      <c r="S10" s="110"/>
    </row>
    <row r="11" ht="21" customHeight="1" spans="1:19">
      <c r="A11" s="123" t="s">
        <v>198</v>
      </c>
      <c r="B11" s="124" t="s">
        <v>70</v>
      </c>
      <c r="C11" s="124" t="s">
        <v>277</v>
      </c>
      <c r="D11" s="125" t="s">
        <v>400</v>
      </c>
      <c r="E11" s="125" t="s">
        <v>399</v>
      </c>
      <c r="F11" s="125" t="s">
        <v>396</v>
      </c>
      <c r="G11" s="144">
        <v>1</v>
      </c>
      <c r="H11" s="110"/>
      <c r="I11" s="110">
        <v>15000</v>
      </c>
      <c r="J11" s="110"/>
      <c r="K11" s="110"/>
      <c r="L11" s="110"/>
      <c r="M11" s="110"/>
      <c r="N11" s="110">
        <v>15000</v>
      </c>
      <c r="O11" s="110">
        <v>15000</v>
      </c>
      <c r="P11" s="110"/>
      <c r="Q11" s="110"/>
      <c r="R11" s="110"/>
      <c r="S11" s="110"/>
    </row>
    <row r="12" ht="21" customHeight="1" spans="1:19">
      <c r="A12" s="123" t="s">
        <v>198</v>
      </c>
      <c r="B12" s="124" t="s">
        <v>70</v>
      </c>
      <c r="C12" s="124" t="s">
        <v>277</v>
      </c>
      <c r="D12" s="125" t="s">
        <v>401</v>
      </c>
      <c r="E12" s="125" t="s">
        <v>399</v>
      </c>
      <c r="F12" s="125" t="s">
        <v>396</v>
      </c>
      <c r="G12" s="144">
        <v>1</v>
      </c>
      <c r="H12" s="110"/>
      <c r="I12" s="110">
        <v>25000</v>
      </c>
      <c r="J12" s="110"/>
      <c r="K12" s="110"/>
      <c r="L12" s="110"/>
      <c r="M12" s="110"/>
      <c r="N12" s="110">
        <v>25000</v>
      </c>
      <c r="O12" s="110">
        <v>25000</v>
      </c>
      <c r="P12" s="110"/>
      <c r="Q12" s="110"/>
      <c r="R12" s="110"/>
      <c r="S12" s="110"/>
    </row>
    <row r="13" ht="21" customHeight="1" spans="1:19">
      <c r="A13" s="123" t="s">
        <v>198</v>
      </c>
      <c r="B13" s="124" t="s">
        <v>70</v>
      </c>
      <c r="C13" s="124" t="s">
        <v>277</v>
      </c>
      <c r="D13" s="125" t="s">
        <v>402</v>
      </c>
      <c r="E13" s="125" t="s">
        <v>399</v>
      </c>
      <c r="F13" s="125" t="s">
        <v>396</v>
      </c>
      <c r="G13" s="144">
        <v>1</v>
      </c>
      <c r="H13" s="110"/>
      <c r="I13" s="110">
        <v>140000</v>
      </c>
      <c r="J13" s="110"/>
      <c r="K13" s="110"/>
      <c r="L13" s="110"/>
      <c r="M13" s="110"/>
      <c r="N13" s="110">
        <v>140000</v>
      </c>
      <c r="O13" s="110">
        <v>140000</v>
      </c>
      <c r="P13" s="110"/>
      <c r="Q13" s="110"/>
      <c r="R13" s="110"/>
      <c r="S13" s="110"/>
    </row>
    <row r="14" ht="21" customHeight="1" spans="1:19">
      <c r="A14" s="123" t="s">
        <v>198</v>
      </c>
      <c r="B14" s="124" t="s">
        <v>70</v>
      </c>
      <c r="C14" s="124" t="s">
        <v>277</v>
      </c>
      <c r="D14" s="125" t="s">
        <v>403</v>
      </c>
      <c r="E14" s="125" t="s">
        <v>399</v>
      </c>
      <c r="F14" s="125" t="s">
        <v>396</v>
      </c>
      <c r="G14" s="144">
        <v>1</v>
      </c>
      <c r="H14" s="110"/>
      <c r="I14" s="110">
        <v>20000</v>
      </c>
      <c r="J14" s="110"/>
      <c r="K14" s="110"/>
      <c r="L14" s="110"/>
      <c r="M14" s="110"/>
      <c r="N14" s="110">
        <v>20000</v>
      </c>
      <c r="O14" s="110">
        <v>20000</v>
      </c>
      <c r="P14" s="110"/>
      <c r="Q14" s="110"/>
      <c r="R14" s="110"/>
      <c r="S14" s="110"/>
    </row>
    <row r="15" ht="21" customHeight="1" spans="1:19">
      <c r="A15" s="123" t="s">
        <v>198</v>
      </c>
      <c r="B15" s="124" t="s">
        <v>70</v>
      </c>
      <c r="C15" s="124" t="s">
        <v>277</v>
      </c>
      <c r="D15" s="125" t="s">
        <v>404</v>
      </c>
      <c r="E15" s="125" t="s">
        <v>405</v>
      </c>
      <c r="F15" s="125" t="s">
        <v>396</v>
      </c>
      <c r="G15" s="144">
        <v>2</v>
      </c>
      <c r="H15" s="110"/>
      <c r="I15" s="110">
        <v>40000</v>
      </c>
      <c r="J15" s="110"/>
      <c r="K15" s="110"/>
      <c r="L15" s="110"/>
      <c r="M15" s="110"/>
      <c r="N15" s="110">
        <v>40000</v>
      </c>
      <c r="O15" s="110">
        <v>40000</v>
      </c>
      <c r="P15" s="110"/>
      <c r="Q15" s="110"/>
      <c r="R15" s="110"/>
      <c r="S15" s="110"/>
    </row>
    <row r="16" ht="21" customHeight="1" spans="1:19">
      <c r="A16" s="123" t="s">
        <v>198</v>
      </c>
      <c r="B16" s="124" t="s">
        <v>70</v>
      </c>
      <c r="C16" s="124" t="s">
        <v>277</v>
      </c>
      <c r="D16" s="125" t="s">
        <v>406</v>
      </c>
      <c r="E16" s="125" t="s">
        <v>405</v>
      </c>
      <c r="F16" s="125" t="s">
        <v>396</v>
      </c>
      <c r="G16" s="144">
        <v>1</v>
      </c>
      <c r="H16" s="110"/>
      <c r="I16" s="110">
        <v>450000</v>
      </c>
      <c r="J16" s="110"/>
      <c r="K16" s="110"/>
      <c r="L16" s="110"/>
      <c r="M16" s="110"/>
      <c r="N16" s="110">
        <v>450000</v>
      </c>
      <c r="O16" s="110">
        <v>450000</v>
      </c>
      <c r="P16" s="110"/>
      <c r="Q16" s="110"/>
      <c r="R16" s="110"/>
      <c r="S16" s="110"/>
    </row>
    <row r="17" ht="21" customHeight="1" spans="1:19">
      <c r="A17" s="123" t="s">
        <v>198</v>
      </c>
      <c r="B17" s="124" t="s">
        <v>70</v>
      </c>
      <c r="C17" s="124" t="s">
        <v>277</v>
      </c>
      <c r="D17" s="125" t="s">
        <v>407</v>
      </c>
      <c r="E17" s="125" t="s">
        <v>405</v>
      </c>
      <c r="F17" s="125" t="s">
        <v>396</v>
      </c>
      <c r="G17" s="144">
        <v>1</v>
      </c>
      <c r="H17" s="110"/>
      <c r="I17" s="110">
        <v>6000</v>
      </c>
      <c r="J17" s="110"/>
      <c r="K17" s="110"/>
      <c r="L17" s="110"/>
      <c r="M17" s="110"/>
      <c r="N17" s="110">
        <v>6000</v>
      </c>
      <c r="O17" s="110">
        <v>6000</v>
      </c>
      <c r="P17" s="110"/>
      <c r="Q17" s="110"/>
      <c r="R17" s="110"/>
      <c r="S17" s="110"/>
    </row>
    <row r="18" ht="21" customHeight="1" spans="1:19">
      <c r="A18" s="123" t="s">
        <v>198</v>
      </c>
      <c r="B18" s="124" t="s">
        <v>70</v>
      </c>
      <c r="C18" s="124" t="s">
        <v>277</v>
      </c>
      <c r="D18" s="125" t="s">
        <v>408</v>
      </c>
      <c r="E18" s="125" t="s">
        <v>409</v>
      </c>
      <c r="F18" s="125" t="s">
        <v>396</v>
      </c>
      <c r="G18" s="144">
        <v>1</v>
      </c>
      <c r="H18" s="110"/>
      <c r="I18" s="110">
        <v>7500</v>
      </c>
      <c r="J18" s="110"/>
      <c r="K18" s="110"/>
      <c r="L18" s="110"/>
      <c r="M18" s="110"/>
      <c r="N18" s="110">
        <v>7500</v>
      </c>
      <c r="O18" s="110">
        <v>7500</v>
      </c>
      <c r="P18" s="110"/>
      <c r="Q18" s="110"/>
      <c r="R18" s="110"/>
      <c r="S18" s="110"/>
    </row>
    <row r="19" ht="21" customHeight="1" spans="1:19">
      <c r="A19" s="123" t="s">
        <v>198</v>
      </c>
      <c r="B19" s="124" t="s">
        <v>70</v>
      </c>
      <c r="C19" s="124" t="s">
        <v>277</v>
      </c>
      <c r="D19" s="125" t="s">
        <v>410</v>
      </c>
      <c r="E19" s="125" t="s">
        <v>409</v>
      </c>
      <c r="F19" s="125" t="s">
        <v>396</v>
      </c>
      <c r="G19" s="144">
        <v>20</v>
      </c>
      <c r="H19" s="110"/>
      <c r="I19" s="110">
        <v>100000</v>
      </c>
      <c r="J19" s="110"/>
      <c r="K19" s="110"/>
      <c r="L19" s="110"/>
      <c r="M19" s="110"/>
      <c r="N19" s="110">
        <v>100000</v>
      </c>
      <c r="O19" s="110">
        <v>100000</v>
      </c>
      <c r="P19" s="110"/>
      <c r="Q19" s="110"/>
      <c r="R19" s="110"/>
      <c r="S19" s="110"/>
    </row>
    <row r="20" ht="21" customHeight="1" spans="1:19">
      <c r="A20" s="123" t="s">
        <v>198</v>
      </c>
      <c r="B20" s="124" t="s">
        <v>70</v>
      </c>
      <c r="C20" s="124" t="s">
        <v>277</v>
      </c>
      <c r="D20" s="125" t="s">
        <v>411</v>
      </c>
      <c r="E20" s="125" t="s">
        <v>412</v>
      </c>
      <c r="F20" s="125" t="s">
        <v>396</v>
      </c>
      <c r="G20" s="144">
        <v>1</v>
      </c>
      <c r="H20" s="110"/>
      <c r="I20" s="110">
        <v>1000</v>
      </c>
      <c r="J20" s="110"/>
      <c r="K20" s="110"/>
      <c r="L20" s="110"/>
      <c r="M20" s="110"/>
      <c r="N20" s="110">
        <v>1000</v>
      </c>
      <c r="O20" s="110">
        <v>1000</v>
      </c>
      <c r="P20" s="110"/>
      <c r="Q20" s="110"/>
      <c r="R20" s="110"/>
      <c r="S20" s="110"/>
    </row>
    <row r="21" ht="21" customHeight="1" spans="1:19">
      <c r="A21" s="123" t="s">
        <v>198</v>
      </c>
      <c r="B21" s="124" t="s">
        <v>70</v>
      </c>
      <c r="C21" s="124" t="s">
        <v>277</v>
      </c>
      <c r="D21" s="125" t="s">
        <v>413</v>
      </c>
      <c r="E21" s="125" t="s">
        <v>414</v>
      </c>
      <c r="F21" s="125" t="s">
        <v>396</v>
      </c>
      <c r="G21" s="144">
        <v>2</v>
      </c>
      <c r="H21" s="110"/>
      <c r="I21" s="110">
        <v>10000</v>
      </c>
      <c r="J21" s="110"/>
      <c r="K21" s="110"/>
      <c r="L21" s="110"/>
      <c r="M21" s="110"/>
      <c r="N21" s="110">
        <v>10000</v>
      </c>
      <c r="O21" s="110">
        <v>10000</v>
      </c>
      <c r="P21" s="110"/>
      <c r="Q21" s="110"/>
      <c r="R21" s="110"/>
      <c r="S21" s="110"/>
    </row>
    <row r="22" ht="21" customHeight="1" spans="1:19">
      <c r="A22" s="123" t="s">
        <v>198</v>
      </c>
      <c r="B22" s="124" t="s">
        <v>70</v>
      </c>
      <c r="C22" s="124" t="s">
        <v>277</v>
      </c>
      <c r="D22" s="125" t="s">
        <v>415</v>
      </c>
      <c r="E22" s="125" t="s">
        <v>416</v>
      </c>
      <c r="F22" s="125" t="s">
        <v>396</v>
      </c>
      <c r="G22" s="144">
        <v>1</v>
      </c>
      <c r="H22" s="110"/>
      <c r="I22" s="110">
        <v>3000</v>
      </c>
      <c r="J22" s="110"/>
      <c r="K22" s="110"/>
      <c r="L22" s="110"/>
      <c r="M22" s="110"/>
      <c r="N22" s="110">
        <v>3000</v>
      </c>
      <c r="O22" s="110">
        <v>3000</v>
      </c>
      <c r="P22" s="110"/>
      <c r="Q22" s="110"/>
      <c r="R22" s="110"/>
      <c r="S22" s="110"/>
    </row>
    <row r="23" ht="21" customHeight="1" spans="1:19">
      <c r="A23" s="123" t="s">
        <v>198</v>
      </c>
      <c r="B23" s="124" t="s">
        <v>70</v>
      </c>
      <c r="C23" s="124" t="s">
        <v>277</v>
      </c>
      <c r="D23" s="125" t="s">
        <v>417</v>
      </c>
      <c r="E23" s="125" t="s">
        <v>416</v>
      </c>
      <c r="F23" s="125" t="s">
        <v>396</v>
      </c>
      <c r="G23" s="144">
        <v>1</v>
      </c>
      <c r="H23" s="110"/>
      <c r="I23" s="110">
        <v>25000</v>
      </c>
      <c r="J23" s="110"/>
      <c r="K23" s="110"/>
      <c r="L23" s="110"/>
      <c r="M23" s="110"/>
      <c r="N23" s="110">
        <v>25000</v>
      </c>
      <c r="O23" s="110">
        <v>25000</v>
      </c>
      <c r="P23" s="110"/>
      <c r="Q23" s="110"/>
      <c r="R23" s="110"/>
      <c r="S23" s="110"/>
    </row>
    <row r="24" ht="21" customHeight="1" spans="1:19">
      <c r="A24" s="123" t="s">
        <v>198</v>
      </c>
      <c r="B24" s="124" t="s">
        <v>70</v>
      </c>
      <c r="C24" s="124" t="s">
        <v>283</v>
      </c>
      <c r="D24" s="125" t="s">
        <v>418</v>
      </c>
      <c r="E24" s="125" t="s">
        <v>418</v>
      </c>
      <c r="F24" s="125" t="s">
        <v>419</v>
      </c>
      <c r="G24" s="144">
        <v>200</v>
      </c>
      <c r="H24" s="110">
        <v>38000</v>
      </c>
      <c r="I24" s="110">
        <v>38000</v>
      </c>
      <c r="J24" s="110"/>
      <c r="K24" s="110"/>
      <c r="L24" s="110"/>
      <c r="M24" s="110"/>
      <c r="N24" s="110">
        <v>38000</v>
      </c>
      <c r="O24" s="110">
        <v>38000</v>
      </c>
      <c r="P24" s="110"/>
      <c r="Q24" s="110"/>
      <c r="R24" s="110"/>
      <c r="S24" s="110"/>
    </row>
    <row r="25" ht="21" customHeight="1" spans="1:19">
      <c r="A25" s="123" t="s">
        <v>198</v>
      </c>
      <c r="B25" s="124" t="s">
        <v>70</v>
      </c>
      <c r="C25" s="124" t="s">
        <v>285</v>
      </c>
      <c r="D25" s="125" t="s">
        <v>420</v>
      </c>
      <c r="E25" s="125" t="s">
        <v>421</v>
      </c>
      <c r="F25" s="125" t="s">
        <v>422</v>
      </c>
      <c r="G25" s="144">
        <v>1</v>
      </c>
      <c r="H25" s="110">
        <v>750000</v>
      </c>
      <c r="I25" s="110">
        <v>750000</v>
      </c>
      <c r="J25" s="110"/>
      <c r="K25" s="110"/>
      <c r="L25" s="110"/>
      <c r="M25" s="110"/>
      <c r="N25" s="110">
        <v>750000</v>
      </c>
      <c r="O25" s="110">
        <v>750000</v>
      </c>
      <c r="P25" s="110"/>
      <c r="Q25" s="110"/>
      <c r="R25" s="110"/>
      <c r="S25" s="110"/>
    </row>
    <row r="26" ht="21" customHeight="1" spans="1:19">
      <c r="A26" s="123" t="s">
        <v>198</v>
      </c>
      <c r="B26" s="124" t="s">
        <v>70</v>
      </c>
      <c r="C26" s="124" t="s">
        <v>287</v>
      </c>
      <c r="D26" s="125" t="s">
        <v>423</v>
      </c>
      <c r="E26" s="125" t="s">
        <v>424</v>
      </c>
      <c r="F26" s="125" t="s">
        <v>425</v>
      </c>
      <c r="G26" s="144">
        <v>1</v>
      </c>
      <c r="H26" s="110">
        <v>40000</v>
      </c>
      <c r="I26" s="110">
        <v>40000</v>
      </c>
      <c r="J26" s="110"/>
      <c r="K26" s="110"/>
      <c r="L26" s="110"/>
      <c r="M26" s="110"/>
      <c r="N26" s="110">
        <v>40000</v>
      </c>
      <c r="O26" s="110">
        <v>40000</v>
      </c>
      <c r="P26" s="110"/>
      <c r="Q26" s="110"/>
      <c r="R26" s="110"/>
      <c r="S26" s="110"/>
    </row>
    <row r="27" ht="21" customHeight="1" spans="1:19">
      <c r="A27" s="123" t="s">
        <v>198</v>
      </c>
      <c r="B27" s="124" t="s">
        <v>70</v>
      </c>
      <c r="C27" s="124" t="s">
        <v>287</v>
      </c>
      <c r="D27" s="125" t="s">
        <v>267</v>
      </c>
      <c r="E27" s="125" t="s">
        <v>426</v>
      </c>
      <c r="F27" s="125" t="s">
        <v>425</v>
      </c>
      <c r="G27" s="144">
        <v>1</v>
      </c>
      <c r="H27" s="110">
        <v>30000</v>
      </c>
      <c r="I27" s="110">
        <v>30000</v>
      </c>
      <c r="J27" s="110"/>
      <c r="K27" s="110"/>
      <c r="L27" s="110"/>
      <c r="M27" s="110"/>
      <c r="N27" s="110">
        <v>30000</v>
      </c>
      <c r="O27" s="110">
        <v>30000</v>
      </c>
      <c r="P27" s="110"/>
      <c r="Q27" s="110"/>
      <c r="R27" s="110"/>
      <c r="S27" s="110"/>
    </row>
    <row r="28" ht="21" customHeight="1" spans="1:19">
      <c r="A28" s="126" t="s">
        <v>171</v>
      </c>
      <c r="B28" s="127"/>
      <c r="C28" s="127"/>
      <c r="D28" s="128"/>
      <c r="E28" s="128"/>
      <c r="F28" s="128"/>
      <c r="G28" s="145"/>
      <c r="H28" s="110">
        <v>858000</v>
      </c>
      <c r="I28" s="110">
        <v>1726500</v>
      </c>
      <c r="J28" s="110"/>
      <c r="K28" s="110"/>
      <c r="L28" s="110"/>
      <c r="M28" s="110"/>
      <c r="N28" s="110">
        <v>1726500</v>
      </c>
      <c r="O28" s="110">
        <v>1726500</v>
      </c>
      <c r="P28" s="110"/>
      <c r="Q28" s="110"/>
      <c r="R28" s="110"/>
      <c r="S28" s="110"/>
    </row>
    <row r="29" ht="21" customHeight="1" spans="1:19">
      <c r="A29" s="141" t="s">
        <v>427</v>
      </c>
      <c r="B29" s="46"/>
      <c r="C29" s="46"/>
      <c r="D29" s="141"/>
      <c r="E29" s="141"/>
      <c r="F29" s="141"/>
      <c r="G29" s="146"/>
      <c r="H29" s="147"/>
      <c r="I29" s="147"/>
      <c r="J29" s="147"/>
      <c r="K29" s="147"/>
      <c r="L29" s="147"/>
      <c r="M29" s="147"/>
      <c r="N29" s="147"/>
      <c r="O29" s="147"/>
      <c r="P29" s="147"/>
      <c r="Q29" s="147"/>
      <c r="R29" s="147"/>
      <c r="S29" s="147"/>
    </row>
  </sheetData>
  <mergeCells count="19">
    <mergeCell ref="A2:S2"/>
    <mergeCell ref="A3:H3"/>
    <mergeCell ref="I4:S4"/>
    <mergeCell ref="N5:S5"/>
    <mergeCell ref="A28:G28"/>
    <mergeCell ref="A29:S2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4" sqref="A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7"/>
      <c r="B1" s="114"/>
      <c r="C1" s="114"/>
      <c r="D1" s="114"/>
      <c r="E1" s="114"/>
      <c r="F1" s="114"/>
      <c r="G1" s="114"/>
      <c r="H1" s="107"/>
      <c r="I1" s="107"/>
      <c r="J1" s="107"/>
      <c r="K1" s="107"/>
      <c r="L1" s="107"/>
      <c r="M1" s="107"/>
      <c r="N1" s="129"/>
      <c r="O1" s="107"/>
      <c r="P1" s="107"/>
      <c r="Q1" s="114"/>
      <c r="R1" s="107"/>
      <c r="S1" s="137"/>
      <c r="T1" s="137" t="s">
        <v>428</v>
      </c>
    </row>
    <row r="2" ht="41.25" customHeight="1" spans="1:20">
      <c r="A2" s="103" t="str">
        <f>"2025"&amp;"年部门政府购买服务预算表"</f>
        <v>2025年部门政府购买服务预算表</v>
      </c>
      <c r="B2" s="98"/>
      <c r="C2" s="98"/>
      <c r="D2" s="98"/>
      <c r="E2" s="98"/>
      <c r="F2" s="98"/>
      <c r="G2" s="98"/>
      <c r="H2" s="115"/>
      <c r="I2" s="115"/>
      <c r="J2" s="115"/>
      <c r="K2" s="115"/>
      <c r="L2" s="115"/>
      <c r="M2" s="115"/>
      <c r="N2" s="130"/>
      <c r="O2" s="115"/>
      <c r="P2" s="115"/>
      <c r="Q2" s="98"/>
      <c r="R2" s="115"/>
      <c r="S2" s="130"/>
      <c r="T2" s="98"/>
    </row>
    <row r="3" ht="22.5" customHeight="1" spans="1:20">
      <c r="A3" s="104" t="str">
        <f>"单位名称："&amp;"石林彝族自治县妇幼保健计划生育服务中心"</f>
        <v>单位名称：石林彝族自治县妇幼保健计划生育服务中心</v>
      </c>
      <c r="B3" s="116"/>
      <c r="C3" s="116"/>
      <c r="D3" s="116"/>
      <c r="E3" s="116"/>
      <c r="F3" s="116"/>
      <c r="G3" s="116"/>
      <c r="H3" s="105"/>
      <c r="I3" s="105"/>
      <c r="J3" s="105"/>
      <c r="K3" s="105"/>
      <c r="L3" s="105"/>
      <c r="M3" s="105"/>
      <c r="N3" s="129"/>
      <c r="O3" s="107"/>
      <c r="P3" s="107"/>
      <c r="Q3" s="114"/>
      <c r="R3" s="107"/>
      <c r="S3" s="138"/>
      <c r="T3" s="137" t="s">
        <v>1</v>
      </c>
    </row>
    <row r="4" ht="24" customHeight="1" spans="1:20">
      <c r="A4" s="51" t="s">
        <v>180</v>
      </c>
      <c r="B4" s="117" t="s">
        <v>181</v>
      </c>
      <c r="C4" s="117" t="s">
        <v>384</v>
      </c>
      <c r="D4" s="117" t="s">
        <v>429</v>
      </c>
      <c r="E4" s="117" t="s">
        <v>430</v>
      </c>
      <c r="F4" s="117" t="s">
        <v>431</v>
      </c>
      <c r="G4" s="117" t="s">
        <v>432</v>
      </c>
      <c r="H4" s="118" t="s">
        <v>433</v>
      </c>
      <c r="I4" s="118" t="s">
        <v>434</v>
      </c>
      <c r="J4" s="131" t="s">
        <v>188</v>
      </c>
      <c r="K4" s="131"/>
      <c r="L4" s="131"/>
      <c r="M4" s="131"/>
      <c r="N4" s="132"/>
      <c r="O4" s="131"/>
      <c r="P4" s="131"/>
      <c r="Q4" s="111"/>
      <c r="R4" s="131"/>
      <c r="S4" s="132"/>
      <c r="T4" s="112"/>
    </row>
    <row r="5" ht="24" customHeight="1" spans="1:20">
      <c r="A5" s="53"/>
      <c r="B5" s="119"/>
      <c r="C5" s="119"/>
      <c r="D5" s="119"/>
      <c r="E5" s="119"/>
      <c r="F5" s="119"/>
      <c r="G5" s="119"/>
      <c r="H5" s="120"/>
      <c r="I5" s="120"/>
      <c r="J5" s="120" t="s">
        <v>55</v>
      </c>
      <c r="K5" s="120" t="s">
        <v>58</v>
      </c>
      <c r="L5" s="120" t="s">
        <v>390</v>
      </c>
      <c r="M5" s="120" t="s">
        <v>391</v>
      </c>
      <c r="N5" s="133" t="s">
        <v>392</v>
      </c>
      <c r="O5" s="134" t="s">
        <v>393</v>
      </c>
      <c r="P5" s="134"/>
      <c r="Q5" s="139"/>
      <c r="R5" s="134"/>
      <c r="S5" s="140"/>
      <c r="T5" s="121"/>
    </row>
    <row r="6" ht="54" customHeight="1" spans="1:20">
      <c r="A6" s="56"/>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7">
        <v>1</v>
      </c>
      <c r="B7" s="121">
        <v>2</v>
      </c>
      <c r="C7" s="57">
        <v>3</v>
      </c>
      <c r="D7" s="57">
        <v>4</v>
      </c>
      <c r="E7" s="121">
        <v>5</v>
      </c>
      <c r="F7" s="57">
        <v>6</v>
      </c>
      <c r="G7" s="57">
        <v>7</v>
      </c>
      <c r="H7" s="121">
        <v>8</v>
      </c>
      <c r="I7" s="57">
        <v>9</v>
      </c>
      <c r="J7" s="57">
        <v>10</v>
      </c>
      <c r="K7" s="121">
        <v>11</v>
      </c>
      <c r="L7" s="57">
        <v>12</v>
      </c>
      <c r="M7" s="57">
        <v>13</v>
      </c>
      <c r="N7" s="121">
        <v>14</v>
      </c>
      <c r="O7" s="57">
        <v>15</v>
      </c>
      <c r="P7" s="57">
        <v>16</v>
      </c>
      <c r="Q7" s="121">
        <v>17</v>
      </c>
      <c r="R7" s="57">
        <v>18</v>
      </c>
      <c r="S7" s="57">
        <v>19</v>
      </c>
      <c r="T7" s="57">
        <v>20</v>
      </c>
    </row>
    <row r="8" ht="21" customHeight="1" spans="1:20">
      <c r="A8" s="123"/>
      <c r="B8" s="124"/>
      <c r="C8" s="124"/>
      <c r="D8" s="124"/>
      <c r="E8" s="124"/>
      <c r="F8" s="124"/>
      <c r="G8" s="124"/>
      <c r="H8" s="125"/>
      <c r="I8" s="125"/>
      <c r="J8" s="110"/>
      <c r="K8" s="110"/>
      <c r="L8" s="110"/>
      <c r="M8" s="110"/>
      <c r="N8" s="110"/>
      <c r="O8" s="110"/>
      <c r="P8" s="110"/>
      <c r="Q8" s="110"/>
      <c r="R8" s="110"/>
      <c r="S8" s="110"/>
      <c r="T8" s="110"/>
    </row>
    <row r="9" ht="21" customHeight="1" spans="1:20">
      <c r="A9" s="126" t="s">
        <v>171</v>
      </c>
      <c r="B9" s="127"/>
      <c r="C9" s="127"/>
      <c r="D9" s="127"/>
      <c r="E9" s="127"/>
      <c r="F9" s="127"/>
      <c r="G9" s="127"/>
      <c r="H9" s="128"/>
      <c r="I9" s="136"/>
      <c r="J9" s="110"/>
      <c r="K9" s="110"/>
      <c r="L9" s="110"/>
      <c r="M9" s="110"/>
      <c r="N9" s="110"/>
      <c r="O9" s="110"/>
      <c r="P9" s="110"/>
      <c r="Q9" s="110"/>
      <c r="R9" s="110"/>
      <c r="S9" s="110"/>
      <c r="T9" s="110"/>
    </row>
    <row r="10" customHeight="1" spans="1:1">
      <c r="A10" t="s">
        <v>435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102"/>
      <c r="W1" s="44"/>
      <c r="X1" s="44" t="s">
        <v>436</v>
      </c>
    </row>
    <row r="2" ht="41.25" customHeight="1" spans="1:24">
      <c r="A2" s="103" t="str">
        <f>"2025"&amp;"年对下转移支付预算表"</f>
        <v>2025年对下转移支付预算表</v>
      </c>
      <c r="B2" s="45"/>
      <c r="C2" s="45"/>
      <c r="D2" s="45"/>
      <c r="E2" s="45"/>
      <c r="F2" s="45"/>
      <c r="G2" s="45"/>
      <c r="H2" s="45"/>
      <c r="I2" s="45"/>
      <c r="J2" s="45"/>
      <c r="K2" s="45"/>
      <c r="L2" s="45"/>
      <c r="M2" s="45"/>
      <c r="N2" s="45"/>
      <c r="O2" s="45"/>
      <c r="P2" s="45"/>
      <c r="Q2" s="45"/>
      <c r="R2" s="45"/>
      <c r="S2" s="45"/>
      <c r="T2" s="45"/>
      <c r="U2" s="45"/>
      <c r="V2" s="45"/>
      <c r="W2" s="98"/>
      <c r="X2" s="98"/>
    </row>
    <row r="3" ht="18" customHeight="1" spans="1:24">
      <c r="A3" s="104" t="str">
        <f>"单位名称："&amp;"石林彝族自治县妇幼保健计划生育服务中心"</f>
        <v>单位名称：石林彝族自治县妇幼保健计划生育服务中心</v>
      </c>
      <c r="B3" s="105"/>
      <c r="C3" s="105"/>
      <c r="D3" s="106"/>
      <c r="E3" s="107"/>
      <c r="F3" s="107"/>
      <c r="G3" s="107"/>
      <c r="H3" s="107"/>
      <c r="I3" s="107"/>
      <c r="W3" s="49"/>
      <c r="X3" s="49" t="s">
        <v>1</v>
      </c>
    </row>
    <row r="4" ht="19.5" customHeight="1" spans="1:24">
      <c r="A4" s="65" t="s">
        <v>437</v>
      </c>
      <c r="B4" s="13" t="s">
        <v>188</v>
      </c>
      <c r="C4" s="14"/>
      <c r="D4" s="14"/>
      <c r="E4" s="13" t="s">
        <v>438</v>
      </c>
      <c r="F4" s="14"/>
      <c r="G4" s="14"/>
      <c r="H4" s="14"/>
      <c r="I4" s="14"/>
      <c r="J4" s="14"/>
      <c r="K4" s="14"/>
      <c r="L4" s="14"/>
      <c r="M4" s="14"/>
      <c r="N4" s="14"/>
      <c r="O4" s="14"/>
      <c r="P4" s="14"/>
      <c r="Q4" s="14"/>
      <c r="R4" s="14"/>
      <c r="S4" s="14"/>
      <c r="T4" s="14"/>
      <c r="U4" s="14"/>
      <c r="V4" s="14"/>
      <c r="W4" s="111"/>
      <c r="X4" s="112"/>
    </row>
    <row r="5" ht="40.5" customHeight="1" spans="1:24">
      <c r="A5" s="57"/>
      <c r="B5" s="66" t="s">
        <v>55</v>
      </c>
      <c r="C5" s="51" t="s">
        <v>58</v>
      </c>
      <c r="D5" s="108" t="s">
        <v>390</v>
      </c>
      <c r="E5" s="84" t="s">
        <v>439</v>
      </c>
      <c r="F5" s="84" t="s">
        <v>440</v>
      </c>
      <c r="G5" s="84" t="s">
        <v>441</v>
      </c>
      <c r="H5" s="84" t="s">
        <v>442</v>
      </c>
      <c r="I5" s="84" t="s">
        <v>443</v>
      </c>
      <c r="J5" s="84" t="s">
        <v>444</v>
      </c>
      <c r="K5" s="84" t="s">
        <v>445</v>
      </c>
      <c r="L5" s="84" t="s">
        <v>446</v>
      </c>
      <c r="M5" s="84" t="s">
        <v>447</v>
      </c>
      <c r="N5" s="84" t="s">
        <v>448</v>
      </c>
      <c r="O5" s="84" t="s">
        <v>449</v>
      </c>
      <c r="P5" s="84" t="s">
        <v>450</v>
      </c>
      <c r="Q5" s="84" t="s">
        <v>451</v>
      </c>
      <c r="R5" s="84" t="s">
        <v>452</v>
      </c>
      <c r="S5" s="84" t="s">
        <v>453</v>
      </c>
      <c r="T5" s="84" t="s">
        <v>454</v>
      </c>
      <c r="U5" s="84" t="s">
        <v>455</v>
      </c>
      <c r="V5" s="84" t="s">
        <v>456</v>
      </c>
      <c r="W5" s="84" t="s">
        <v>457</v>
      </c>
      <c r="X5" s="113" t="s">
        <v>458</v>
      </c>
    </row>
    <row r="6" ht="19.5" customHeight="1" spans="1:24">
      <c r="A6" s="58">
        <v>1</v>
      </c>
      <c r="B6" s="58">
        <v>2</v>
      </c>
      <c r="C6" s="58">
        <v>3</v>
      </c>
      <c r="D6" s="109">
        <v>4</v>
      </c>
      <c r="E6" s="72">
        <v>5</v>
      </c>
      <c r="F6" s="58">
        <v>6</v>
      </c>
      <c r="G6" s="58">
        <v>7</v>
      </c>
      <c r="H6" s="109">
        <v>8</v>
      </c>
      <c r="I6" s="58">
        <v>9</v>
      </c>
      <c r="J6" s="58">
        <v>10</v>
      </c>
      <c r="K6" s="58">
        <v>11</v>
      </c>
      <c r="L6" s="109">
        <v>12</v>
      </c>
      <c r="M6" s="58">
        <v>13</v>
      </c>
      <c r="N6" s="58">
        <v>14</v>
      </c>
      <c r="O6" s="58">
        <v>15</v>
      </c>
      <c r="P6" s="109">
        <v>16</v>
      </c>
      <c r="Q6" s="58">
        <v>17</v>
      </c>
      <c r="R6" s="58">
        <v>18</v>
      </c>
      <c r="S6" s="58">
        <v>19</v>
      </c>
      <c r="T6" s="109">
        <v>20</v>
      </c>
      <c r="U6" s="109">
        <v>21</v>
      </c>
      <c r="V6" s="109">
        <v>22</v>
      </c>
      <c r="W6" s="72">
        <v>23</v>
      </c>
      <c r="X6" s="72">
        <v>24</v>
      </c>
    </row>
    <row r="7" ht="19.5" customHeight="1" spans="1:24">
      <c r="A7" s="19"/>
      <c r="B7" s="110"/>
      <c r="C7" s="110"/>
      <c r="D7" s="110"/>
      <c r="E7" s="110"/>
      <c r="F7" s="110"/>
      <c r="G7" s="110"/>
      <c r="H7" s="110"/>
      <c r="I7" s="110"/>
      <c r="J7" s="110"/>
      <c r="K7" s="110"/>
      <c r="L7" s="110"/>
      <c r="M7" s="110"/>
      <c r="N7" s="110"/>
      <c r="O7" s="110"/>
      <c r="P7" s="110"/>
      <c r="Q7" s="110"/>
      <c r="R7" s="110"/>
      <c r="S7" s="110"/>
      <c r="T7" s="110"/>
      <c r="U7" s="110"/>
      <c r="V7" s="110"/>
      <c r="W7" s="110"/>
      <c r="X7" s="110"/>
    </row>
    <row r="8" ht="19.5" customHeight="1" spans="1:24">
      <c r="A8" s="100"/>
      <c r="B8" s="110"/>
      <c r="C8" s="110"/>
      <c r="D8" s="110"/>
      <c r="E8" s="110"/>
      <c r="F8" s="110"/>
      <c r="G8" s="110"/>
      <c r="H8" s="110"/>
      <c r="I8" s="110"/>
      <c r="J8" s="110"/>
      <c r="K8" s="110"/>
      <c r="L8" s="110"/>
      <c r="M8" s="110"/>
      <c r="N8" s="110"/>
      <c r="O8" s="110"/>
      <c r="P8" s="110"/>
      <c r="Q8" s="110"/>
      <c r="R8" s="110"/>
      <c r="S8" s="110"/>
      <c r="T8" s="110"/>
      <c r="U8" s="110"/>
      <c r="V8" s="110"/>
      <c r="W8" s="110"/>
      <c r="X8" s="110"/>
    </row>
    <row r="9" customHeight="1" spans="1:1">
      <c r="A9" t="s">
        <v>459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460</v>
      </c>
    </row>
    <row r="2" ht="41.25" customHeight="1" spans="1:10">
      <c r="A2" s="97" t="str">
        <f>"2025"&amp;"年对下转移支付绩效目标表"</f>
        <v>2025年对下转移支付绩效目标表</v>
      </c>
      <c r="B2" s="45"/>
      <c r="C2" s="45"/>
      <c r="D2" s="45"/>
      <c r="E2" s="45"/>
      <c r="F2" s="98"/>
      <c r="G2" s="45"/>
      <c r="H2" s="98"/>
      <c r="I2" s="98"/>
      <c r="J2" s="45"/>
    </row>
    <row r="3" ht="17.25" customHeight="1" spans="1:1">
      <c r="A3" s="46" t="str">
        <f>"单位名称："&amp;"石林彝族自治县妇幼保健计划生育服务中心"</f>
        <v>单位名称：石林彝族自治县妇幼保健计划生育服务中心</v>
      </c>
    </row>
    <row r="4" ht="44.25" customHeight="1" spans="1:10">
      <c r="A4" s="18" t="s">
        <v>437</v>
      </c>
      <c r="B4" s="18" t="s">
        <v>300</v>
      </c>
      <c r="C4" s="18" t="s">
        <v>301</v>
      </c>
      <c r="D4" s="18" t="s">
        <v>302</v>
      </c>
      <c r="E4" s="18" t="s">
        <v>303</v>
      </c>
      <c r="F4" s="99" t="s">
        <v>304</v>
      </c>
      <c r="G4" s="18" t="s">
        <v>305</v>
      </c>
      <c r="H4" s="99" t="s">
        <v>306</v>
      </c>
      <c r="I4" s="99" t="s">
        <v>307</v>
      </c>
      <c r="J4" s="18" t="s">
        <v>308</v>
      </c>
    </row>
    <row r="5" ht="14.25" customHeight="1" spans="1:10">
      <c r="A5" s="18">
        <v>1</v>
      </c>
      <c r="B5" s="18">
        <v>2</v>
      </c>
      <c r="C5" s="18">
        <v>3</v>
      </c>
      <c r="D5" s="18">
        <v>4</v>
      </c>
      <c r="E5" s="18">
        <v>5</v>
      </c>
      <c r="F5" s="99">
        <v>6</v>
      </c>
      <c r="G5" s="18">
        <v>7</v>
      </c>
      <c r="H5" s="99">
        <v>8</v>
      </c>
      <c r="I5" s="99">
        <v>9</v>
      </c>
      <c r="J5" s="18">
        <v>10</v>
      </c>
    </row>
    <row r="6" ht="42" customHeight="1" spans="1:10">
      <c r="A6" s="19"/>
      <c r="B6" s="100"/>
      <c r="C6" s="100"/>
      <c r="D6" s="100"/>
      <c r="E6" s="34"/>
      <c r="F6" s="101"/>
      <c r="G6" s="34"/>
      <c r="H6" s="101"/>
      <c r="I6" s="101"/>
      <c r="J6" s="34"/>
    </row>
    <row r="7" ht="42" customHeight="1" spans="1:10">
      <c r="A7" s="19"/>
      <c r="B7" s="32"/>
      <c r="C7" s="32"/>
      <c r="D7" s="32"/>
      <c r="E7" s="19"/>
      <c r="F7" s="32"/>
      <c r="G7" s="19"/>
      <c r="H7" s="32"/>
      <c r="I7" s="32"/>
      <c r="J7" s="19"/>
    </row>
    <row r="8" ht="20" customHeight="1" spans="1:1">
      <c r="A8" t="s">
        <v>459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4" sqref="A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t="s">
        <v>461</v>
      </c>
      <c r="B1" s="75"/>
      <c r="C1" s="75"/>
      <c r="D1" s="76"/>
      <c r="E1" s="76"/>
      <c r="F1" s="76"/>
      <c r="G1" s="75"/>
      <c r="H1" s="75"/>
      <c r="I1" s="76"/>
    </row>
    <row r="2" ht="41.25" customHeight="1" spans="1:9">
      <c r="A2" s="77" t="str">
        <f>"2025"&amp;"年新增资产配置预算表"</f>
        <v>2025年新增资产配置预算表</v>
      </c>
      <c r="B2" s="78"/>
      <c r="C2" s="78"/>
      <c r="D2" s="79"/>
      <c r="E2" s="79"/>
      <c r="F2" s="79"/>
      <c r="G2" s="78"/>
      <c r="H2" s="78"/>
      <c r="I2" s="79"/>
    </row>
    <row r="3" customHeight="1" spans="1:9">
      <c r="A3" s="80" t="str">
        <f>"单位名称："&amp;"石林彝族自治县妇幼保健计划生育服务中心"</f>
        <v>单位名称：石林彝族自治县妇幼保健计划生育服务中心</v>
      </c>
      <c r="B3" s="81"/>
      <c r="C3" s="81"/>
      <c r="D3" s="82"/>
      <c r="F3" s="79"/>
      <c r="G3" s="78"/>
      <c r="H3" s="78"/>
      <c r="I3" s="96" t="s">
        <v>1</v>
      </c>
    </row>
    <row r="4" ht="28.5" customHeight="1" spans="1:9">
      <c r="A4" s="83" t="s">
        <v>180</v>
      </c>
      <c r="B4" s="84" t="s">
        <v>181</v>
      </c>
      <c r="C4" s="85" t="s">
        <v>462</v>
      </c>
      <c r="D4" s="83" t="s">
        <v>463</v>
      </c>
      <c r="E4" s="83" t="s">
        <v>464</v>
      </c>
      <c r="F4" s="83" t="s">
        <v>465</v>
      </c>
      <c r="G4" s="84" t="s">
        <v>466</v>
      </c>
      <c r="H4" s="72"/>
      <c r="I4" s="83"/>
    </row>
    <row r="5" ht="21" customHeight="1" spans="1:9">
      <c r="A5" s="85"/>
      <c r="B5" s="86"/>
      <c r="C5" s="86"/>
      <c r="D5" s="87"/>
      <c r="E5" s="86"/>
      <c r="F5" s="86"/>
      <c r="G5" s="84" t="s">
        <v>388</v>
      </c>
      <c r="H5" s="84" t="s">
        <v>467</v>
      </c>
      <c r="I5" s="84" t="s">
        <v>468</v>
      </c>
    </row>
    <row r="6" ht="17.25" customHeight="1" spans="1:9">
      <c r="A6" s="88" t="s">
        <v>82</v>
      </c>
      <c r="B6" s="33" t="s">
        <v>83</v>
      </c>
      <c r="C6" s="88" t="s">
        <v>84</v>
      </c>
      <c r="D6" s="34" t="s">
        <v>85</v>
      </c>
      <c r="E6" s="88" t="s">
        <v>86</v>
      </c>
      <c r="F6" s="33" t="s">
        <v>87</v>
      </c>
      <c r="G6" s="89" t="s">
        <v>88</v>
      </c>
      <c r="H6" s="34" t="s">
        <v>89</v>
      </c>
      <c r="I6" s="34">
        <v>9</v>
      </c>
    </row>
    <row r="7" ht="19.5" customHeight="1" spans="1:9">
      <c r="A7" s="90"/>
      <c r="B7" s="68"/>
      <c r="C7" s="68"/>
      <c r="D7" s="19"/>
      <c r="E7" s="32"/>
      <c r="F7" s="89"/>
      <c r="G7" s="91"/>
      <c r="H7" s="92"/>
      <c r="I7" s="92"/>
    </row>
    <row r="8" ht="19.5" customHeight="1" spans="1:9">
      <c r="A8" s="21" t="s">
        <v>55</v>
      </c>
      <c r="B8" s="93"/>
      <c r="C8" s="93"/>
      <c r="D8" s="94"/>
      <c r="E8" s="95"/>
      <c r="F8" s="95"/>
      <c r="G8" s="91"/>
      <c r="H8" s="92"/>
      <c r="I8" s="92"/>
    </row>
    <row r="9" ht="17" customHeight="1" spans="1:1">
      <c r="A9" t="s">
        <v>469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470</v>
      </c>
    </row>
    <row r="2" ht="41.25" customHeight="1" spans="1:11">
      <c r="A2" s="45" t="str">
        <f>"2025"&amp;"年上级转移支付补助项目支出预算表"</f>
        <v>2025年上级转移支付补助项目支出预算表</v>
      </c>
      <c r="B2" s="45"/>
      <c r="C2" s="45"/>
      <c r="D2" s="45"/>
      <c r="E2" s="45"/>
      <c r="F2" s="45"/>
      <c r="G2" s="45"/>
      <c r="H2" s="45"/>
      <c r="I2" s="45"/>
      <c r="J2" s="45"/>
      <c r="K2" s="45"/>
    </row>
    <row r="3" ht="13.5" customHeight="1" spans="1:11">
      <c r="A3" s="46" t="str">
        <f>"单位名称："&amp;"石林彝族自治县妇幼保健计划生育服务中心"</f>
        <v>单位名称：石林彝族自治县妇幼保健计划生育服务中心</v>
      </c>
      <c r="B3" s="47"/>
      <c r="C3" s="47"/>
      <c r="D3" s="47"/>
      <c r="E3" s="47"/>
      <c r="F3" s="47"/>
      <c r="G3" s="47"/>
      <c r="H3" s="48"/>
      <c r="I3" s="48"/>
      <c r="J3" s="48"/>
      <c r="K3" s="49" t="s">
        <v>1</v>
      </c>
    </row>
    <row r="4" ht="21.75" customHeight="1" spans="1:11">
      <c r="A4" s="50" t="s">
        <v>269</v>
      </c>
      <c r="B4" s="50" t="s">
        <v>183</v>
      </c>
      <c r="C4" s="50" t="s">
        <v>270</v>
      </c>
      <c r="D4" s="51" t="s">
        <v>184</v>
      </c>
      <c r="E4" s="51" t="s">
        <v>185</v>
      </c>
      <c r="F4" s="51" t="s">
        <v>271</v>
      </c>
      <c r="G4" s="51" t="s">
        <v>272</v>
      </c>
      <c r="H4" s="65" t="s">
        <v>55</v>
      </c>
      <c r="I4" s="13" t="s">
        <v>471</v>
      </c>
      <c r="J4" s="14"/>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19"/>
      <c r="B8" s="32"/>
      <c r="C8" s="19"/>
      <c r="D8" s="19"/>
      <c r="E8" s="19"/>
      <c r="F8" s="19"/>
      <c r="G8" s="19"/>
      <c r="H8" s="67"/>
      <c r="I8" s="73"/>
      <c r="J8" s="73"/>
      <c r="K8" s="67"/>
    </row>
    <row r="9" ht="18.75" customHeight="1" spans="1:11">
      <c r="A9" s="68"/>
      <c r="B9" s="32"/>
      <c r="C9" s="32"/>
      <c r="D9" s="32"/>
      <c r="E9" s="32"/>
      <c r="F9" s="32"/>
      <c r="G9" s="32"/>
      <c r="H9" s="60"/>
      <c r="I9" s="60"/>
      <c r="J9" s="60"/>
      <c r="K9" s="67"/>
    </row>
    <row r="10" ht="18.75" customHeight="1" spans="1:11">
      <c r="A10" s="69" t="s">
        <v>171</v>
      </c>
      <c r="B10" s="70"/>
      <c r="C10" s="70"/>
      <c r="D10" s="70"/>
      <c r="E10" s="70"/>
      <c r="F10" s="70"/>
      <c r="G10" s="71"/>
      <c r="H10" s="60"/>
      <c r="I10" s="60"/>
      <c r="J10" s="60"/>
      <c r="K10" s="67"/>
    </row>
    <row r="11" customHeight="1" spans="1:1">
      <c r="A11" t="s">
        <v>472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473</v>
      </c>
    </row>
    <row r="2" ht="41.25" customHeight="1" spans="1:7">
      <c r="A2" s="45" t="str">
        <f>"2025"&amp;"年部门项目中期规划预算表"</f>
        <v>2025年部门项目中期规划预算表</v>
      </c>
      <c r="B2" s="45"/>
      <c r="C2" s="45"/>
      <c r="D2" s="45"/>
      <c r="E2" s="45"/>
      <c r="F2" s="45"/>
      <c r="G2" s="45"/>
    </row>
    <row r="3" ht="13.5" customHeight="1" spans="1:7">
      <c r="A3" s="46" t="str">
        <f>"单位名称："&amp;"石林彝族自治县妇幼保健计划生育服务中心"</f>
        <v>单位名称：石林彝族自治县妇幼保健计划生育服务中心</v>
      </c>
      <c r="B3" s="47"/>
      <c r="C3" s="47"/>
      <c r="D3" s="47"/>
      <c r="E3" s="48"/>
      <c r="F3" s="48"/>
      <c r="G3" s="49" t="s">
        <v>1</v>
      </c>
    </row>
    <row r="4" ht="21.75" customHeight="1" spans="1:7">
      <c r="A4" s="50" t="s">
        <v>270</v>
      </c>
      <c r="B4" s="50" t="s">
        <v>269</v>
      </c>
      <c r="C4" s="50" t="s">
        <v>183</v>
      </c>
      <c r="D4" s="51" t="s">
        <v>474</v>
      </c>
      <c r="E4" s="13" t="s">
        <v>58</v>
      </c>
      <c r="F4" s="14"/>
      <c r="G4" s="38"/>
    </row>
    <row r="5" ht="21.75" customHeight="1" spans="1:7">
      <c r="A5" s="52"/>
      <c r="B5" s="52"/>
      <c r="C5" s="52"/>
      <c r="D5" s="53"/>
      <c r="E5" s="54" t="str">
        <f>"2025"&amp;"年"</f>
        <v>2025年</v>
      </c>
      <c r="F5" s="51" t="str">
        <f>("2025"+1)&amp;"年"</f>
        <v>2026年</v>
      </c>
      <c r="G5" s="51" t="str">
        <f>("2025"+2)&amp;"年"</f>
        <v>2027年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2" t="s">
        <v>70</v>
      </c>
      <c r="B8" s="59"/>
      <c r="C8" s="59"/>
      <c r="D8" s="32"/>
      <c r="E8" s="60">
        <v>75000</v>
      </c>
      <c r="F8" s="60"/>
      <c r="G8" s="60"/>
    </row>
    <row r="9" ht="18.75" customHeight="1" spans="1:7">
      <c r="A9" s="32"/>
      <c r="B9" s="32" t="s">
        <v>475</v>
      </c>
      <c r="C9" s="32" t="s">
        <v>296</v>
      </c>
      <c r="D9" s="32" t="s">
        <v>476</v>
      </c>
      <c r="E9" s="60">
        <v>25000</v>
      </c>
      <c r="F9" s="60"/>
      <c r="G9" s="60"/>
    </row>
    <row r="10" ht="18.75" customHeight="1" spans="1:7">
      <c r="A10" s="61"/>
      <c r="B10" s="32" t="s">
        <v>475</v>
      </c>
      <c r="C10" s="32" t="s">
        <v>298</v>
      </c>
      <c r="D10" s="32" t="s">
        <v>476</v>
      </c>
      <c r="E10" s="60">
        <v>50000</v>
      </c>
      <c r="F10" s="60"/>
      <c r="G10" s="60"/>
    </row>
    <row r="11" ht="18.75" customHeight="1" spans="1:7">
      <c r="A11" s="62" t="s">
        <v>55</v>
      </c>
      <c r="B11" s="63" t="s">
        <v>477</v>
      </c>
      <c r="C11" s="63"/>
      <c r="D11" s="64"/>
      <c r="E11" s="60">
        <v>75000</v>
      </c>
      <c r="F11" s="60"/>
      <c r="G11" s="60"/>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25" workbookViewId="0">
      <selection activeCell="J30" sqref="J30"/>
    </sheetView>
  </sheetViews>
  <sheetFormatPr defaultColWidth="8.575" defaultRowHeight="14.25" customHeight="1"/>
  <cols>
    <col min="1" max="1" width="18.1416666666667" customWidth="1"/>
    <col min="2" max="2" width="23.425" customWidth="1"/>
    <col min="3" max="3" width="23.87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37" t="s">
        <v>478</v>
      </c>
    </row>
    <row r="2" ht="41.25" customHeight="1" spans="1:10">
      <c r="A2" s="2" t="str">
        <f>"2025"&amp;"年部门整体支出绩效目标表"</f>
        <v>2025年部门整体支出绩效目标表</v>
      </c>
      <c r="B2" s="3"/>
      <c r="C2" s="3"/>
      <c r="D2" s="3"/>
      <c r="E2" s="3"/>
      <c r="F2" s="3"/>
      <c r="G2" s="3"/>
      <c r="H2" s="3"/>
      <c r="I2" s="3"/>
      <c r="J2" s="3"/>
    </row>
    <row r="3" ht="17.25" customHeight="1" spans="1:10">
      <c r="A3" s="4" t="str">
        <f>"单位名称："&amp;"石林彝族自治县妇幼保健计划生育服务中心"</f>
        <v>单位名称：石林彝族自治县妇幼保健计划生育服务中心</v>
      </c>
      <c r="B3" s="4"/>
      <c r="C3" s="5"/>
      <c r="D3" s="6"/>
      <c r="E3" s="6"/>
      <c r="F3" s="6"/>
      <c r="G3" s="6"/>
      <c r="H3" s="6"/>
      <c r="I3" s="6"/>
      <c r="J3" s="224" t="s">
        <v>1</v>
      </c>
    </row>
    <row r="4" ht="30" customHeight="1" spans="1:10">
      <c r="A4" s="7" t="s">
        <v>479</v>
      </c>
      <c r="B4" s="8">
        <v>131008</v>
      </c>
      <c r="C4" s="9"/>
      <c r="D4" s="9"/>
      <c r="E4" s="10"/>
      <c r="F4" s="11" t="s">
        <v>480</v>
      </c>
      <c r="G4" s="10"/>
      <c r="H4" s="12" t="s">
        <v>70</v>
      </c>
      <c r="I4" s="9"/>
      <c r="J4" s="10"/>
    </row>
    <row r="5" ht="32.25" customHeight="1" spans="1:10">
      <c r="A5" s="13" t="s">
        <v>481</v>
      </c>
      <c r="B5" s="14"/>
      <c r="C5" s="14"/>
      <c r="D5" s="14"/>
      <c r="E5" s="14"/>
      <c r="F5" s="14"/>
      <c r="G5" s="14"/>
      <c r="H5" s="14"/>
      <c r="I5" s="38"/>
      <c r="J5" s="39" t="s">
        <v>482</v>
      </c>
    </row>
    <row r="6" ht="99.75" customHeight="1" spans="1:10">
      <c r="A6" s="15" t="s">
        <v>483</v>
      </c>
      <c r="B6" s="16" t="s">
        <v>484</v>
      </c>
      <c r="C6" s="17" t="s">
        <v>485</v>
      </c>
      <c r="D6" s="17"/>
      <c r="E6" s="17"/>
      <c r="F6" s="17"/>
      <c r="G6" s="17"/>
      <c r="H6" s="17"/>
      <c r="I6" s="17"/>
      <c r="J6" s="40" t="s">
        <v>486</v>
      </c>
    </row>
    <row r="7" ht="99.75" customHeight="1" spans="1:10">
      <c r="A7" s="15"/>
      <c r="B7" s="16" t="str">
        <f>"总体绩效目标（"&amp;"2025"&amp;"-"&amp;("2025"+2)&amp;"年期间）"</f>
        <v>总体绩效目标（2025-2027年期间）</v>
      </c>
      <c r="C7" s="17" t="s">
        <v>487</v>
      </c>
      <c r="D7" s="17"/>
      <c r="E7" s="17"/>
      <c r="F7" s="17"/>
      <c r="G7" s="17"/>
      <c r="H7" s="17"/>
      <c r="I7" s="17"/>
      <c r="J7" s="40" t="s">
        <v>488</v>
      </c>
    </row>
    <row r="8" ht="75" customHeight="1" spans="1:10">
      <c r="A8" s="16" t="s">
        <v>489</v>
      </c>
      <c r="B8" s="18" t="str">
        <f>"预算年度（"&amp;"2025"&amp;"年）绩效目标"</f>
        <v>预算年度（2025年）绩效目标</v>
      </c>
      <c r="C8" s="19" t="s">
        <v>487</v>
      </c>
      <c r="D8" s="19"/>
      <c r="E8" s="19"/>
      <c r="F8" s="19"/>
      <c r="G8" s="19"/>
      <c r="H8" s="19"/>
      <c r="I8" s="19"/>
      <c r="J8" s="41" t="s">
        <v>490</v>
      </c>
    </row>
    <row r="9" ht="32.25" customHeight="1" spans="1:10">
      <c r="A9" s="20" t="s">
        <v>491</v>
      </c>
      <c r="B9" s="20"/>
      <c r="C9" s="20"/>
      <c r="D9" s="20"/>
      <c r="E9" s="20"/>
      <c r="F9" s="20"/>
      <c r="G9" s="20"/>
      <c r="H9" s="20"/>
      <c r="I9" s="20"/>
      <c r="J9" s="20"/>
    </row>
    <row r="10" ht="32.25" customHeight="1" spans="1:10">
      <c r="A10" s="16" t="s">
        <v>492</v>
      </c>
      <c r="B10" s="16"/>
      <c r="C10" s="15" t="s">
        <v>493</v>
      </c>
      <c r="D10" s="15"/>
      <c r="E10" s="15"/>
      <c r="F10" s="15" t="s">
        <v>494</v>
      </c>
      <c r="G10" s="15"/>
      <c r="H10" s="15" t="s">
        <v>495</v>
      </c>
      <c r="I10" s="15"/>
      <c r="J10" s="15"/>
    </row>
    <row r="11" ht="32.25" customHeight="1" spans="1:10">
      <c r="A11" s="16"/>
      <c r="B11" s="16"/>
      <c r="C11" s="15"/>
      <c r="D11" s="15"/>
      <c r="E11" s="15"/>
      <c r="F11" s="15"/>
      <c r="G11" s="15"/>
      <c r="H11" s="16" t="s">
        <v>496</v>
      </c>
      <c r="I11" s="16" t="s">
        <v>497</v>
      </c>
      <c r="J11" s="16" t="s">
        <v>498</v>
      </c>
    </row>
    <row r="12" ht="24" customHeight="1" spans="1:10">
      <c r="A12" s="21" t="s">
        <v>55</v>
      </c>
      <c r="B12" s="22"/>
      <c r="C12" s="22"/>
      <c r="D12" s="22"/>
      <c r="E12" s="22"/>
      <c r="F12" s="22"/>
      <c r="G12" s="23"/>
      <c r="H12" s="24">
        <f>H13</f>
        <v>42817107</v>
      </c>
      <c r="I12" s="24">
        <f>I13</f>
        <v>10587238</v>
      </c>
      <c r="J12" s="24">
        <f>J13</f>
        <v>32229869</v>
      </c>
    </row>
    <row r="13" ht="34.5" customHeight="1" spans="1:10">
      <c r="A13" s="17" t="s">
        <v>499</v>
      </c>
      <c r="B13" s="25"/>
      <c r="C13" s="17" t="s">
        <v>500</v>
      </c>
      <c r="D13" s="25"/>
      <c r="E13" s="25"/>
      <c r="F13" s="25"/>
      <c r="G13" s="25"/>
      <c r="H13" s="26">
        <v>42817107</v>
      </c>
      <c r="I13" s="26">
        <v>10587238</v>
      </c>
      <c r="J13" s="26">
        <v>32229869</v>
      </c>
    </row>
    <row r="14" ht="32.25" customHeight="1" spans="1:10">
      <c r="A14" s="20" t="s">
        <v>501</v>
      </c>
      <c r="B14" s="20"/>
      <c r="C14" s="20"/>
      <c r="D14" s="20"/>
      <c r="E14" s="20"/>
      <c r="F14" s="20"/>
      <c r="G14" s="20"/>
      <c r="H14" s="20"/>
      <c r="I14" s="20"/>
      <c r="J14" s="20"/>
    </row>
    <row r="15" ht="32.25" customHeight="1" spans="1:10">
      <c r="A15" s="27" t="s">
        <v>502</v>
      </c>
      <c r="B15" s="27"/>
      <c r="C15" s="27"/>
      <c r="D15" s="27"/>
      <c r="E15" s="27"/>
      <c r="F15" s="27"/>
      <c r="G15" s="27"/>
      <c r="H15" s="28" t="s">
        <v>503</v>
      </c>
      <c r="I15" s="42" t="s">
        <v>308</v>
      </c>
      <c r="J15" s="28" t="s">
        <v>504</v>
      </c>
    </row>
    <row r="16" s="1" customFormat="1" ht="36" customHeight="1" spans="1:10">
      <c r="A16" s="29" t="s">
        <v>301</v>
      </c>
      <c r="B16" s="29" t="s">
        <v>505</v>
      </c>
      <c r="C16" s="30" t="s">
        <v>303</v>
      </c>
      <c r="D16" s="30" t="s">
        <v>304</v>
      </c>
      <c r="E16" s="30" t="s">
        <v>305</v>
      </c>
      <c r="F16" s="30" t="s">
        <v>306</v>
      </c>
      <c r="G16" s="30" t="s">
        <v>307</v>
      </c>
      <c r="H16" s="21"/>
      <c r="I16" s="21"/>
      <c r="J16" s="21"/>
    </row>
    <row r="17" s="1" customFormat="1" ht="33" customHeight="1" spans="1:10">
      <c r="A17" s="31" t="s">
        <v>310</v>
      </c>
      <c r="B17" s="31" t="s">
        <v>311</v>
      </c>
      <c r="C17" s="32" t="s">
        <v>506</v>
      </c>
      <c r="D17" s="33" t="s">
        <v>507</v>
      </c>
      <c r="E17" s="33">
        <v>2400</v>
      </c>
      <c r="F17" s="33" t="s">
        <v>343</v>
      </c>
      <c r="G17" s="33" t="s">
        <v>327</v>
      </c>
      <c r="H17" s="34" t="s">
        <v>508</v>
      </c>
      <c r="I17" s="32" t="s">
        <v>506</v>
      </c>
      <c r="J17" s="34" t="s">
        <v>509</v>
      </c>
    </row>
    <row r="18" s="1" customFormat="1" ht="33" customHeight="1" spans="1:10">
      <c r="A18" s="35"/>
      <c r="B18" s="35"/>
      <c r="C18" s="32" t="s">
        <v>510</v>
      </c>
      <c r="D18" s="33" t="s">
        <v>507</v>
      </c>
      <c r="E18" s="33">
        <v>1800</v>
      </c>
      <c r="F18" s="33" t="s">
        <v>343</v>
      </c>
      <c r="G18" s="33" t="s">
        <v>327</v>
      </c>
      <c r="H18" s="34" t="s">
        <v>508</v>
      </c>
      <c r="I18" s="32" t="s">
        <v>510</v>
      </c>
      <c r="J18" s="34" t="s">
        <v>509</v>
      </c>
    </row>
    <row r="19" s="1" customFormat="1" ht="33" customHeight="1" spans="1:10">
      <c r="A19" s="35"/>
      <c r="B19" s="35"/>
      <c r="C19" s="32" t="s">
        <v>511</v>
      </c>
      <c r="D19" s="33" t="s">
        <v>507</v>
      </c>
      <c r="E19" s="33">
        <v>2000</v>
      </c>
      <c r="F19" s="33" t="s">
        <v>343</v>
      </c>
      <c r="G19" s="33" t="s">
        <v>327</v>
      </c>
      <c r="H19" s="34" t="s">
        <v>508</v>
      </c>
      <c r="I19" s="32" t="s">
        <v>511</v>
      </c>
      <c r="J19" s="34" t="s">
        <v>509</v>
      </c>
    </row>
    <row r="20" s="1" customFormat="1" ht="33" customHeight="1" spans="1:10">
      <c r="A20" s="35"/>
      <c r="B20" s="36"/>
      <c r="C20" s="32" t="s">
        <v>512</v>
      </c>
      <c r="D20" s="33" t="s">
        <v>507</v>
      </c>
      <c r="E20" s="33">
        <v>1800</v>
      </c>
      <c r="F20" s="33" t="s">
        <v>513</v>
      </c>
      <c r="G20" s="33" t="s">
        <v>327</v>
      </c>
      <c r="H20" s="34" t="s">
        <v>508</v>
      </c>
      <c r="I20" s="32" t="s">
        <v>512</v>
      </c>
      <c r="J20" s="34" t="s">
        <v>509</v>
      </c>
    </row>
    <row r="21" s="1" customFormat="1" ht="33" customHeight="1" spans="1:10">
      <c r="A21" s="35"/>
      <c r="B21" s="31" t="s">
        <v>356</v>
      </c>
      <c r="C21" s="32" t="s">
        <v>514</v>
      </c>
      <c r="D21" s="33" t="s">
        <v>515</v>
      </c>
      <c r="E21" s="33" t="s">
        <v>516</v>
      </c>
      <c r="F21" s="33" t="s">
        <v>315</v>
      </c>
      <c r="G21" s="33" t="s">
        <v>327</v>
      </c>
      <c r="H21" s="34" t="s">
        <v>508</v>
      </c>
      <c r="I21" s="32" t="s">
        <v>514</v>
      </c>
      <c r="J21" s="34" t="s">
        <v>509</v>
      </c>
    </row>
    <row r="22" s="1" customFormat="1" ht="33" customHeight="1" spans="1:10">
      <c r="A22" s="35"/>
      <c r="B22" s="35"/>
      <c r="C22" s="32" t="s">
        <v>517</v>
      </c>
      <c r="D22" s="33" t="s">
        <v>507</v>
      </c>
      <c r="E22" s="33">
        <v>65</v>
      </c>
      <c r="F22" s="33" t="s">
        <v>315</v>
      </c>
      <c r="G22" s="33" t="s">
        <v>327</v>
      </c>
      <c r="H22" s="34" t="s">
        <v>508</v>
      </c>
      <c r="I22" s="32" t="s">
        <v>517</v>
      </c>
      <c r="J22" s="34" t="s">
        <v>509</v>
      </c>
    </row>
    <row r="23" s="1" customFormat="1" ht="33" customHeight="1" spans="1:10">
      <c r="A23" s="35"/>
      <c r="B23" s="36"/>
      <c r="C23" s="32" t="s">
        <v>518</v>
      </c>
      <c r="D23" s="33" t="s">
        <v>515</v>
      </c>
      <c r="E23" s="33">
        <v>3</v>
      </c>
      <c r="F23" s="33" t="s">
        <v>315</v>
      </c>
      <c r="G23" s="33" t="s">
        <v>327</v>
      </c>
      <c r="H23" s="34" t="s">
        <v>508</v>
      </c>
      <c r="I23" s="32" t="s">
        <v>518</v>
      </c>
      <c r="J23" s="34" t="s">
        <v>509</v>
      </c>
    </row>
    <row r="24" s="1" customFormat="1" ht="33" customHeight="1" spans="1:10">
      <c r="A24" s="35"/>
      <c r="B24" s="33" t="s">
        <v>359</v>
      </c>
      <c r="C24" s="32" t="s">
        <v>519</v>
      </c>
      <c r="D24" s="33" t="s">
        <v>520</v>
      </c>
      <c r="E24" s="33">
        <v>1</v>
      </c>
      <c r="F24" s="33" t="s">
        <v>422</v>
      </c>
      <c r="G24" s="33" t="s">
        <v>327</v>
      </c>
      <c r="H24" s="34" t="s">
        <v>508</v>
      </c>
      <c r="I24" s="32" t="s">
        <v>519</v>
      </c>
      <c r="J24" s="34" t="s">
        <v>509</v>
      </c>
    </row>
    <row r="25" s="1" customFormat="1" ht="33" customHeight="1" spans="1:10">
      <c r="A25" s="35"/>
      <c r="B25" s="31" t="s">
        <v>521</v>
      </c>
      <c r="C25" s="32" t="s">
        <v>522</v>
      </c>
      <c r="D25" s="33" t="s">
        <v>515</v>
      </c>
      <c r="E25" s="33">
        <v>26065023</v>
      </c>
      <c r="F25" s="33" t="s">
        <v>331</v>
      </c>
      <c r="G25" s="33" t="s">
        <v>327</v>
      </c>
      <c r="H25" s="34" t="s">
        <v>508</v>
      </c>
      <c r="I25" s="32" t="s">
        <v>522</v>
      </c>
      <c r="J25" s="34" t="s">
        <v>509</v>
      </c>
    </row>
    <row r="26" s="1" customFormat="1" ht="33" customHeight="1" spans="1:10">
      <c r="A26" s="35"/>
      <c r="B26" s="35"/>
      <c r="C26" s="32" t="s">
        <v>523</v>
      </c>
      <c r="D26" s="33" t="s">
        <v>507</v>
      </c>
      <c r="E26" s="33">
        <v>13273980</v>
      </c>
      <c r="F26" s="33" t="s">
        <v>331</v>
      </c>
      <c r="G26" s="33" t="s">
        <v>327</v>
      </c>
      <c r="H26" s="34" t="s">
        <v>508</v>
      </c>
      <c r="I26" s="32" t="s">
        <v>523</v>
      </c>
      <c r="J26" s="34" t="s">
        <v>509</v>
      </c>
    </row>
    <row r="27" s="1" customFormat="1" ht="33" customHeight="1" spans="1:10">
      <c r="A27" s="36"/>
      <c r="B27" s="36"/>
      <c r="C27" s="32" t="s">
        <v>524</v>
      </c>
      <c r="D27" s="33" t="s">
        <v>507</v>
      </c>
      <c r="E27" s="33">
        <v>517576</v>
      </c>
      <c r="F27" s="33" t="s">
        <v>331</v>
      </c>
      <c r="G27" s="33" t="s">
        <v>327</v>
      </c>
      <c r="H27" s="34" t="s">
        <v>508</v>
      </c>
      <c r="I27" s="32" t="s">
        <v>524</v>
      </c>
      <c r="J27" s="34" t="s">
        <v>509</v>
      </c>
    </row>
    <row r="28" s="1" customFormat="1" ht="33" customHeight="1" spans="1:10">
      <c r="A28" s="31" t="s">
        <v>318</v>
      </c>
      <c r="B28" s="33" t="s">
        <v>525</v>
      </c>
      <c r="C28" s="32" t="s">
        <v>526</v>
      </c>
      <c r="D28" s="33" t="s">
        <v>507</v>
      </c>
      <c r="E28" s="33">
        <v>2</v>
      </c>
      <c r="F28" s="33" t="s">
        <v>315</v>
      </c>
      <c r="G28" s="33" t="s">
        <v>316</v>
      </c>
      <c r="H28" s="34" t="s">
        <v>508</v>
      </c>
      <c r="I28" s="32" t="s">
        <v>526</v>
      </c>
      <c r="J28" s="34" t="s">
        <v>509</v>
      </c>
    </row>
    <row r="29" s="1" customFormat="1" ht="33" customHeight="1" spans="1:10">
      <c r="A29" s="35"/>
      <c r="B29" s="31" t="s">
        <v>527</v>
      </c>
      <c r="C29" s="32" t="s">
        <v>528</v>
      </c>
      <c r="D29" s="33" t="s">
        <v>515</v>
      </c>
      <c r="E29" s="33">
        <v>3.5</v>
      </c>
      <c r="F29" s="33" t="s">
        <v>315</v>
      </c>
      <c r="G29" s="33" t="s">
        <v>316</v>
      </c>
      <c r="H29" s="34" t="s">
        <v>508</v>
      </c>
      <c r="I29" s="32" t="s">
        <v>528</v>
      </c>
      <c r="J29" s="34" t="s">
        <v>509</v>
      </c>
    </row>
    <row r="30" s="1" customFormat="1" ht="33" customHeight="1" spans="1:10">
      <c r="A30" s="35"/>
      <c r="B30" s="35"/>
      <c r="C30" s="32" t="s">
        <v>529</v>
      </c>
      <c r="D30" s="33" t="s">
        <v>515</v>
      </c>
      <c r="E30" s="33">
        <v>25</v>
      </c>
      <c r="F30" s="33" t="s">
        <v>315</v>
      </c>
      <c r="G30" s="33" t="s">
        <v>316</v>
      </c>
      <c r="H30" s="34" t="s">
        <v>508</v>
      </c>
      <c r="I30" s="32" t="s">
        <v>529</v>
      </c>
      <c r="J30" s="34" t="s">
        <v>509</v>
      </c>
    </row>
    <row r="31" s="1" customFormat="1" ht="33" customHeight="1" spans="1:10">
      <c r="A31" s="35"/>
      <c r="B31" s="36"/>
      <c r="C31" s="32" t="s">
        <v>530</v>
      </c>
      <c r="D31" s="33" t="s">
        <v>515</v>
      </c>
      <c r="E31" s="33">
        <v>4</v>
      </c>
      <c r="F31" s="33" t="s">
        <v>531</v>
      </c>
      <c r="G31" s="33" t="s">
        <v>316</v>
      </c>
      <c r="H31" s="34" t="s">
        <v>508</v>
      </c>
      <c r="I31" s="32" t="s">
        <v>530</v>
      </c>
      <c r="J31" s="34" t="s">
        <v>509</v>
      </c>
    </row>
    <row r="32" s="1" customFormat="1" ht="33" customHeight="1" spans="1:10">
      <c r="A32" s="35"/>
      <c r="B32" s="31" t="s">
        <v>532</v>
      </c>
      <c r="C32" s="32" t="s">
        <v>533</v>
      </c>
      <c r="D32" s="33" t="s">
        <v>520</v>
      </c>
      <c r="E32" s="33" t="s">
        <v>335</v>
      </c>
      <c r="F32" s="33" t="s">
        <v>315</v>
      </c>
      <c r="G32" s="33" t="s">
        <v>316</v>
      </c>
      <c r="H32" s="34" t="s">
        <v>508</v>
      </c>
      <c r="I32" s="32" t="s">
        <v>533</v>
      </c>
      <c r="J32" s="34" t="s">
        <v>509</v>
      </c>
    </row>
    <row r="33" s="1" customFormat="1" ht="33" customHeight="1" spans="1:10">
      <c r="A33" s="36"/>
      <c r="B33" s="36"/>
      <c r="C33" s="32" t="s">
        <v>534</v>
      </c>
      <c r="D33" s="33" t="s">
        <v>520</v>
      </c>
      <c r="E33" s="33" t="s">
        <v>335</v>
      </c>
      <c r="F33" s="33" t="s">
        <v>315</v>
      </c>
      <c r="G33" s="33" t="s">
        <v>316</v>
      </c>
      <c r="H33" s="34" t="s">
        <v>508</v>
      </c>
      <c r="I33" s="32" t="s">
        <v>534</v>
      </c>
      <c r="J33" s="34" t="s">
        <v>509</v>
      </c>
    </row>
    <row r="34" s="1" customFormat="1" ht="33" customHeight="1" spans="1:10">
      <c r="A34" s="31" t="s">
        <v>322</v>
      </c>
      <c r="B34" s="31" t="s">
        <v>535</v>
      </c>
      <c r="C34" s="32" t="s">
        <v>536</v>
      </c>
      <c r="D34" s="33" t="s">
        <v>507</v>
      </c>
      <c r="E34" s="33">
        <v>85</v>
      </c>
      <c r="F34" s="33" t="s">
        <v>315</v>
      </c>
      <c r="G34" s="33" t="s">
        <v>327</v>
      </c>
      <c r="H34" s="34" t="s">
        <v>508</v>
      </c>
      <c r="I34" s="32" t="s">
        <v>536</v>
      </c>
      <c r="J34" s="34" t="s">
        <v>509</v>
      </c>
    </row>
    <row r="35" s="1" customFormat="1" ht="33" customHeight="1" spans="1:10">
      <c r="A35" s="36"/>
      <c r="B35" s="36"/>
      <c r="C35" s="32" t="s">
        <v>537</v>
      </c>
      <c r="D35" s="33" t="s">
        <v>507</v>
      </c>
      <c r="E35" s="33">
        <v>90</v>
      </c>
      <c r="F35" s="33" t="s">
        <v>315</v>
      </c>
      <c r="G35" s="33" t="s">
        <v>327</v>
      </c>
      <c r="H35" s="34" t="s">
        <v>508</v>
      </c>
      <c r="I35" s="32" t="s">
        <v>537</v>
      </c>
      <c r="J35" s="34" t="s">
        <v>509</v>
      </c>
    </row>
  </sheetData>
  <mergeCells count="31">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A17:A27"/>
    <mergeCell ref="A28:A33"/>
    <mergeCell ref="A34:A35"/>
    <mergeCell ref="B17:B20"/>
    <mergeCell ref="B21:B23"/>
    <mergeCell ref="B25:B27"/>
    <mergeCell ref="B29:B31"/>
    <mergeCell ref="B32:B33"/>
    <mergeCell ref="B34:B35"/>
    <mergeCell ref="H15:H16"/>
    <mergeCell ref="I15:I16"/>
    <mergeCell ref="J15:J16"/>
    <mergeCell ref="A10:B11"/>
    <mergeCell ref="C10:G11"/>
  </mergeCells>
  <pageMargins left="0.84" right="0.84" top="0.9" bottom="0.9" header="0.36" footer="0.36"/>
  <pageSetup paperSize="9" scale="57" orientation="portrait"/>
  <headerFooter/>
  <ignoredErrors>
    <ignoredError sqref="H12:J12"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6" t="s">
        <v>52</v>
      </c>
    </row>
    <row r="2" ht="41.25" customHeight="1" spans="1:1">
      <c r="A2" s="77" t="str">
        <f>"2025"&amp;"年部门收入预算表"</f>
        <v>2025年部门收入预算表</v>
      </c>
    </row>
    <row r="3" ht="17.25" customHeight="1" spans="1:19">
      <c r="A3" s="80" t="str">
        <f>"单位名称："&amp;"石林彝族自治县妇幼保健计划生育服务中心"</f>
        <v>单位名称：石林彝族自治县妇幼保健计划生育服务中心</v>
      </c>
      <c r="S3" s="82" t="s">
        <v>1</v>
      </c>
    </row>
    <row r="4" ht="21.75" customHeight="1" spans="1:19">
      <c r="A4" s="210" t="s">
        <v>53</v>
      </c>
      <c r="B4" s="211" t="s">
        <v>54</v>
      </c>
      <c r="C4" s="211" t="s">
        <v>55</v>
      </c>
      <c r="D4" s="212" t="s">
        <v>56</v>
      </c>
      <c r="E4" s="212"/>
      <c r="F4" s="212"/>
      <c r="G4" s="212"/>
      <c r="H4" s="212"/>
      <c r="I4" s="160"/>
      <c r="J4" s="212"/>
      <c r="K4" s="212"/>
      <c r="L4" s="212"/>
      <c r="M4" s="212"/>
      <c r="N4" s="218"/>
      <c r="O4" s="212" t="s">
        <v>45</v>
      </c>
      <c r="P4" s="212"/>
      <c r="Q4" s="212"/>
      <c r="R4" s="212"/>
      <c r="S4" s="218"/>
    </row>
    <row r="5" ht="27" customHeight="1" spans="1:19">
      <c r="A5" s="213"/>
      <c r="B5" s="214"/>
      <c r="C5" s="214"/>
      <c r="D5" s="214" t="s">
        <v>57</v>
      </c>
      <c r="E5" s="214" t="s">
        <v>58</v>
      </c>
      <c r="F5" s="214" t="s">
        <v>59</v>
      </c>
      <c r="G5" s="214" t="s">
        <v>60</v>
      </c>
      <c r="H5" s="214" t="s">
        <v>61</v>
      </c>
      <c r="I5" s="219" t="s">
        <v>62</v>
      </c>
      <c r="J5" s="220"/>
      <c r="K5" s="220"/>
      <c r="L5" s="220"/>
      <c r="M5" s="220"/>
      <c r="N5" s="221"/>
      <c r="O5" s="214" t="s">
        <v>57</v>
      </c>
      <c r="P5" s="214" t="s">
        <v>58</v>
      </c>
      <c r="Q5" s="214" t="s">
        <v>59</v>
      </c>
      <c r="R5" s="214" t="s">
        <v>60</v>
      </c>
      <c r="S5" s="214" t="s">
        <v>63</v>
      </c>
    </row>
    <row r="6" ht="30" customHeight="1" spans="1:19">
      <c r="A6" s="215"/>
      <c r="B6" s="136"/>
      <c r="C6" s="145"/>
      <c r="D6" s="145"/>
      <c r="E6" s="145"/>
      <c r="F6" s="145"/>
      <c r="G6" s="145"/>
      <c r="H6" s="145"/>
      <c r="I6" s="101" t="s">
        <v>57</v>
      </c>
      <c r="J6" s="221" t="s">
        <v>64</v>
      </c>
      <c r="K6" s="221" t="s">
        <v>65</v>
      </c>
      <c r="L6" s="221" t="s">
        <v>66</v>
      </c>
      <c r="M6" s="221" t="s">
        <v>67</v>
      </c>
      <c r="N6" s="221" t="s">
        <v>68</v>
      </c>
      <c r="O6" s="222"/>
      <c r="P6" s="222"/>
      <c r="Q6" s="222"/>
      <c r="R6" s="222"/>
      <c r="S6" s="145"/>
    </row>
    <row r="7" ht="15" customHeight="1" spans="1:19">
      <c r="A7" s="216">
        <v>1</v>
      </c>
      <c r="B7" s="216">
        <v>2</v>
      </c>
      <c r="C7" s="216">
        <v>3</v>
      </c>
      <c r="D7" s="216">
        <v>4</v>
      </c>
      <c r="E7" s="216">
        <v>5</v>
      </c>
      <c r="F7" s="216">
        <v>6</v>
      </c>
      <c r="G7" s="216">
        <v>7</v>
      </c>
      <c r="H7" s="216">
        <v>8</v>
      </c>
      <c r="I7" s="101">
        <v>9</v>
      </c>
      <c r="J7" s="216">
        <v>10</v>
      </c>
      <c r="K7" s="216">
        <v>11</v>
      </c>
      <c r="L7" s="216">
        <v>12</v>
      </c>
      <c r="M7" s="216">
        <v>13</v>
      </c>
      <c r="N7" s="216">
        <v>14</v>
      </c>
      <c r="O7" s="216">
        <v>15</v>
      </c>
      <c r="P7" s="216">
        <v>16</v>
      </c>
      <c r="Q7" s="216">
        <v>17</v>
      </c>
      <c r="R7" s="216">
        <v>18</v>
      </c>
      <c r="S7" s="216">
        <v>19</v>
      </c>
    </row>
    <row r="8" ht="18" customHeight="1" spans="1:19">
      <c r="A8" s="32" t="s">
        <v>69</v>
      </c>
      <c r="B8" s="32" t="s">
        <v>70</v>
      </c>
      <c r="C8" s="110">
        <v>42817107</v>
      </c>
      <c r="D8" s="110">
        <v>42817107</v>
      </c>
      <c r="E8" s="110">
        <v>10587238</v>
      </c>
      <c r="F8" s="110"/>
      <c r="G8" s="110"/>
      <c r="H8" s="110"/>
      <c r="I8" s="110">
        <v>32229869</v>
      </c>
      <c r="J8" s="110">
        <v>32229869</v>
      </c>
      <c r="K8" s="110"/>
      <c r="L8" s="110"/>
      <c r="M8" s="110"/>
      <c r="N8" s="110"/>
      <c r="O8" s="110"/>
      <c r="P8" s="110"/>
      <c r="Q8" s="110"/>
      <c r="R8" s="110"/>
      <c r="S8" s="110"/>
    </row>
    <row r="9" ht="18" customHeight="1" spans="1:19">
      <c r="A9" s="85" t="s">
        <v>55</v>
      </c>
      <c r="B9" s="217"/>
      <c r="C9" s="110">
        <v>42817107</v>
      </c>
      <c r="D9" s="110">
        <v>42817107</v>
      </c>
      <c r="E9" s="110">
        <v>10587238</v>
      </c>
      <c r="F9" s="110"/>
      <c r="G9" s="110"/>
      <c r="H9" s="110"/>
      <c r="I9" s="110">
        <v>32229869</v>
      </c>
      <c r="J9" s="110">
        <v>32229869</v>
      </c>
      <c r="K9" s="110"/>
      <c r="L9" s="110"/>
      <c r="M9" s="110"/>
      <c r="N9" s="110"/>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2" workbookViewId="0">
      <selection activeCell="D11" sqref="D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71</v>
      </c>
    </row>
    <row r="2" ht="41.25" customHeight="1" spans="1:1">
      <c r="A2" s="77" t="str">
        <f>"2025"&amp;"年部门支出预算表"</f>
        <v>2025年部门支出预算表</v>
      </c>
    </row>
    <row r="3" ht="17.25" customHeight="1" spans="1:15">
      <c r="A3" s="80" t="str">
        <f>"单位名称："&amp;"石林彝族自治县妇幼保健计划生育服务中心"</f>
        <v>单位名称：石林彝族自治县妇幼保健计划生育服务中心</v>
      </c>
      <c r="O3" s="82" t="s">
        <v>1</v>
      </c>
    </row>
    <row r="4" ht="27" customHeight="1" spans="1:15">
      <c r="A4" s="196" t="s">
        <v>72</v>
      </c>
      <c r="B4" s="196" t="s">
        <v>73</v>
      </c>
      <c r="C4" s="196" t="s">
        <v>55</v>
      </c>
      <c r="D4" s="197" t="s">
        <v>58</v>
      </c>
      <c r="E4" s="198"/>
      <c r="F4" s="199"/>
      <c r="G4" s="200" t="s">
        <v>59</v>
      </c>
      <c r="H4" s="200" t="s">
        <v>60</v>
      </c>
      <c r="I4" s="200" t="s">
        <v>74</v>
      </c>
      <c r="J4" s="197" t="s">
        <v>62</v>
      </c>
      <c r="K4" s="198"/>
      <c r="L4" s="198"/>
      <c r="M4" s="198"/>
      <c r="N4" s="207"/>
      <c r="O4" s="208"/>
    </row>
    <row r="5" ht="42" customHeight="1" spans="1:15">
      <c r="A5" s="201"/>
      <c r="B5" s="201"/>
      <c r="C5" s="202"/>
      <c r="D5" s="203" t="s">
        <v>57</v>
      </c>
      <c r="E5" s="203" t="s">
        <v>75</v>
      </c>
      <c r="F5" s="203" t="s">
        <v>76</v>
      </c>
      <c r="G5" s="202"/>
      <c r="H5" s="202"/>
      <c r="I5" s="209"/>
      <c r="J5" s="203" t="s">
        <v>57</v>
      </c>
      <c r="K5" s="190" t="s">
        <v>77</v>
      </c>
      <c r="L5" s="190" t="s">
        <v>78</v>
      </c>
      <c r="M5" s="190" t="s">
        <v>79</v>
      </c>
      <c r="N5" s="190" t="s">
        <v>80</v>
      </c>
      <c r="O5" s="190"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110">
        <v>2808210</v>
      </c>
      <c r="D7" s="110">
        <v>1856210</v>
      </c>
      <c r="E7" s="110">
        <v>1856210</v>
      </c>
      <c r="F7" s="110"/>
      <c r="G7" s="110"/>
      <c r="H7" s="110"/>
      <c r="I7" s="110"/>
      <c r="J7" s="110">
        <v>952000</v>
      </c>
      <c r="K7" s="110">
        <v>952000</v>
      </c>
      <c r="L7" s="110"/>
      <c r="M7" s="110"/>
      <c r="N7" s="110"/>
      <c r="O7" s="110"/>
    </row>
    <row r="8" ht="21" customHeight="1" spans="1:15">
      <c r="A8" s="204" t="s">
        <v>99</v>
      </c>
      <c r="B8" s="204" t="s">
        <v>100</v>
      </c>
      <c r="C8" s="110">
        <v>2796750</v>
      </c>
      <c r="D8" s="110">
        <v>1844750</v>
      </c>
      <c r="E8" s="110">
        <v>1844750</v>
      </c>
      <c r="F8" s="110"/>
      <c r="G8" s="110"/>
      <c r="H8" s="110"/>
      <c r="I8" s="110"/>
      <c r="J8" s="110">
        <v>952000</v>
      </c>
      <c r="K8" s="110">
        <v>952000</v>
      </c>
      <c r="L8" s="110"/>
      <c r="M8" s="110"/>
      <c r="N8" s="110"/>
      <c r="O8" s="110"/>
    </row>
    <row r="9" ht="21" customHeight="1" spans="1:15">
      <c r="A9" s="205" t="s">
        <v>101</v>
      </c>
      <c r="B9" s="205" t="s">
        <v>102</v>
      </c>
      <c r="C9" s="110">
        <v>432000</v>
      </c>
      <c r="D9" s="110">
        <v>432000</v>
      </c>
      <c r="E9" s="110">
        <v>432000</v>
      </c>
      <c r="F9" s="110"/>
      <c r="G9" s="110"/>
      <c r="H9" s="110"/>
      <c r="I9" s="110"/>
      <c r="J9" s="110"/>
      <c r="K9" s="110"/>
      <c r="L9" s="110"/>
      <c r="M9" s="110"/>
      <c r="N9" s="110"/>
      <c r="O9" s="110"/>
    </row>
    <row r="10" ht="21" customHeight="1" spans="1:15">
      <c r="A10" s="205" t="s">
        <v>103</v>
      </c>
      <c r="B10" s="205" t="s">
        <v>104</v>
      </c>
      <c r="C10" s="110">
        <v>2117974</v>
      </c>
      <c r="D10" s="110">
        <v>1165974</v>
      </c>
      <c r="E10" s="110">
        <v>1165974</v>
      </c>
      <c r="F10" s="110"/>
      <c r="G10" s="110"/>
      <c r="H10" s="110"/>
      <c r="I10" s="110"/>
      <c r="J10" s="110">
        <v>952000</v>
      </c>
      <c r="K10" s="110">
        <v>952000</v>
      </c>
      <c r="L10" s="110"/>
      <c r="M10" s="110"/>
      <c r="N10" s="110"/>
      <c r="O10" s="110"/>
    </row>
    <row r="11" ht="21" customHeight="1" spans="1:15">
      <c r="A11" s="205" t="s">
        <v>105</v>
      </c>
      <c r="B11" s="205" t="s">
        <v>106</v>
      </c>
      <c r="C11" s="110">
        <v>246776</v>
      </c>
      <c r="D11" s="110">
        <v>246776</v>
      </c>
      <c r="E11" s="110">
        <v>246776</v>
      </c>
      <c r="F11" s="110"/>
      <c r="G11" s="110"/>
      <c r="H11" s="110"/>
      <c r="I11" s="110"/>
      <c r="J11" s="110"/>
      <c r="K11" s="110"/>
      <c r="L11" s="110"/>
      <c r="M11" s="110"/>
      <c r="N11" s="110"/>
      <c r="O11" s="110"/>
    </row>
    <row r="12" ht="21" customHeight="1" spans="1:15">
      <c r="A12" s="204" t="s">
        <v>107</v>
      </c>
      <c r="B12" s="204" t="s">
        <v>108</v>
      </c>
      <c r="C12" s="110">
        <v>11460</v>
      </c>
      <c r="D12" s="110">
        <v>11460</v>
      </c>
      <c r="E12" s="110">
        <v>11460</v>
      </c>
      <c r="F12" s="110"/>
      <c r="G12" s="110"/>
      <c r="H12" s="110"/>
      <c r="I12" s="110"/>
      <c r="J12" s="110"/>
      <c r="K12" s="110"/>
      <c r="L12" s="110"/>
      <c r="M12" s="110"/>
      <c r="N12" s="110"/>
      <c r="O12" s="110"/>
    </row>
    <row r="13" ht="21" customHeight="1" spans="1:15">
      <c r="A13" s="205" t="s">
        <v>109</v>
      </c>
      <c r="B13" s="205" t="s">
        <v>110</v>
      </c>
      <c r="C13" s="110">
        <v>11460</v>
      </c>
      <c r="D13" s="110">
        <v>11460</v>
      </c>
      <c r="E13" s="110">
        <v>11460</v>
      </c>
      <c r="F13" s="110"/>
      <c r="G13" s="110"/>
      <c r="H13" s="110"/>
      <c r="I13" s="110"/>
      <c r="J13" s="110"/>
      <c r="K13" s="110"/>
      <c r="L13" s="110"/>
      <c r="M13" s="110"/>
      <c r="N13" s="110"/>
      <c r="O13" s="110"/>
    </row>
    <row r="14" ht="21" customHeight="1" spans="1:15">
      <c r="A14" s="90" t="s">
        <v>111</v>
      </c>
      <c r="B14" s="90" t="s">
        <v>112</v>
      </c>
      <c r="C14" s="110">
        <v>38503423</v>
      </c>
      <c r="D14" s="110">
        <v>7808654</v>
      </c>
      <c r="E14" s="110">
        <v>7733654</v>
      </c>
      <c r="F14" s="110">
        <v>75000</v>
      </c>
      <c r="G14" s="110"/>
      <c r="H14" s="110"/>
      <c r="I14" s="110"/>
      <c r="J14" s="110">
        <v>30694769</v>
      </c>
      <c r="K14" s="110">
        <v>30694769</v>
      </c>
      <c r="L14" s="110"/>
      <c r="M14" s="110"/>
      <c r="N14" s="110"/>
      <c r="O14" s="110"/>
    </row>
    <row r="15" ht="21" customHeight="1" spans="1:15">
      <c r="A15" s="204" t="s">
        <v>113</v>
      </c>
      <c r="B15" s="204" t="s">
        <v>114</v>
      </c>
      <c r="C15" s="110">
        <v>37008003</v>
      </c>
      <c r="D15" s="110">
        <v>6823268</v>
      </c>
      <c r="E15" s="110">
        <v>6748268</v>
      </c>
      <c r="F15" s="110">
        <v>75000</v>
      </c>
      <c r="G15" s="110"/>
      <c r="H15" s="110"/>
      <c r="I15" s="110"/>
      <c r="J15" s="110">
        <v>30184735</v>
      </c>
      <c r="K15" s="110">
        <v>30184735</v>
      </c>
      <c r="L15" s="110"/>
      <c r="M15" s="110"/>
      <c r="N15" s="110"/>
      <c r="O15" s="110"/>
    </row>
    <row r="16" ht="21" customHeight="1" spans="1:15">
      <c r="A16" s="205" t="s">
        <v>115</v>
      </c>
      <c r="B16" s="205" t="s">
        <v>116</v>
      </c>
      <c r="C16" s="110">
        <v>36933003</v>
      </c>
      <c r="D16" s="110">
        <v>6748268</v>
      </c>
      <c r="E16" s="110">
        <v>6748268</v>
      </c>
      <c r="F16" s="110"/>
      <c r="G16" s="110"/>
      <c r="H16" s="110"/>
      <c r="I16" s="110"/>
      <c r="J16" s="110">
        <v>30184735</v>
      </c>
      <c r="K16" s="110">
        <v>30184735</v>
      </c>
      <c r="L16" s="110"/>
      <c r="M16" s="110"/>
      <c r="N16" s="110"/>
      <c r="O16" s="110"/>
    </row>
    <row r="17" ht="21" customHeight="1" spans="1:15">
      <c r="A17" s="205" t="s">
        <v>117</v>
      </c>
      <c r="B17" s="205" t="s">
        <v>118</v>
      </c>
      <c r="C17" s="110">
        <v>75000</v>
      </c>
      <c r="D17" s="110">
        <v>75000</v>
      </c>
      <c r="E17" s="110"/>
      <c r="F17" s="110">
        <v>75000</v>
      </c>
      <c r="G17" s="110"/>
      <c r="H17" s="110"/>
      <c r="I17" s="110"/>
      <c r="J17" s="110"/>
      <c r="K17" s="110"/>
      <c r="L17" s="110"/>
      <c r="M17" s="110"/>
      <c r="N17" s="110"/>
      <c r="O17" s="110"/>
    </row>
    <row r="18" ht="21" customHeight="1" spans="1:15">
      <c r="A18" s="204" t="s">
        <v>119</v>
      </c>
      <c r="B18" s="204" t="s">
        <v>120</v>
      </c>
      <c r="C18" s="110">
        <v>1495420</v>
      </c>
      <c r="D18" s="110">
        <v>985386</v>
      </c>
      <c r="E18" s="110">
        <v>985386</v>
      </c>
      <c r="F18" s="110"/>
      <c r="G18" s="110"/>
      <c r="H18" s="110"/>
      <c r="I18" s="110"/>
      <c r="J18" s="110">
        <v>510034</v>
      </c>
      <c r="K18" s="110">
        <v>510034</v>
      </c>
      <c r="L18" s="110"/>
      <c r="M18" s="110"/>
      <c r="N18" s="110"/>
      <c r="O18" s="110"/>
    </row>
    <row r="19" ht="21" customHeight="1" spans="1:15">
      <c r="A19" s="205" t="s">
        <v>121</v>
      </c>
      <c r="B19" s="205" t="s">
        <v>122</v>
      </c>
      <c r="C19" s="110">
        <v>938702</v>
      </c>
      <c r="D19" s="110">
        <v>488882</v>
      </c>
      <c r="E19" s="110">
        <v>488882</v>
      </c>
      <c r="F19" s="110"/>
      <c r="G19" s="110"/>
      <c r="H19" s="110"/>
      <c r="I19" s="110"/>
      <c r="J19" s="110">
        <v>449820</v>
      </c>
      <c r="K19" s="110">
        <v>449820</v>
      </c>
      <c r="L19" s="110"/>
      <c r="M19" s="110"/>
      <c r="N19" s="110"/>
      <c r="O19" s="110"/>
    </row>
    <row r="20" ht="21" customHeight="1" spans="1:15">
      <c r="A20" s="205" t="s">
        <v>123</v>
      </c>
      <c r="B20" s="205" t="s">
        <v>124</v>
      </c>
      <c r="C20" s="110">
        <v>436450</v>
      </c>
      <c r="D20" s="110">
        <v>436450</v>
      </c>
      <c r="E20" s="110">
        <v>436450</v>
      </c>
      <c r="F20" s="110"/>
      <c r="G20" s="110"/>
      <c r="H20" s="110"/>
      <c r="I20" s="110"/>
      <c r="J20" s="110"/>
      <c r="K20" s="110"/>
      <c r="L20" s="110"/>
      <c r="M20" s="110"/>
      <c r="N20" s="110"/>
      <c r="O20" s="110"/>
    </row>
    <row r="21" ht="21" customHeight="1" spans="1:15">
      <c r="A21" s="205" t="s">
        <v>125</v>
      </c>
      <c r="B21" s="205" t="s">
        <v>126</v>
      </c>
      <c r="C21" s="110">
        <v>120268</v>
      </c>
      <c r="D21" s="110">
        <v>60054</v>
      </c>
      <c r="E21" s="110">
        <v>60054</v>
      </c>
      <c r="F21" s="110"/>
      <c r="G21" s="110"/>
      <c r="H21" s="110"/>
      <c r="I21" s="110"/>
      <c r="J21" s="110">
        <v>60214</v>
      </c>
      <c r="K21" s="110">
        <v>60214</v>
      </c>
      <c r="L21" s="110"/>
      <c r="M21" s="110"/>
      <c r="N21" s="110"/>
      <c r="O21" s="110"/>
    </row>
    <row r="22" ht="21" customHeight="1" spans="1:15">
      <c r="A22" s="90" t="s">
        <v>127</v>
      </c>
      <c r="B22" s="90" t="s">
        <v>128</v>
      </c>
      <c r="C22" s="110">
        <v>1505474</v>
      </c>
      <c r="D22" s="110">
        <v>922374</v>
      </c>
      <c r="E22" s="110">
        <v>922374</v>
      </c>
      <c r="F22" s="110"/>
      <c r="G22" s="110"/>
      <c r="H22" s="110"/>
      <c r="I22" s="110"/>
      <c r="J22" s="110">
        <v>583100</v>
      </c>
      <c r="K22" s="110">
        <v>583100</v>
      </c>
      <c r="L22" s="110"/>
      <c r="M22" s="110"/>
      <c r="N22" s="110"/>
      <c r="O22" s="110"/>
    </row>
    <row r="23" ht="21" customHeight="1" spans="1:15">
      <c r="A23" s="204" t="s">
        <v>129</v>
      </c>
      <c r="B23" s="204" t="s">
        <v>130</v>
      </c>
      <c r="C23" s="110">
        <v>1505474</v>
      </c>
      <c r="D23" s="110">
        <v>922374</v>
      </c>
      <c r="E23" s="110">
        <v>922374</v>
      </c>
      <c r="F23" s="110"/>
      <c r="G23" s="110"/>
      <c r="H23" s="110"/>
      <c r="I23" s="110"/>
      <c r="J23" s="110">
        <v>583100</v>
      </c>
      <c r="K23" s="110">
        <v>583100</v>
      </c>
      <c r="L23" s="110"/>
      <c r="M23" s="110"/>
      <c r="N23" s="110"/>
      <c r="O23" s="110"/>
    </row>
    <row r="24" ht="21" customHeight="1" spans="1:15">
      <c r="A24" s="205" t="s">
        <v>131</v>
      </c>
      <c r="B24" s="205" t="s">
        <v>132</v>
      </c>
      <c r="C24" s="110">
        <v>1505474</v>
      </c>
      <c r="D24" s="110">
        <v>922374</v>
      </c>
      <c r="E24" s="110">
        <v>922374</v>
      </c>
      <c r="F24" s="110"/>
      <c r="G24" s="110"/>
      <c r="H24" s="110"/>
      <c r="I24" s="110"/>
      <c r="J24" s="110">
        <v>583100</v>
      </c>
      <c r="K24" s="110">
        <v>583100</v>
      </c>
      <c r="L24" s="110"/>
      <c r="M24" s="110"/>
      <c r="N24" s="110"/>
      <c r="O24" s="110"/>
    </row>
    <row r="25" ht="21" customHeight="1" spans="1:15">
      <c r="A25" s="206" t="s">
        <v>55</v>
      </c>
      <c r="B25" s="71"/>
      <c r="C25" s="110">
        <v>42817107</v>
      </c>
      <c r="D25" s="110">
        <v>10587238</v>
      </c>
      <c r="E25" s="110">
        <v>10512238</v>
      </c>
      <c r="F25" s="110">
        <v>75000</v>
      </c>
      <c r="G25" s="110"/>
      <c r="H25" s="110"/>
      <c r="I25" s="110"/>
      <c r="J25" s="110">
        <v>32229869</v>
      </c>
      <c r="K25" s="110">
        <v>32229869</v>
      </c>
      <c r="L25" s="110"/>
      <c r="M25" s="110"/>
      <c r="N25" s="110"/>
      <c r="O25" s="110"/>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B7" sqref="B7"/>
    </sheetView>
  </sheetViews>
  <sheetFormatPr defaultColWidth="8.575" defaultRowHeight="12.75" customHeight="1" outlineLevelCol="3"/>
  <cols>
    <col min="1" max="4" width="35.575" customWidth="1"/>
  </cols>
  <sheetData>
    <row r="1" ht="15" customHeight="1" spans="1:4">
      <c r="A1" s="78"/>
      <c r="B1" s="82"/>
      <c r="C1" s="82"/>
      <c r="D1" s="82" t="s">
        <v>133</v>
      </c>
    </row>
    <row r="2" ht="41.25" customHeight="1" spans="1:1">
      <c r="A2" s="77" t="str">
        <f>"2025"&amp;"年部门财政拨款收支预算总表"</f>
        <v>2025年部门财政拨款收支预算总表</v>
      </c>
    </row>
    <row r="3" ht="17.25" customHeight="1" spans="1:4">
      <c r="A3" s="80" t="str">
        <f>"单位名称："&amp;"石林彝族自治县妇幼保健计划生育服务中心"</f>
        <v>单位名称：石林彝族自治县妇幼保健计划生育服务中心</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134</v>
      </c>
      <c r="B6" s="110">
        <v>10587238</v>
      </c>
      <c r="C6" s="192" t="s">
        <v>135</v>
      </c>
      <c r="D6" s="110">
        <v>10587238</v>
      </c>
    </row>
    <row r="7" ht="16.5" customHeight="1" spans="1:4">
      <c r="A7" s="192" t="s">
        <v>136</v>
      </c>
      <c r="B7" s="110">
        <v>10587238</v>
      </c>
      <c r="C7" s="192" t="s">
        <v>137</v>
      </c>
      <c r="D7" s="110"/>
    </row>
    <row r="8" ht="16.5" customHeight="1" spans="1:4">
      <c r="A8" s="192" t="s">
        <v>138</v>
      </c>
      <c r="B8" s="110"/>
      <c r="C8" s="192" t="s">
        <v>139</v>
      </c>
      <c r="D8" s="110"/>
    </row>
    <row r="9" ht="16.5" customHeight="1" spans="1:4">
      <c r="A9" s="192" t="s">
        <v>140</v>
      </c>
      <c r="B9" s="110"/>
      <c r="C9" s="192" t="s">
        <v>141</v>
      </c>
      <c r="D9" s="110"/>
    </row>
    <row r="10" ht="16.5" customHeight="1" spans="1:4">
      <c r="A10" s="192" t="s">
        <v>142</v>
      </c>
      <c r="B10" s="110"/>
      <c r="C10" s="192" t="s">
        <v>143</v>
      </c>
      <c r="D10" s="110"/>
    </row>
    <row r="11" ht="16.5" customHeight="1" spans="1:4">
      <c r="A11" s="192" t="s">
        <v>136</v>
      </c>
      <c r="B11" s="110"/>
      <c r="C11" s="192" t="s">
        <v>144</v>
      </c>
      <c r="D11" s="110"/>
    </row>
    <row r="12" ht="16.5" customHeight="1" spans="1:4">
      <c r="A12" s="22" t="s">
        <v>138</v>
      </c>
      <c r="B12" s="110"/>
      <c r="C12" s="100" t="s">
        <v>145</v>
      </c>
      <c r="D12" s="110"/>
    </row>
    <row r="13" ht="16.5" customHeight="1" spans="1:4">
      <c r="A13" s="22" t="s">
        <v>140</v>
      </c>
      <c r="B13" s="110"/>
      <c r="C13" s="100" t="s">
        <v>146</v>
      </c>
      <c r="D13" s="110"/>
    </row>
    <row r="14" ht="16.5" customHeight="1" spans="1:4">
      <c r="A14" s="193"/>
      <c r="B14" s="110"/>
      <c r="C14" s="100" t="s">
        <v>147</v>
      </c>
      <c r="D14" s="110">
        <v>1856210</v>
      </c>
    </row>
    <row r="15" ht="16.5" customHeight="1" spans="1:4">
      <c r="A15" s="193"/>
      <c r="B15" s="110"/>
      <c r="C15" s="100" t="s">
        <v>148</v>
      </c>
      <c r="D15" s="110">
        <v>7808654</v>
      </c>
    </row>
    <row r="16" ht="16.5" customHeight="1" spans="1:4">
      <c r="A16" s="193"/>
      <c r="B16" s="110"/>
      <c r="C16" s="100" t="s">
        <v>149</v>
      </c>
      <c r="D16" s="110"/>
    </row>
    <row r="17" ht="16.5" customHeight="1" spans="1:4">
      <c r="A17" s="193"/>
      <c r="B17" s="110"/>
      <c r="C17" s="100" t="s">
        <v>150</v>
      </c>
      <c r="D17" s="110"/>
    </row>
    <row r="18" ht="16.5" customHeight="1" spans="1:4">
      <c r="A18" s="193"/>
      <c r="B18" s="110"/>
      <c r="C18" s="100" t="s">
        <v>151</v>
      </c>
      <c r="D18" s="110"/>
    </row>
    <row r="19" ht="16.5" customHeight="1" spans="1:4">
      <c r="A19" s="193"/>
      <c r="B19" s="110"/>
      <c r="C19" s="100" t="s">
        <v>152</v>
      </c>
      <c r="D19" s="110"/>
    </row>
    <row r="20" ht="16.5" customHeight="1" spans="1:4">
      <c r="A20" s="193"/>
      <c r="B20" s="110"/>
      <c r="C20" s="100" t="s">
        <v>153</v>
      </c>
      <c r="D20" s="110"/>
    </row>
    <row r="21" ht="16.5" customHeight="1" spans="1:4">
      <c r="A21" s="193"/>
      <c r="B21" s="110"/>
      <c r="C21" s="100" t="s">
        <v>154</v>
      </c>
      <c r="D21" s="110"/>
    </row>
    <row r="22" ht="16.5" customHeight="1" spans="1:4">
      <c r="A22" s="193"/>
      <c r="B22" s="110"/>
      <c r="C22" s="100" t="s">
        <v>155</v>
      </c>
      <c r="D22" s="110"/>
    </row>
    <row r="23" ht="16.5" customHeight="1" spans="1:4">
      <c r="A23" s="193"/>
      <c r="B23" s="110"/>
      <c r="C23" s="100" t="s">
        <v>156</v>
      </c>
      <c r="D23" s="110"/>
    </row>
    <row r="24" ht="16.5" customHeight="1" spans="1:4">
      <c r="A24" s="193"/>
      <c r="B24" s="110"/>
      <c r="C24" s="100" t="s">
        <v>157</v>
      </c>
      <c r="D24" s="110"/>
    </row>
    <row r="25" ht="16.5" customHeight="1" spans="1:4">
      <c r="A25" s="193"/>
      <c r="B25" s="110"/>
      <c r="C25" s="100" t="s">
        <v>158</v>
      </c>
      <c r="D25" s="110">
        <v>922374</v>
      </c>
    </row>
    <row r="26" ht="16.5" customHeight="1" spans="1:4">
      <c r="A26" s="193"/>
      <c r="B26" s="110"/>
      <c r="C26" s="100" t="s">
        <v>159</v>
      </c>
      <c r="D26" s="110"/>
    </row>
    <row r="27" ht="16.5" customHeight="1" spans="1:4">
      <c r="A27" s="193"/>
      <c r="B27" s="110"/>
      <c r="C27" s="100" t="s">
        <v>160</v>
      </c>
      <c r="D27" s="110"/>
    </row>
    <row r="28" ht="16.5" customHeight="1" spans="1:4">
      <c r="A28" s="193"/>
      <c r="B28" s="110"/>
      <c r="C28" s="100" t="s">
        <v>161</v>
      </c>
      <c r="D28" s="110"/>
    </row>
    <row r="29" ht="16.5" customHeight="1" spans="1:4">
      <c r="A29" s="193"/>
      <c r="B29" s="110"/>
      <c r="C29" s="100" t="s">
        <v>162</v>
      </c>
      <c r="D29" s="110"/>
    </row>
    <row r="30" ht="16.5" customHeight="1" spans="1:4">
      <c r="A30" s="193"/>
      <c r="B30" s="110"/>
      <c r="C30" s="100" t="s">
        <v>163</v>
      </c>
      <c r="D30" s="110"/>
    </row>
    <row r="31" ht="16.5" customHeight="1" spans="1:4">
      <c r="A31" s="193"/>
      <c r="B31" s="110"/>
      <c r="C31" s="22" t="s">
        <v>164</v>
      </c>
      <c r="D31" s="110"/>
    </row>
    <row r="32" ht="16.5" customHeight="1" spans="1:4">
      <c r="A32" s="193"/>
      <c r="B32" s="110"/>
      <c r="C32" s="22" t="s">
        <v>165</v>
      </c>
      <c r="D32" s="110"/>
    </row>
    <row r="33" ht="16.5" customHeight="1" spans="1:4">
      <c r="A33" s="193"/>
      <c r="B33" s="110"/>
      <c r="C33" s="19" t="s">
        <v>166</v>
      </c>
      <c r="D33" s="110"/>
    </row>
    <row r="34" ht="15" customHeight="1" spans="1:4">
      <c r="A34" s="194" t="s">
        <v>50</v>
      </c>
      <c r="B34" s="195">
        <v>10587238</v>
      </c>
      <c r="C34" s="194" t="s">
        <v>51</v>
      </c>
      <c r="D34" s="195">
        <v>10587238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E27" sqref="E2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4"/>
      <c r="F1" s="102"/>
      <c r="G1" s="169" t="s">
        <v>167</v>
      </c>
    </row>
    <row r="2" ht="41.25" customHeight="1" spans="1:7">
      <c r="A2" s="154" t="str">
        <f>"2025"&amp;"年一般公共预算支出预算表（按功能科目分类）"</f>
        <v>2025年一般公共预算支出预算表（按功能科目分类）</v>
      </c>
      <c r="B2" s="154"/>
      <c r="C2" s="154"/>
      <c r="D2" s="154"/>
      <c r="E2" s="154"/>
      <c r="F2" s="154"/>
      <c r="G2" s="154"/>
    </row>
    <row r="3" ht="18" customHeight="1" spans="1:7">
      <c r="A3" s="46" t="str">
        <f>"单位名称："&amp;"石林彝族自治县妇幼保健计划生育服务中心"</f>
        <v>单位名称：石林彝族自治县妇幼保健计划生育服务中心</v>
      </c>
      <c r="F3" s="151"/>
      <c r="G3" s="169" t="s">
        <v>1</v>
      </c>
    </row>
    <row r="4" ht="20.25" customHeight="1" spans="1:7">
      <c r="A4" s="184" t="s">
        <v>168</v>
      </c>
      <c r="B4" s="185"/>
      <c r="C4" s="155" t="s">
        <v>55</v>
      </c>
      <c r="D4" s="176" t="s">
        <v>75</v>
      </c>
      <c r="E4" s="14"/>
      <c r="F4" s="38"/>
      <c r="G4" s="166" t="s">
        <v>76</v>
      </c>
    </row>
    <row r="5" ht="20.25" customHeight="1" spans="1:7">
      <c r="A5" s="186" t="s">
        <v>72</v>
      </c>
      <c r="B5" s="186" t="s">
        <v>73</v>
      </c>
      <c r="C5" s="57"/>
      <c r="D5" s="15" t="s">
        <v>57</v>
      </c>
      <c r="E5" s="15" t="s">
        <v>169</v>
      </c>
      <c r="F5" s="15" t="s">
        <v>170</v>
      </c>
      <c r="G5" s="168"/>
    </row>
    <row r="6" ht="15" customHeight="1" spans="1:7">
      <c r="A6" s="21" t="s">
        <v>82</v>
      </c>
      <c r="B6" s="21" t="s">
        <v>83</v>
      </c>
      <c r="C6" s="21" t="s">
        <v>84</v>
      </c>
      <c r="D6" s="21" t="s">
        <v>85</v>
      </c>
      <c r="E6" s="21" t="s">
        <v>86</v>
      </c>
      <c r="F6" s="21" t="s">
        <v>87</v>
      </c>
      <c r="G6" s="21" t="s">
        <v>88</v>
      </c>
    </row>
    <row r="7" ht="18" customHeight="1" spans="1:7">
      <c r="A7" s="19" t="s">
        <v>97</v>
      </c>
      <c r="B7" s="19" t="s">
        <v>98</v>
      </c>
      <c r="C7" s="110">
        <v>1856210</v>
      </c>
      <c r="D7" s="110">
        <v>1856210</v>
      </c>
      <c r="E7" s="110">
        <v>1856210</v>
      </c>
      <c r="F7" s="110"/>
      <c r="G7" s="110"/>
    </row>
    <row r="8" ht="18" customHeight="1" spans="1:7">
      <c r="A8" s="163" t="s">
        <v>99</v>
      </c>
      <c r="B8" s="163" t="s">
        <v>100</v>
      </c>
      <c r="C8" s="110">
        <v>1844750</v>
      </c>
      <c r="D8" s="110">
        <v>1844750</v>
      </c>
      <c r="E8" s="110">
        <v>1844750</v>
      </c>
      <c r="F8" s="110"/>
      <c r="G8" s="110"/>
    </row>
    <row r="9" ht="18" customHeight="1" spans="1:7">
      <c r="A9" s="187" t="s">
        <v>101</v>
      </c>
      <c r="B9" s="187" t="s">
        <v>102</v>
      </c>
      <c r="C9" s="110">
        <v>432000</v>
      </c>
      <c r="D9" s="110">
        <v>432000</v>
      </c>
      <c r="E9" s="110">
        <v>432000</v>
      </c>
      <c r="F9" s="110"/>
      <c r="G9" s="110"/>
    </row>
    <row r="10" ht="18" customHeight="1" spans="1:7">
      <c r="A10" s="187" t="s">
        <v>103</v>
      </c>
      <c r="B10" s="187" t="s">
        <v>104</v>
      </c>
      <c r="C10" s="110">
        <v>1165974</v>
      </c>
      <c r="D10" s="110">
        <v>1165974</v>
      </c>
      <c r="E10" s="110">
        <v>1165974</v>
      </c>
      <c r="F10" s="110"/>
      <c r="G10" s="110"/>
    </row>
    <row r="11" ht="18" customHeight="1" spans="1:7">
      <c r="A11" s="187" t="s">
        <v>105</v>
      </c>
      <c r="B11" s="187" t="s">
        <v>106</v>
      </c>
      <c r="C11" s="110">
        <v>246776</v>
      </c>
      <c r="D11" s="110">
        <v>246776</v>
      </c>
      <c r="E11" s="110">
        <v>246776</v>
      </c>
      <c r="F11" s="110"/>
      <c r="G11" s="110"/>
    </row>
    <row r="12" ht="18" customHeight="1" spans="1:7">
      <c r="A12" s="163" t="s">
        <v>107</v>
      </c>
      <c r="B12" s="163" t="s">
        <v>108</v>
      </c>
      <c r="C12" s="110">
        <v>11460</v>
      </c>
      <c r="D12" s="110">
        <v>11460</v>
      </c>
      <c r="E12" s="110">
        <v>11460</v>
      </c>
      <c r="F12" s="110"/>
      <c r="G12" s="110"/>
    </row>
    <row r="13" ht="18" customHeight="1" spans="1:7">
      <c r="A13" s="187" t="s">
        <v>109</v>
      </c>
      <c r="B13" s="187" t="s">
        <v>110</v>
      </c>
      <c r="C13" s="110">
        <v>11460</v>
      </c>
      <c r="D13" s="110">
        <v>11460</v>
      </c>
      <c r="E13" s="110">
        <v>11460</v>
      </c>
      <c r="F13" s="110"/>
      <c r="G13" s="110"/>
    </row>
    <row r="14" ht="18" customHeight="1" spans="1:7">
      <c r="A14" s="19" t="s">
        <v>111</v>
      </c>
      <c r="B14" s="19" t="s">
        <v>112</v>
      </c>
      <c r="C14" s="110">
        <v>7808654</v>
      </c>
      <c r="D14" s="110">
        <v>7733654</v>
      </c>
      <c r="E14" s="110">
        <v>7440174</v>
      </c>
      <c r="F14" s="110">
        <v>293480</v>
      </c>
      <c r="G14" s="110">
        <v>75000</v>
      </c>
    </row>
    <row r="15" ht="18" customHeight="1" spans="1:7">
      <c r="A15" s="163" t="s">
        <v>113</v>
      </c>
      <c r="B15" s="163" t="s">
        <v>114</v>
      </c>
      <c r="C15" s="110">
        <v>6823268</v>
      </c>
      <c r="D15" s="110">
        <v>6748268</v>
      </c>
      <c r="E15" s="110">
        <v>6454788</v>
      </c>
      <c r="F15" s="110">
        <v>293480</v>
      </c>
      <c r="G15" s="110">
        <v>75000</v>
      </c>
    </row>
    <row r="16" ht="18" customHeight="1" spans="1:7">
      <c r="A16" s="187" t="s">
        <v>115</v>
      </c>
      <c r="B16" s="187" t="s">
        <v>116</v>
      </c>
      <c r="C16" s="110">
        <v>6748268</v>
      </c>
      <c r="D16" s="110">
        <v>6748268</v>
      </c>
      <c r="E16" s="110">
        <v>6454788</v>
      </c>
      <c r="F16" s="110">
        <v>293480</v>
      </c>
      <c r="G16" s="110"/>
    </row>
    <row r="17" ht="18" customHeight="1" spans="1:7">
      <c r="A17" s="187" t="s">
        <v>117</v>
      </c>
      <c r="B17" s="187" t="s">
        <v>118</v>
      </c>
      <c r="C17" s="110">
        <v>75000</v>
      </c>
      <c r="D17" s="110"/>
      <c r="E17" s="110"/>
      <c r="F17" s="110"/>
      <c r="G17" s="110">
        <v>75000</v>
      </c>
    </row>
    <row r="18" ht="18" customHeight="1" spans="1:7">
      <c r="A18" s="163" t="s">
        <v>119</v>
      </c>
      <c r="B18" s="163" t="s">
        <v>120</v>
      </c>
      <c r="C18" s="110">
        <v>985386</v>
      </c>
      <c r="D18" s="110">
        <v>985386</v>
      </c>
      <c r="E18" s="110">
        <v>985386</v>
      </c>
      <c r="F18" s="110"/>
      <c r="G18" s="110"/>
    </row>
    <row r="19" ht="18" customHeight="1" spans="1:7">
      <c r="A19" s="187" t="s">
        <v>121</v>
      </c>
      <c r="B19" s="187" t="s">
        <v>122</v>
      </c>
      <c r="C19" s="110">
        <v>488882</v>
      </c>
      <c r="D19" s="110">
        <v>488882</v>
      </c>
      <c r="E19" s="110">
        <v>488882</v>
      </c>
      <c r="F19" s="110"/>
      <c r="G19" s="110"/>
    </row>
    <row r="20" ht="18" customHeight="1" spans="1:7">
      <c r="A20" s="187" t="s">
        <v>123</v>
      </c>
      <c r="B20" s="187" t="s">
        <v>124</v>
      </c>
      <c r="C20" s="110">
        <v>436450</v>
      </c>
      <c r="D20" s="110">
        <v>436450</v>
      </c>
      <c r="E20" s="110">
        <v>436450</v>
      </c>
      <c r="F20" s="110"/>
      <c r="G20" s="110"/>
    </row>
    <row r="21" ht="18" customHeight="1" spans="1:7">
      <c r="A21" s="187" t="s">
        <v>125</v>
      </c>
      <c r="B21" s="187" t="s">
        <v>126</v>
      </c>
      <c r="C21" s="110">
        <v>60054</v>
      </c>
      <c r="D21" s="110">
        <v>60054</v>
      </c>
      <c r="E21" s="110">
        <v>60054</v>
      </c>
      <c r="F21" s="110"/>
      <c r="G21" s="110"/>
    </row>
    <row r="22" ht="18" customHeight="1" spans="1:7">
      <c r="A22" s="19" t="s">
        <v>127</v>
      </c>
      <c r="B22" s="19" t="s">
        <v>128</v>
      </c>
      <c r="C22" s="110">
        <v>922374</v>
      </c>
      <c r="D22" s="110">
        <v>922374</v>
      </c>
      <c r="E22" s="110">
        <v>922374</v>
      </c>
      <c r="F22" s="110"/>
      <c r="G22" s="110"/>
    </row>
    <row r="23" ht="18" customHeight="1" spans="1:7">
      <c r="A23" s="163" t="s">
        <v>129</v>
      </c>
      <c r="B23" s="163" t="s">
        <v>130</v>
      </c>
      <c r="C23" s="110">
        <v>922374</v>
      </c>
      <c r="D23" s="110">
        <v>922374</v>
      </c>
      <c r="E23" s="110">
        <v>922374</v>
      </c>
      <c r="F23" s="110"/>
      <c r="G23" s="110"/>
    </row>
    <row r="24" ht="18" customHeight="1" spans="1:7">
      <c r="A24" s="187" t="s">
        <v>131</v>
      </c>
      <c r="B24" s="187" t="s">
        <v>132</v>
      </c>
      <c r="C24" s="110">
        <v>922374</v>
      </c>
      <c r="D24" s="110">
        <v>922374</v>
      </c>
      <c r="E24" s="110">
        <v>922374</v>
      </c>
      <c r="F24" s="110"/>
      <c r="G24" s="110"/>
    </row>
    <row r="25" ht="18" customHeight="1" spans="1:7">
      <c r="A25" s="109" t="s">
        <v>171</v>
      </c>
      <c r="B25" s="188" t="s">
        <v>171</v>
      </c>
      <c r="C25" s="110">
        <v>10587238</v>
      </c>
      <c r="D25" s="110">
        <v>10512238</v>
      </c>
      <c r="E25" s="110">
        <v>10218758</v>
      </c>
      <c r="F25" s="110">
        <v>293480</v>
      </c>
      <c r="G25" s="110">
        <v>75000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10" sqref="F10"/>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0" t="s">
        <v>172</v>
      </c>
    </row>
    <row r="2" ht="41.25" customHeight="1" spans="1:6">
      <c r="A2" s="181" t="str">
        <f>"2025"&amp;"年一般公共预算“三公”经费支出预算表"</f>
        <v>2025年一般公共预算“三公”经费支出预算表</v>
      </c>
      <c r="B2" s="79"/>
      <c r="C2" s="79"/>
      <c r="D2" s="79"/>
      <c r="E2" s="78"/>
      <c r="F2" s="79"/>
    </row>
    <row r="3" customHeight="1" spans="1:6">
      <c r="A3" s="141" t="str">
        <f>"单位名称："&amp;"石林彝族自治县妇幼保健计划生育服务中心"</f>
        <v>单位名称：石林彝族自治县妇幼保健计划生育服务中心</v>
      </c>
      <c r="B3" s="182"/>
      <c r="D3" s="79"/>
      <c r="E3" s="78"/>
      <c r="F3" s="96" t="s">
        <v>1</v>
      </c>
    </row>
    <row r="4" ht="27" customHeight="1" spans="1:6">
      <c r="A4" s="83" t="s">
        <v>173</v>
      </c>
      <c r="B4" s="83" t="s">
        <v>174</v>
      </c>
      <c r="C4" s="85" t="s">
        <v>175</v>
      </c>
      <c r="D4" s="83"/>
      <c r="E4" s="84"/>
      <c r="F4" s="83" t="s">
        <v>176</v>
      </c>
    </row>
    <row r="5" ht="28.5" customHeight="1" spans="1:6">
      <c r="A5" s="183"/>
      <c r="B5" s="87"/>
      <c r="C5" s="84" t="s">
        <v>57</v>
      </c>
      <c r="D5" s="84" t="s">
        <v>177</v>
      </c>
      <c r="E5" s="84" t="s">
        <v>178</v>
      </c>
      <c r="F5" s="86"/>
    </row>
    <row r="6" ht="17.25" customHeight="1" spans="1:6">
      <c r="A6" s="89" t="s">
        <v>82</v>
      </c>
      <c r="B6" s="89" t="s">
        <v>83</v>
      </c>
      <c r="C6" s="89" t="s">
        <v>84</v>
      </c>
      <c r="D6" s="89" t="s">
        <v>85</v>
      </c>
      <c r="E6" s="89" t="s">
        <v>86</v>
      </c>
      <c r="F6" s="89" t="s">
        <v>87</v>
      </c>
    </row>
    <row r="7" ht="17.25" customHeight="1" spans="1:6">
      <c r="A7" s="110">
        <v>125000</v>
      </c>
      <c r="B7" s="110"/>
      <c r="C7" s="110">
        <v>70000</v>
      </c>
      <c r="D7" s="110"/>
      <c r="E7" s="110">
        <v>70000</v>
      </c>
      <c r="F7" s="110">
        <v>55000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topLeftCell="D35" workbookViewId="0">
      <selection activeCell="J52" sqref="J52:J5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64"/>
      <c r="C1" s="170"/>
      <c r="E1" s="171"/>
      <c r="F1" s="171"/>
      <c r="G1" s="171"/>
      <c r="H1" s="171"/>
      <c r="I1" s="114"/>
      <c r="J1" s="114"/>
      <c r="K1" s="114"/>
      <c r="L1" s="114"/>
      <c r="M1" s="114"/>
      <c r="N1" s="114"/>
      <c r="R1" s="114"/>
      <c r="V1" s="170"/>
      <c r="X1" s="44" t="s">
        <v>179</v>
      </c>
    </row>
    <row r="2" ht="45.75" customHeight="1" spans="1:24">
      <c r="A2" s="98" t="str">
        <f>"2025"&amp;"年部门基本支出预算表"</f>
        <v>2025年部门基本支出预算表</v>
      </c>
      <c r="B2" s="45"/>
      <c r="C2" s="98"/>
      <c r="D2" s="98"/>
      <c r="E2" s="98"/>
      <c r="F2" s="98"/>
      <c r="G2" s="98"/>
      <c r="H2" s="98"/>
      <c r="I2" s="98"/>
      <c r="J2" s="98"/>
      <c r="K2" s="98"/>
      <c r="L2" s="98"/>
      <c r="M2" s="98"/>
      <c r="N2" s="98"/>
      <c r="O2" s="45"/>
      <c r="P2" s="45"/>
      <c r="Q2" s="45"/>
      <c r="R2" s="98"/>
      <c r="S2" s="98"/>
      <c r="T2" s="98"/>
      <c r="U2" s="98"/>
      <c r="V2" s="98"/>
      <c r="W2" s="98"/>
      <c r="X2" s="98"/>
    </row>
    <row r="3" ht="18.75" customHeight="1" spans="1:24">
      <c r="A3" s="46" t="str">
        <f>"单位名称："&amp;"石林彝族自治县妇幼保健计划生育服务中心"</f>
        <v>单位名称：石林彝族自治县妇幼保健计划生育服务中心</v>
      </c>
      <c r="B3" s="47"/>
      <c r="C3" s="172"/>
      <c r="D3" s="172"/>
      <c r="E3" s="172"/>
      <c r="F3" s="172"/>
      <c r="G3" s="172"/>
      <c r="H3" s="172"/>
      <c r="I3" s="116"/>
      <c r="J3" s="116"/>
      <c r="K3" s="116"/>
      <c r="L3" s="116"/>
      <c r="M3" s="116"/>
      <c r="N3" s="116"/>
      <c r="O3" s="48"/>
      <c r="P3" s="48"/>
      <c r="Q3" s="48"/>
      <c r="R3" s="116"/>
      <c r="V3" s="170"/>
      <c r="X3" s="44" t="s">
        <v>1</v>
      </c>
    </row>
    <row r="4" ht="18" customHeight="1" spans="1:24">
      <c r="A4" s="50" t="s">
        <v>180</v>
      </c>
      <c r="B4" s="50" t="s">
        <v>181</v>
      </c>
      <c r="C4" s="50" t="s">
        <v>182</v>
      </c>
      <c r="D4" s="50" t="s">
        <v>183</v>
      </c>
      <c r="E4" s="50" t="s">
        <v>184</v>
      </c>
      <c r="F4" s="50" t="s">
        <v>185</v>
      </c>
      <c r="G4" s="50" t="s">
        <v>186</v>
      </c>
      <c r="H4" s="50" t="s">
        <v>187</v>
      </c>
      <c r="I4" s="176" t="s">
        <v>188</v>
      </c>
      <c r="J4" s="111" t="s">
        <v>188</v>
      </c>
      <c r="K4" s="111"/>
      <c r="L4" s="111"/>
      <c r="M4" s="111"/>
      <c r="N4" s="111"/>
      <c r="O4" s="14"/>
      <c r="P4" s="14"/>
      <c r="Q4" s="14"/>
      <c r="R4" s="132" t="s">
        <v>61</v>
      </c>
      <c r="S4" s="111" t="s">
        <v>62</v>
      </c>
      <c r="T4" s="111"/>
      <c r="U4" s="111"/>
      <c r="V4" s="111"/>
      <c r="W4" s="111"/>
      <c r="X4" s="112"/>
    </row>
    <row r="5" ht="18" customHeight="1" spans="1:24">
      <c r="A5" s="52"/>
      <c r="B5" s="66"/>
      <c r="C5" s="157"/>
      <c r="D5" s="52"/>
      <c r="E5" s="52"/>
      <c r="F5" s="52"/>
      <c r="G5" s="52"/>
      <c r="H5" s="52"/>
      <c r="I5" s="155" t="s">
        <v>189</v>
      </c>
      <c r="J5" s="176" t="s">
        <v>58</v>
      </c>
      <c r="K5" s="111"/>
      <c r="L5" s="111"/>
      <c r="M5" s="111"/>
      <c r="N5" s="112"/>
      <c r="O5" s="13" t="s">
        <v>190</v>
      </c>
      <c r="P5" s="14"/>
      <c r="Q5" s="38"/>
      <c r="R5" s="50" t="s">
        <v>61</v>
      </c>
      <c r="S5" s="176" t="s">
        <v>62</v>
      </c>
      <c r="T5" s="132" t="s">
        <v>64</v>
      </c>
      <c r="U5" s="111" t="s">
        <v>62</v>
      </c>
      <c r="V5" s="132" t="s">
        <v>66</v>
      </c>
      <c r="W5" s="132" t="s">
        <v>67</v>
      </c>
      <c r="X5" s="179" t="s">
        <v>68</v>
      </c>
    </row>
    <row r="6" ht="19.5" customHeight="1" spans="1:24">
      <c r="A6" s="66"/>
      <c r="B6" s="66"/>
      <c r="C6" s="66"/>
      <c r="D6" s="66"/>
      <c r="E6" s="66"/>
      <c r="F6" s="66"/>
      <c r="G6" s="66"/>
      <c r="H6" s="66"/>
      <c r="I6" s="66"/>
      <c r="J6" s="177" t="s">
        <v>191</v>
      </c>
      <c r="K6" s="50" t="s">
        <v>192</v>
      </c>
      <c r="L6" s="50" t="s">
        <v>193</v>
      </c>
      <c r="M6" s="50" t="s">
        <v>194</v>
      </c>
      <c r="N6" s="50" t="s">
        <v>195</v>
      </c>
      <c r="O6" s="50" t="s">
        <v>58</v>
      </c>
      <c r="P6" s="50" t="s">
        <v>59</v>
      </c>
      <c r="Q6" s="50" t="s">
        <v>60</v>
      </c>
      <c r="R6" s="66"/>
      <c r="S6" s="50" t="s">
        <v>57</v>
      </c>
      <c r="T6" s="50" t="s">
        <v>64</v>
      </c>
      <c r="U6" s="50" t="s">
        <v>196</v>
      </c>
      <c r="V6" s="50" t="s">
        <v>66</v>
      </c>
      <c r="W6" s="50" t="s">
        <v>67</v>
      </c>
      <c r="X6" s="50" t="s">
        <v>68</v>
      </c>
    </row>
    <row r="7" ht="37.5" customHeight="1" spans="1:24">
      <c r="A7" s="173"/>
      <c r="B7" s="57"/>
      <c r="C7" s="173"/>
      <c r="D7" s="173"/>
      <c r="E7" s="173"/>
      <c r="F7" s="173"/>
      <c r="G7" s="173"/>
      <c r="H7" s="173"/>
      <c r="I7" s="173"/>
      <c r="J7" s="178" t="s">
        <v>57</v>
      </c>
      <c r="K7" s="55" t="s">
        <v>197</v>
      </c>
      <c r="L7" s="55" t="s">
        <v>193</v>
      </c>
      <c r="M7" s="55" t="s">
        <v>194</v>
      </c>
      <c r="N7" s="55" t="s">
        <v>195</v>
      </c>
      <c r="O7" s="55" t="s">
        <v>193</v>
      </c>
      <c r="P7" s="55" t="s">
        <v>194</v>
      </c>
      <c r="Q7" s="55" t="s">
        <v>195</v>
      </c>
      <c r="R7" s="55" t="s">
        <v>61</v>
      </c>
      <c r="S7" s="55" t="s">
        <v>57</v>
      </c>
      <c r="T7" s="55" t="s">
        <v>64</v>
      </c>
      <c r="U7" s="55" t="s">
        <v>196</v>
      </c>
      <c r="V7" s="55" t="s">
        <v>66</v>
      </c>
      <c r="W7" s="55" t="s">
        <v>67</v>
      </c>
      <c r="X7" s="55" t="s">
        <v>68</v>
      </c>
    </row>
    <row r="8" customHeight="1" spans="1:24">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row>
    <row r="9" ht="20.25" customHeight="1" spans="1:24">
      <c r="A9" s="22" t="s">
        <v>198</v>
      </c>
      <c r="B9" s="22" t="s">
        <v>70</v>
      </c>
      <c r="C9" s="22" t="s">
        <v>199</v>
      </c>
      <c r="D9" s="22" t="s">
        <v>200</v>
      </c>
      <c r="E9" s="22" t="s">
        <v>115</v>
      </c>
      <c r="F9" s="22" t="s">
        <v>116</v>
      </c>
      <c r="G9" s="22" t="s">
        <v>201</v>
      </c>
      <c r="H9" s="22" t="s">
        <v>202</v>
      </c>
      <c r="I9" s="110">
        <v>2630616</v>
      </c>
      <c r="J9" s="110">
        <v>2630616</v>
      </c>
      <c r="K9" s="110"/>
      <c r="L9" s="110"/>
      <c r="M9" s="110">
        <v>2630616</v>
      </c>
      <c r="N9" s="110"/>
      <c r="O9" s="110"/>
      <c r="P9" s="110"/>
      <c r="Q9" s="110"/>
      <c r="R9" s="110"/>
      <c r="S9" s="110"/>
      <c r="T9" s="110"/>
      <c r="U9" s="110"/>
      <c r="V9" s="110"/>
      <c r="W9" s="110"/>
      <c r="X9" s="110"/>
    </row>
    <row r="10" ht="20.25" customHeight="1" spans="1:24">
      <c r="A10" s="22" t="s">
        <v>198</v>
      </c>
      <c r="B10" s="22" t="s">
        <v>70</v>
      </c>
      <c r="C10" s="22" t="s">
        <v>199</v>
      </c>
      <c r="D10" s="22" t="s">
        <v>200</v>
      </c>
      <c r="E10" s="22" t="s">
        <v>115</v>
      </c>
      <c r="F10" s="22" t="s">
        <v>116</v>
      </c>
      <c r="G10" s="22" t="s">
        <v>201</v>
      </c>
      <c r="H10" s="22" t="s">
        <v>202</v>
      </c>
      <c r="I10" s="110">
        <v>4760000</v>
      </c>
      <c r="J10" s="110"/>
      <c r="K10" s="61"/>
      <c r="L10" s="61"/>
      <c r="M10" s="110"/>
      <c r="N10" s="61"/>
      <c r="O10" s="110"/>
      <c r="P10" s="110"/>
      <c r="Q10" s="110"/>
      <c r="R10" s="110"/>
      <c r="S10" s="110">
        <v>4760000</v>
      </c>
      <c r="T10" s="110">
        <v>4760000</v>
      </c>
      <c r="U10" s="110"/>
      <c r="V10" s="110"/>
      <c r="W10" s="110"/>
      <c r="X10" s="110"/>
    </row>
    <row r="11" ht="20.25" customHeight="1" spans="1:24">
      <c r="A11" s="22" t="s">
        <v>198</v>
      </c>
      <c r="B11" s="22" t="s">
        <v>70</v>
      </c>
      <c r="C11" s="22" t="s">
        <v>199</v>
      </c>
      <c r="D11" s="22" t="s">
        <v>200</v>
      </c>
      <c r="E11" s="22" t="s">
        <v>115</v>
      </c>
      <c r="F11" s="22" t="s">
        <v>116</v>
      </c>
      <c r="G11" s="22" t="s">
        <v>201</v>
      </c>
      <c r="H11" s="22" t="s">
        <v>202</v>
      </c>
      <c r="I11" s="110">
        <v>3579825</v>
      </c>
      <c r="J11" s="110"/>
      <c r="K11" s="61"/>
      <c r="L11" s="61"/>
      <c r="M11" s="110"/>
      <c r="N11" s="61"/>
      <c r="O11" s="110"/>
      <c r="P11" s="110"/>
      <c r="Q11" s="110"/>
      <c r="R11" s="110"/>
      <c r="S11" s="110">
        <v>3579825</v>
      </c>
      <c r="T11" s="110">
        <v>3579825</v>
      </c>
      <c r="U11" s="110"/>
      <c r="V11" s="110"/>
      <c r="W11" s="110"/>
      <c r="X11" s="110"/>
    </row>
    <row r="12" ht="20.25" customHeight="1" spans="1:24">
      <c r="A12" s="22" t="s">
        <v>198</v>
      </c>
      <c r="B12" s="22" t="s">
        <v>70</v>
      </c>
      <c r="C12" s="22" t="s">
        <v>199</v>
      </c>
      <c r="D12" s="22" t="s">
        <v>200</v>
      </c>
      <c r="E12" s="22" t="s">
        <v>115</v>
      </c>
      <c r="F12" s="22" t="s">
        <v>116</v>
      </c>
      <c r="G12" s="22" t="s">
        <v>203</v>
      </c>
      <c r="H12" s="22" t="s">
        <v>204</v>
      </c>
      <c r="I12" s="110">
        <v>1418052</v>
      </c>
      <c r="J12" s="110">
        <v>1418052</v>
      </c>
      <c r="K12" s="61"/>
      <c r="L12" s="61"/>
      <c r="M12" s="110">
        <v>1418052</v>
      </c>
      <c r="N12" s="61"/>
      <c r="O12" s="110"/>
      <c r="P12" s="110"/>
      <c r="Q12" s="110"/>
      <c r="R12" s="110"/>
      <c r="S12" s="110"/>
      <c r="T12" s="110"/>
      <c r="U12" s="110"/>
      <c r="V12" s="110"/>
      <c r="W12" s="110"/>
      <c r="X12" s="110"/>
    </row>
    <row r="13" ht="20.25" customHeight="1" spans="1:24">
      <c r="A13" s="22" t="s">
        <v>198</v>
      </c>
      <c r="B13" s="22" t="s">
        <v>70</v>
      </c>
      <c r="C13" s="22" t="s">
        <v>199</v>
      </c>
      <c r="D13" s="22" t="s">
        <v>200</v>
      </c>
      <c r="E13" s="22" t="s">
        <v>115</v>
      </c>
      <c r="F13" s="22" t="s">
        <v>116</v>
      </c>
      <c r="G13" s="22" t="s">
        <v>203</v>
      </c>
      <c r="H13" s="22" t="s">
        <v>204</v>
      </c>
      <c r="I13" s="110">
        <v>2707250</v>
      </c>
      <c r="J13" s="110"/>
      <c r="K13" s="61"/>
      <c r="L13" s="61"/>
      <c r="M13" s="110"/>
      <c r="N13" s="61"/>
      <c r="O13" s="110"/>
      <c r="P13" s="110"/>
      <c r="Q13" s="110"/>
      <c r="R13" s="110"/>
      <c r="S13" s="110">
        <v>2707250</v>
      </c>
      <c r="T13" s="110">
        <v>2707250</v>
      </c>
      <c r="U13" s="110"/>
      <c r="V13" s="110"/>
      <c r="W13" s="110"/>
      <c r="X13" s="110"/>
    </row>
    <row r="14" ht="20.25" customHeight="1" spans="1:24">
      <c r="A14" s="22" t="s">
        <v>198</v>
      </c>
      <c r="B14" s="22" t="s">
        <v>70</v>
      </c>
      <c r="C14" s="22" t="s">
        <v>199</v>
      </c>
      <c r="D14" s="22" t="s">
        <v>200</v>
      </c>
      <c r="E14" s="22" t="s">
        <v>115</v>
      </c>
      <c r="F14" s="22" t="s">
        <v>116</v>
      </c>
      <c r="G14" s="22" t="s">
        <v>205</v>
      </c>
      <c r="H14" s="22" t="s">
        <v>206</v>
      </c>
      <c r="I14" s="110">
        <v>18000</v>
      </c>
      <c r="J14" s="110">
        <v>18000</v>
      </c>
      <c r="K14" s="61"/>
      <c r="L14" s="61"/>
      <c r="M14" s="110">
        <v>18000</v>
      </c>
      <c r="N14" s="61"/>
      <c r="O14" s="110"/>
      <c r="P14" s="110"/>
      <c r="Q14" s="110"/>
      <c r="R14" s="110"/>
      <c r="S14" s="110"/>
      <c r="T14" s="110"/>
      <c r="U14" s="110"/>
      <c r="V14" s="110"/>
      <c r="W14" s="110"/>
      <c r="X14" s="110"/>
    </row>
    <row r="15" ht="20.25" customHeight="1" spans="1:24">
      <c r="A15" s="22" t="s">
        <v>198</v>
      </c>
      <c r="B15" s="22" t="s">
        <v>70</v>
      </c>
      <c r="C15" s="22" t="s">
        <v>199</v>
      </c>
      <c r="D15" s="22" t="s">
        <v>200</v>
      </c>
      <c r="E15" s="22" t="s">
        <v>115</v>
      </c>
      <c r="F15" s="22" t="s">
        <v>116</v>
      </c>
      <c r="G15" s="22" t="s">
        <v>205</v>
      </c>
      <c r="H15" s="22" t="s">
        <v>206</v>
      </c>
      <c r="I15" s="110">
        <v>219218</v>
      </c>
      <c r="J15" s="110">
        <v>219218</v>
      </c>
      <c r="K15" s="61"/>
      <c r="L15" s="61"/>
      <c r="M15" s="110">
        <v>219218</v>
      </c>
      <c r="N15" s="61"/>
      <c r="O15" s="110"/>
      <c r="P15" s="110"/>
      <c r="Q15" s="110"/>
      <c r="R15" s="110"/>
      <c r="S15" s="110"/>
      <c r="T15" s="110"/>
      <c r="U15" s="110"/>
      <c r="V15" s="110"/>
      <c r="W15" s="110"/>
      <c r="X15" s="110"/>
    </row>
    <row r="16" ht="20.25" customHeight="1" spans="1:24">
      <c r="A16" s="22" t="s">
        <v>198</v>
      </c>
      <c r="B16" s="22" t="s">
        <v>70</v>
      </c>
      <c r="C16" s="22" t="s">
        <v>199</v>
      </c>
      <c r="D16" s="22" t="s">
        <v>200</v>
      </c>
      <c r="E16" s="22" t="s">
        <v>115</v>
      </c>
      <c r="F16" s="22" t="s">
        <v>116</v>
      </c>
      <c r="G16" s="22" t="s">
        <v>207</v>
      </c>
      <c r="H16" s="22" t="s">
        <v>208</v>
      </c>
      <c r="I16" s="110">
        <v>571716</v>
      </c>
      <c r="J16" s="110">
        <v>571716</v>
      </c>
      <c r="K16" s="61"/>
      <c r="L16" s="61"/>
      <c r="M16" s="110">
        <v>571716</v>
      </c>
      <c r="N16" s="61"/>
      <c r="O16" s="110"/>
      <c r="P16" s="110"/>
      <c r="Q16" s="110"/>
      <c r="R16" s="110"/>
      <c r="S16" s="110"/>
      <c r="T16" s="110"/>
      <c r="U16" s="110"/>
      <c r="V16" s="110"/>
      <c r="W16" s="110"/>
      <c r="X16" s="110"/>
    </row>
    <row r="17" ht="20.25" customHeight="1" spans="1:24">
      <c r="A17" s="22" t="s">
        <v>198</v>
      </c>
      <c r="B17" s="22" t="s">
        <v>70</v>
      </c>
      <c r="C17" s="22" t="s">
        <v>199</v>
      </c>
      <c r="D17" s="22" t="s">
        <v>200</v>
      </c>
      <c r="E17" s="22" t="s">
        <v>115</v>
      </c>
      <c r="F17" s="22" t="s">
        <v>116</v>
      </c>
      <c r="G17" s="22" t="s">
        <v>207</v>
      </c>
      <c r="H17" s="22" t="s">
        <v>208</v>
      </c>
      <c r="I17" s="110">
        <v>1067820</v>
      </c>
      <c r="J17" s="110">
        <v>1067820</v>
      </c>
      <c r="K17" s="61"/>
      <c r="L17" s="61"/>
      <c r="M17" s="110">
        <v>1067820</v>
      </c>
      <c r="N17" s="61"/>
      <c r="O17" s="110"/>
      <c r="P17" s="110"/>
      <c r="Q17" s="110"/>
      <c r="R17" s="110"/>
      <c r="S17" s="110"/>
      <c r="T17" s="110"/>
      <c r="U17" s="110"/>
      <c r="V17" s="110"/>
      <c r="W17" s="110"/>
      <c r="X17" s="110"/>
    </row>
    <row r="18" ht="20.25" customHeight="1" spans="1:24">
      <c r="A18" s="22" t="s">
        <v>198</v>
      </c>
      <c r="B18" s="22" t="s">
        <v>70</v>
      </c>
      <c r="C18" s="22" t="s">
        <v>199</v>
      </c>
      <c r="D18" s="22" t="s">
        <v>200</v>
      </c>
      <c r="E18" s="22" t="s">
        <v>115</v>
      </c>
      <c r="F18" s="22" t="s">
        <v>116</v>
      </c>
      <c r="G18" s="22" t="s">
        <v>207</v>
      </c>
      <c r="H18" s="22" t="s">
        <v>208</v>
      </c>
      <c r="I18" s="110">
        <v>487200</v>
      </c>
      <c r="J18" s="110">
        <v>487200</v>
      </c>
      <c r="K18" s="61"/>
      <c r="L18" s="61"/>
      <c r="M18" s="110">
        <v>487200</v>
      </c>
      <c r="N18" s="61"/>
      <c r="O18" s="110"/>
      <c r="P18" s="110"/>
      <c r="Q18" s="110"/>
      <c r="R18" s="110"/>
      <c r="S18" s="110"/>
      <c r="T18" s="110"/>
      <c r="U18" s="110"/>
      <c r="V18" s="110"/>
      <c r="W18" s="110"/>
      <c r="X18" s="110"/>
    </row>
    <row r="19" ht="20.25" customHeight="1" spans="1:24">
      <c r="A19" s="22" t="s">
        <v>198</v>
      </c>
      <c r="B19" s="22" t="s">
        <v>70</v>
      </c>
      <c r="C19" s="22" t="s">
        <v>209</v>
      </c>
      <c r="D19" s="22" t="s">
        <v>210</v>
      </c>
      <c r="E19" s="22" t="s">
        <v>103</v>
      </c>
      <c r="F19" s="22" t="s">
        <v>104</v>
      </c>
      <c r="G19" s="22" t="s">
        <v>211</v>
      </c>
      <c r="H19" s="22" t="s">
        <v>212</v>
      </c>
      <c r="I19" s="110">
        <v>1165974</v>
      </c>
      <c r="J19" s="110">
        <v>1165974</v>
      </c>
      <c r="K19" s="61"/>
      <c r="L19" s="61"/>
      <c r="M19" s="110">
        <v>1165974</v>
      </c>
      <c r="N19" s="61"/>
      <c r="O19" s="110"/>
      <c r="P19" s="110"/>
      <c r="Q19" s="110"/>
      <c r="R19" s="110"/>
      <c r="S19" s="110"/>
      <c r="T19" s="110"/>
      <c r="U19" s="110"/>
      <c r="V19" s="110"/>
      <c r="W19" s="110"/>
      <c r="X19" s="110"/>
    </row>
    <row r="20" ht="20.25" customHeight="1" spans="1:24">
      <c r="A20" s="22" t="s">
        <v>198</v>
      </c>
      <c r="B20" s="22" t="s">
        <v>70</v>
      </c>
      <c r="C20" s="22" t="s">
        <v>209</v>
      </c>
      <c r="D20" s="22" t="s">
        <v>210</v>
      </c>
      <c r="E20" s="22" t="s">
        <v>103</v>
      </c>
      <c r="F20" s="22" t="s">
        <v>104</v>
      </c>
      <c r="G20" s="22" t="s">
        <v>211</v>
      </c>
      <c r="H20" s="22" t="s">
        <v>212</v>
      </c>
      <c r="I20" s="110">
        <v>952000</v>
      </c>
      <c r="J20" s="110"/>
      <c r="K20" s="61"/>
      <c r="L20" s="61"/>
      <c r="M20" s="110"/>
      <c r="N20" s="61"/>
      <c r="O20" s="110"/>
      <c r="P20" s="110"/>
      <c r="Q20" s="110"/>
      <c r="R20" s="110"/>
      <c r="S20" s="110">
        <v>952000</v>
      </c>
      <c r="T20" s="110">
        <v>952000</v>
      </c>
      <c r="U20" s="110"/>
      <c r="V20" s="110"/>
      <c r="W20" s="110"/>
      <c r="X20" s="110"/>
    </row>
    <row r="21" ht="20.25" customHeight="1" spans="1:24">
      <c r="A21" s="22" t="s">
        <v>198</v>
      </c>
      <c r="B21" s="22" t="s">
        <v>70</v>
      </c>
      <c r="C21" s="22" t="s">
        <v>209</v>
      </c>
      <c r="D21" s="22" t="s">
        <v>210</v>
      </c>
      <c r="E21" s="22" t="s">
        <v>105</v>
      </c>
      <c r="F21" s="22" t="s">
        <v>106</v>
      </c>
      <c r="G21" s="22" t="s">
        <v>213</v>
      </c>
      <c r="H21" s="22" t="s">
        <v>214</v>
      </c>
      <c r="I21" s="110">
        <v>246776</v>
      </c>
      <c r="J21" s="110">
        <v>246776</v>
      </c>
      <c r="K21" s="61"/>
      <c r="L21" s="61"/>
      <c r="M21" s="110">
        <v>246776</v>
      </c>
      <c r="N21" s="61"/>
      <c r="O21" s="110"/>
      <c r="P21" s="110"/>
      <c r="Q21" s="110"/>
      <c r="R21" s="110"/>
      <c r="S21" s="110"/>
      <c r="T21" s="110"/>
      <c r="U21" s="110"/>
      <c r="V21" s="110"/>
      <c r="W21" s="110"/>
      <c r="X21" s="110"/>
    </row>
    <row r="22" ht="20.25" customHeight="1" spans="1:24">
      <c r="A22" s="22" t="s">
        <v>198</v>
      </c>
      <c r="B22" s="22" t="s">
        <v>70</v>
      </c>
      <c r="C22" s="22" t="s">
        <v>209</v>
      </c>
      <c r="D22" s="22" t="s">
        <v>210</v>
      </c>
      <c r="E22" s="22" t="s">
        <v>121</v>
      </c>
      <c r="F22" s="22" t="s">
        <v>122</v>
      </c>
      <c r="G22" s="22" t="s">
        <v>215</v>
      </c>
      <c r="H22" s="22" t="s">
        <v>216</v>
      </c>
      <c r="I22" s="110">
        <v>488882</v>
      </c>
      <c r="J22" s="110">
        <v>488882</v>
      </c>
      <c r="K22" s="61"/>
      <c r="L22" s="61"/>
      <c r="M22" s="110">
        <v>488882</v>
      </c>
      <c r="N22" s="61"/>
      <c r="O22" s="110"/>
      <c r="P22" s="110"/>
      <c r="Q22" s="110"/>
      <c r="R22" s="110"/>
      <c r="S22" s="110"/>
      <c r="T22" s="110"/>
      <c r="U22" s="110"/>
      <c r="V22" s="110"/>
      <c r="W22" s="110"/>
      <c r="X22" s="110"/>
    </row>
    <row r="23" ht="20.25" customHeight="1" spans="1:24">
      <c r="A23" s="22" t="s">
        <v>198</v>
      </c>
      <c r="B23" s="22" t="s">
        <v>70</v>
      </c>
      <c r="C23" s="22" t="s">
        <v>209</v>
      </c>
      <c r="D23" s="22" t="s">
        <v>210</v>
      </c>
      <c r="E23" s="22" t="s">
        <v>121</v>
      </c>
      <c r="F23" s="22" t="s">
        <v>122</v>
      </c>
      <c r="G23" s="22" t="s">
        <v>215</v>
      </c>
      <c r="H23" s="22" t="s">
        <v>216</v>
      </c>
      <c r="I23" s="110">
        <v>449820</v>
      </c>
      <c r="J23" s="110"/>
      <c r="K23" s="61"/>
      <c r="L23" s="61"/>
      <c r="M23" s="110"/>
      <c r="N23" s="61"/>
      <c r="O23" s="110"/>
      <c r="P23" s="110"/>
      <c r="Q23" s="110"/>
      <c r="R23" s="110"/>
      <c r="S23" s="110">
        <v>449820</v>
      </c>
      <c r="T23" s="110">
        <v>449820</v>
      </c>
      <c r="U23" s="110"/>
      <c r="V23" s="110"/>
      <c r="W23" s="110"/>
      <c r="X23" s="110"/>
    </row>
    <row r="24" ht="20.25" customHeight="1" spans="1:24">
      <c r="A24" s="22" t="s">
        <v>198</v>
      </c>
      <c r="B24" s="22" t="s">
        <v>70</v>
      </c>
      <c r="C24" s="22" t="s">
        <v>209</v>
      </c>
      <c r="D24" s="22" t="s">
        <v>210</v>
      </c>
      <c r="E24" s="22" t="s">
        <v>123</v>
      </c>
      <c r="F24" s="22" t="s">
        <v>124</v>
      </c>
      <c r="G24" s="22" t="s">
        <v>217</v>
      </c>
      <c r="H24" s="22" t="s">
        <v>218</v>
      </c>
      <c r="I24" s="110">
        <v>127020</v>
      </c>
      <c r="J24" s="110">
        <v>127020</v>
      </c>
      <c r="K24" s="61"/>
      <c r="L24" s="61"/>
      <c r="M24" s="110">
        <v>127020</v>
      </c>
      <c r="N24" s="61"/>
      <c r="O24" s="110"/>
      <c r="P24" s="110"/>
      <c r="Q24" s="110"/>
      <c r="R24" s="110"/>
      <c r="S24" s="110"/>
      <c r="T24" s="110"/>
      <c r="U24" s="110"/>
      <c r="V24" s="110"/>
      <c r="W24" s="110"/>
      <c r="X24" s="110"/>
    </row>
    <row r="25" ht="20.25" customHeight="1" spans="1:24">
      <c r="A25" s="22" t="s">
        <v>198</v>
      </c>
      <c r="B25" s="22" t="s">
        <v>70</v>
      </c>
      <c r="C25" s="22" t="s">
        <v>209</v>
      </c>
      <c r="D25" s="22" t="s">
        <v>210</v>
      </c>
      <c r="E25" s="22" t="s">
        <v>123</v>
      </c>
      <c r="F25" s="22" t="s">
        <v>124</v>
      </c>
      <c r="G25" s="22" t="s">
        <v>217</v>
      </c>
      <c r="H25" s="22" t="s">
        <v>218</v>
      </c>
      <c r="I25" s="110">
        <v>309430</v>
      </c>
      <c r="J25" s="110">
        <v>309430</v>
      </c>
      <c r="K25" s="61"/>
      <c r="L25" s="61"/>
      <c r="M25" s="110">
        <v>309430</v>
      </c>
      <c r="N25" s="61"/>
      <c r="O25" s="110"/>
      <c r="P25" s="110"/>
      <c r="Q25" s="110"/>
      <c r="R25" s="110"/>
      <c r="S25" s="110"/>
      <c r="T25" s="110"/>
      <c r="U25" s="110"/>
      <c r="V25" s="110"/>
      <c r="W25" s="110"/>
      <c r="X25" s="110"/>
    </row>
    <row r="26" ht="20.25" customHeight="1" spans="1:24">
      <c r="A26" s="22" t="s">
        <v>198</v>
      </c>
      <c r="B26" s="22" t="s">
        <v>70</v>
      </c>
      <c r="C26" s="22" t="s">
        <v>209</v>
      </c>
      <c r="D26" s="22" t="s">
        <v>210</v>
      </c>
      <c r="E26" s="22" t="s">
        <v>115</v>
      </c>
      <c r="F26" s="22" t="s">
        <v>116</v>
      </c>
      <c r="G26" s="22" t="s">
        <v>219</v>
      </c>
      <c r="H26" s="22" t="s">
        <v>220</v>
      </c>
      <c r="I26" s="110">
        <v>42166</v>
      </c>
      <c r="J26" s="110">
        <v>42166</v>
      </c>
      <c r="K26" s="61"/>
      <c r="L26" s="61"/>
      <c r="M26" s="110">
        <v>42166</v>
      </c>
      <c r="N26" s="61"/>
      <c r="O26" s="110"/>
      <c r="P26" s="110"/>
      <c r="Q26" s="110"/>
      <c r="R26" s="110"/>
      <c r="S26" s="110"/>
      <c r="T26" s="110"/>
      <c r="U26" s="110"/>
      <c r="V26" s="110"/>
      <c r="W26" s="110"/>
      <c r="X26" s="110"/>
    </row>
    <row r="27" ht="20.25" customHeight="1" spans="1:24">
      <c r="A27" s="22" t="s">
        <v>198</v>
      </c>
      <c r="B27" s="22" t="s">
        <v>70</v>
      </c>
      <c r="C27" s="22" t="s">
        <v>209</v>
      </c>
      <c r="D27" s="22" t="s">
        <v>210</v>
      </c>
      <c r="E27" s="22" t="s">
        <v>125</v>
      </c>
      <c r="F27" s="22" t="s">
        <v>126</v>
      </c>
      <c r="G27" s="22" t="s">
        <v>219</v>
      </c>
      <c r="H27" s="22" t="s">
        <v>220</v>
      </c>
      <c r="I27" s="110">
        <v>39746</v>
      </c>
      <c r="J27" s="110"/>
      <c r="K27" s="61"/>
      <c r="L27" s="61"/>
      <c r="M27" s="110"/>
      <c r="N27" s="61"/>
      <c r="O27" s="110"/>
      <c r="P27" s="110"/>
      <c r="Q27" s="110"/>
      <c r="R27" s="110"/>
      <c r="S27" s="110">
        <v>39746</v>
      </c>
      <c r="T27" s="110">
        <v>39746</v>
      </c>
      <c r="U27" s="110"/>
      <c r="V27" s="110"/>
      <c r="W27" s="110"/>
      <c r="X27" s="110"/>
    </row>
    <row r="28" ht="20.25" customHeight="1" spans="1:24">
      <c r="A28" s="22" t="s">
        <v>198</v>
      </c>
      <c r="B28" s="22" t="s">
        <v>70</v>
      </c>
      <c r="C28" s="22" t="s">
        <v>209</v>
      </c>
      <c r="D28" s="22" t="s">
        <v>210</v>
      </c>
      <c r="E28" s="22" t="s">
        <v>125</v>
      </c>
      <c r="F28" s="22" t="s">
        <v>126</v>
      </c>
      <c r="G28" s="22" t="s">
        <v>219</v>
      </c>
      <c r="H28" s="22" t="s">
        <v>220</v>
      </c>
      <c r="I28" s="110">
        <v>14558</v>
      </c>
      <c r="J28" s="110">
        <v>14558</v>
      </c>
      <c r="K28" s="61"/>
      <c r="L28" s="61"/>
      <c r="M28" s="110">
        <v>14558</v>
      </c>
      <c r="N28" s="61"/>
      <c r="O28" s="110"/>
      <c r="P28" s="110"/>
      <c r="Q28" s="110"/>
      <c r="R28" s="110"/>
      <c r="S28" s="110"/>
      <c r="T28" s="110"/>
      <c r="U28" s="110"/>
      <c r="V28" s="110"/>
      <c r="W28" s="110"/>
      <c r="X28" s="110"/>
    </row>
    <row r="29" ht="20.25" customHeight="1" spans="1:24">
      <c r="A29" s="22" t="s">
        <v>198</v>
      </c>
      <c r="B29" s="22" t="s">
        <v>70</v>
      </c>
      <c r="C29" s="22" t="s">
        <v>209</v>
      </c>
      <c r="D29" s="22" t="s">
        <v>210</v>
      </c>
      <c r="E29" s="22" t="s">
        <v>125</v>
      </c>
      <c r="F29" s="22" t="s">
        <v>126</v>
      </c>
      <c r="G29" s="22" t="s">
        <v>219</v>
      </c>
      <c r="H29" s="22" t="s">
        <v>220</v>
      </c>
      <c r="I29" s="110">
        <v>29986</v>
      </c>
      <c r="J29" s="110">
        <v>29986</v>
      </c>
      <c r="K29" s="61"/>
      <c r="L29" s="61"/>
      <c r="M29" s="110">
        <v>29986</v>
      </c>
      <c r="N29" s="61"/>
      <c r="O29" s="110"/>
      <c r="P29" s="110"/>
      <c r="Q29" s="110"/>
      <c r="R29" s="110"/>
      <c r="S29" s="110"/>
      <c r="T29" s="110"/>
      <c r="U29" s="110"/>
      <c r="V29" s="110"/>
      <c r="W29" s="110"/>
      <c r="X29" s="110"/>
    </row>
    <row r="30" ht="20.25" customHeight="1" spans="1:24">
      <c r="A30" s="22" t="s">
        <v>198</v>
      </c>
      <c r="B30" s="22" t="s">
        <v>70</v>
      </c>
      <c r="C30" s="22" t="s">
        <v>209</v>
      </c>
      <c r="D30" s="22" t="s">
        <v>210</v>
      </c>
      <c r="E30" s="22" t="s">
        <v>125</v>
      </c>
      <c r="F30" s="22" t="s">
        <v>126</v>
      </c>
      <c r="G30" s="22" t="s">
        <v>219</v>
      </c>
      <c r="H30" s="22" t="s">
        <v>220</v>
      </c>
      <c r="I30" s="110">
        <v>20468</v>
      </c>
      <c r="J30" s="110"/>
      <c r="K30" s="61"/>
      <c r="L30" s="61"/>
      <c r="M30" s="110"/>
      <c r="N30" s="61"/>
      <c r="O30" s="110"/>
      <c r="P30" s="110"/>
      <c r="Q30" s="110"/>
      <c r="R30" s="110"/>
      <c r="S30" s="110">
        <v>20468</v>
      </c>
      <c r="T30" s="110">
        <v>20468</v>
      </c>
      <c r="U30" s="110"/>
      <c r="V30" s="110"/>
      <c r="W30" s="110"/>
      <c r="X30" s="110"/>
    </row>
    <row r="31" ht="20.25" customHeight="1" spans="1:24">
      <c r="A31" s="22" t="s">
        <v>198</v>
      </c>
      <c r="B31" s="22" t="s">
        <v>70</v>
      </c>
      <c r="C31" s="22" t="s">
        <v>209</v>
      </c>
      <c r="D31" s="22" t="s">
        <v>210</v>
      </c>
      <c r="E31" s="22" t="s">
        <v>125</v>
      </c>
      <c r="F31" s="22" t="s">
        <v>126</v>
      </c>
      <c r="G31" s="22" t="s">
        <v>219</v>
      </c>
      <c r="H31" s="22" t="s">
        <v>220</v>
      </c>
      <c r="I31" s="110">
        <v>15510</v>
      </c>
      <c r="J31" s="110">
        <v>15510</v>
      </c>
      <c r="K31" s="61"/>
      <c r="L31" s="61"/>
      <c r="M31" s="110">
        <v>15510</v>
      </c>
      <c r="N31" s="61"/>
      <c r="O31" s="110"/>
      <c r="P31" s="110"/>
      <c r="Q31" s="110"/>
      <c r="R31" s="110"/>
      <c r="S31" s="110"/>
      <c r="T31" s="110"/>
      <c r="U31" s="110"/>
      <c r="V31" s="110"/>
      <c r="W31" s="110"/>
      <c r="X31" s="110"/>
    </row>
    <row r="32" ht="20.25" customHeight="1" spans="1:24">
      <c r="A32" s="22" t="s">
        <v>198</v>
      </c>
      <c r="B32" s="22" t="s">
        <v>70</v>
      </c>
      <c r="C32" s="22" t="s">
        <v>221</v>
      </c>
      <c r="D32" s="22" t="s">
        <v>132</v>
      </c>
      <c r="E32" s="22" t="s">
        <v>131</v>
      </c>
      <c r="F32" s="22" t="s">
        <v>132</v>
      </c>
      <c r="G32" s="22" t="s">
        <v>222</v>
      </c>
      <c r="H32" s="22" t="s">
        <v>132</v>
      </c>
      <c r="I32" s="110">
        <v>583100</v>
      </c>
      <c r="J32" s="110"/>
      <c r="K32" s="61"/>
      <c r="L32" s="61"/>
      <c r="M32" s="110"/>
      <c r="N32" s="61"/>
      <c r="O32" s="110"/>
      <c r="P32" s="110"/>
      <c r="Q32" s="110"/>
      <c r="R32" s="110"/>
      <c r="S32" s="110">
        <v>583100</v>
      </c>
      <c r="T32" s="110">
        <v>583100</v>
      </c>
      <c r="U32" s="110"/>
      <c r="V32" s="110"/>
      <c r="W32" s="110"/>
      <c r="X32" s="110"/>
    </row>
    <row r="33" ht="20.25" customHeight="1" spans="1:24">
      <c r="A33" s="22" t="s">
        <v>198</v>
      </c>
      <c r="B33" s="22" t="s">
        <v>70</v>
      </c>
      <c r="C33" s="22" t="s">
        <v>221</v>
      </c>
      <c r="D33" s="22" t="s">
        <v>132</v>
      </c>
      <c r="E33" s="22" t="s">
        <v>131</v>
      </c>
      <c r="F33" s="22" t="s">
        <v>132</v>
      </c>
      <c r="G33" s="22" t="s">
        <v>222</v>
      </c>
      <c r="H33" s="22" t="s">
        <v>132</v>
      </c>
      <c r="I33" s="110">
        <v>922374</v>
      </c>
      <c r="J33" s="110">
        <v>922374</v>
      </c>
      <c r="K33" s="61"/>
      <c r="L33" s="61"/>
      <c r="M33" s="110">
        <v>922374</v>
      </c>
      <c r="N33" s="61"/>
      <c r="O33" s="110"/>
      <c r="P33" s="110"/>
      <c r="Q33" s="110"/>
      <c r="R33" s="110"/>
      <c r="S33" s="110"/>
      <c r="T33" s="110"/>
      <c r="U33" s="110"/>
      <c r="V33" s="110"/>
      <c r="W33" s="110"/>
      <c r="X33" s="110"/>
    </row>
    <row r="34" ht="20.25" customHeight="1" spans="1:24">
      <c r="A34" s="22" t="s">
        <v>198</v>
      </c>
      <c r="B34" s="22" t="s">
        <v>70</v>
      </c>
      <c r="C34" s="22" t="s">
        <v>223</v>
      </c>
      <c r="D34" s="22" t="s">
        <v>176</v>
      </c>
      <c r="E34" s="22" t="s">
        <v>115</v>
      </c>
      <c r="F34" s="22" t="s">
        <v>116</v>
      </c>
      <c r="G34" s="22" t="s">
        <v>224</v>
      </c>
      <c r="H34" s="22" t="s">
        <v>176</v>
      </c>
      <c r="I34" s="110">
        <v>20000</v>
      </c>
      <c r="J34" s="110"/>
      <c r="K34" s="61"/>
      <c r="L34" s="61"/>
      <c r="M34" s="110"/>
      <c r="N34" s="61"/>
      <c r="O34" s="110"/>
      <c r="P34" s="110"/>
      <c r="Q34" s="110"/>
      <c r="R34" s="110"/>
      <c r="S34" s="110">
        <v>20000</v>
      </c>
      <c r="T34" s="110">
        <v>20000</v>
      </c>
      <c r="U34" s="110"/>
      <c r="V34" s="110"/>
      <c r="W34" s="110"/>
      <c r="X34" s="110"/>
    </row>
    <row r="35" ht="20.25" customHeight="1" spans="1:24">
      <c r="A35" s="22" t="s">
        <v>198</v>
      </c>
      <c r="B35" s="22" t="s">
        <v>70</v>
      </c>
      <c r="C35" s="22" t="s">
        <v>225</v>
      </c>
      <c r="D35" s="22" t="s">
        <v>226</v>
      </c>
      <c r="E35" s="22" t="s">
        <v>115</v>
      </c>
      <c r="F35" s="22" t="s">
        <v>116</v>
      </c>
      <c r="G35" s="22" t="s">
        <v>227</v>
      </c>
      <c r="H35" s="22" t="s">
        <v>226</v>
      </c>
      <c r="I35" s="110">
        <v>99960</v>
      </c>
      <c r="J35" s="110"/>
      <c r="K35" s="61"/>
      <c r="L35" s="61"/>
      <c r="M35" s="110"/>
      <c r="N35" s="61"/>
      <c r="O35" s="110"/>
      <c r="P35" s="110"/>
      <c r="Q35" s="110"/>
      <c r="R35" s="110"/>
      <c r="S35" s="110">
        <v>99960</v>
      </c>
      <c r="T35" s="110">
        <v>99960</v>
      </c>
      <c r="U35" s="110"/>
      <c r="V35" s="110"/>
      <c r="W35" s="110"/>
      <c r="X35" s="110"/>
    </row>
    <row r="36" ht="20.25" customHeight="1" spans="1:24">
      <c r="A36" s="22" t="s">
        <v>198</v>
      </c>
      <c r="B36" s="22" t="s">
        <v>70</v>
      </c>
      <c r="C36" s="22" t="s">
        <v>225</v>
      </c>
      <c r="D36" s="22" t="s">
        <v>226</v>
      </c>
      <c r="E36" s="22" t="s">
        <v>115</v>
      </c>
      <c r="F36" s="22" t="s">
        <v>116</v>
      </c>
      <c r="G36" s="22" t="s">
        <v>227</v>
      </c>
      <c r="H36" s="22" t="s">
        <v>226</v>
      </c>
      <c r="I36" s="110">
        <v>67280</v>
      </c>
      <c r="J36" s="110">
        <v>67280</v>
      </c>
      <c r="K36" s="61"/>
      <c r="L36" s="61"/>
      <c r="M36" s="110">
        <v>67280</v>
      </c>
      <c r="N36" s="61"/>
      <c r="O36" s="110"/>
      <c r="P36" s="110"/>
      <c r="Q36" s="110"/>
      <c r="R36" s="110"/>
      <c r="S36" s="110"/>
      <c r="T36" s="110"/>
      <c r="U36" s="110"/>
      <c r="V36" s="110"/>
      <c r="W36" s="110"/>
      <c r="X36" s="110"/>
    </row>
    <row r="37" ht="20.25" customHeight="1" spans="1:24">
      <c r="A37" s="22" t="s">
        <v>198</v>
      </c>
      <c r="B37" s="22" t="s">
        <v>70</v>
      </c>
      <c r="C37" s="22" t="s">
        <v>228</v>
      </c>
      <c r="D37" s="22" t="s">
        <v>229</v>
      </c>
      <c r="E37" s="22" t="s">
        <v>115</v>
      </c>
      <c r="F37" s="22" t="s">
        <v>116</v>
      </c>
      <c r="G37" s="22" t="s">
        <v>230</v>
      </c>
      <c r="H37" s="22" t="s">
        <v>231</v>
      </c>
      <c r="I37" s="110">
        <v>300000</v>
      </c>
      <c r="J37" s="110"/>
      <c r="K37" s="61"/>
      <c r="L37" s="61"/>
      <c r="M37" s="110"/>
      <c r="N37" s="61"/>
      <c r="O37" s="110"/>
      <c r="P37" s="110"/>
      <c r="Q37" s="110"/>
      <c r="R37" s="110"/>
      <c r="S37" s="110">
        <v>300000</v>
      </c>
      <c r="T37" s="110">
        <v>300000</v>
      </c>
      <c r="U37" s="110"/>
      <c r="V37" s="110"/>
      <c r="W37" s="110"/>
      <c r="X37" s="110"/>
    </row>
    <row r="38" ht="20.25" customHeight="1" spans="1:24">
      <c r="A38" s="22" t="s">
        <v>198</v>
      </c>
      <c r="B38" s="22" t="s">
        <v>70</v>
      </c>
      <c r="C38" s="22" t="s">
        <v>228</v>
      </c>
      <c r="D38" s="22" t="s">
        <v>229</v>
      </c>
      <c r="E38" s="22" t="s">
        <v>115</v>
      </c>
      <c r="F38" s="22" t="s">
        <v>116</v>
      </c>
      <c r="G38" s="22" t="s">
        <v>232</v>
      </c>
      <c r="H38" s="22" t="s">
        <v>233</v>
      </c>
      <c r="I38" s="110">
        <v>20000</v>
      </c>
      <c r="J38" s="110"/>
      <c r="K38" s="61"/>
      <c r="L38" s="61"/>
      <c r="M38" s="110"/>
      <c r="N38" s="61"/>
      <c r="O38" s="110"/>
      <c r="P38" s="110"/>
      <c r="Q38" s="110"/>
      <c r="R38" s="110"/>
      <c r="S38" s="110">
        <v>20000</v>
      </c>
      <c r="T38" s="110">
        <v>20000</v>
      </c>
      <c r="U38" s="110"/>
      <c r="V38" s="110"/>
      <c r="W38" s="110"/>
      <c r="X38" s="110"/>
    </row>
    <row r="39" ht="20.25" customHeight="1" spans="1:24">
      <c r="A39" s="22" t="s">
        <v>198</v>
      </c>
      <c r="B39" s="22" t="s">
        <v>70</v>
      </c>
      <c r="C39" s="22" t="s">
        <v>228</v>
      </c>
      <c r="D39" s="22" t="s">
        <v>229</v>
      </c>
      <c r="E39" s="22" t="s">
        <v>115</v>
      </c>
      <c r="F39" s="22" t="s">
        <v>116</v>
      </c>
      <c r="G39" s="22" t="s">
        <v>234</v>
      </c>
      <c r="H39" s="22" t="s">
        <v>235</v>
      </c>
      <c r="I39" s="110">
        <v>100000</v>
      </c>
      <c r="J39" s="110"/>
      <c r="K39" s="61"/>
      <c r="L39" s="61"/>
      <c r="M39" s="110"/>
      <c r="N39" s="61"/>
      <c r="O39" s="110"/>
      <c r="P39" s="110"/>
      <c r="Q39" s="110"/>
      <c r="R39" s="110"/>
      <c r="S39" s="110">
        <v>100000</v>
      </c>
      <c r="T39" s="110">
        <v>100000</v>
      </c>
      <c r="U39" s="110"/>
      <c r="V39" s="110"/>
      <c r="W39" s="110"/>
      <c r="X39" s="110"/>
    </row>
    <row r="40" ht="20.25" customHeight="1" spans="1:24">
      <c r="A40" s="22" t="s">
        <v>198</v>
      </c>
      <c r="B40" s="22" t="s">
        <v>70</v>
      </c>
      <c r="C40" s="22" t="s">
        <v>228</v>
      </c>
      <c r="D40" s="22" t="s">
        <v>229</v>
      </c>
      <c r="E40" s="22" t="s">
        <v>115</v>
      </c>
      <c r="F40" s="22" t="s">
        <v>116</v>
      </c>
      <c r="G40" s="22" t="s">
        <v>236</v>
      </c>
      <c r="H40" s="22" t="s">
        <v>237</v>
      </c>
      <c r="I40" s="110">
        <v>480000</v>
      </c>
      <c r="J40" s="110"/>
      <c r="K40" s="61"/>
      <c r="L40" s="61"/>
      <c r="M40" s="110"/>
      <c r="N40" s="61"/>
      <c r="O40" s="110"/>
      <c r="P40" s="110"/>
      <c r="Q40" s="110"/>
      <c r="R40" s="110"/>
      <c r="S40" s="110">
        <v>480000</v>
      </c>
      <c r="T40" s="110">
        <v>480000</v>
      </c>
      <c r="U40" s="110"/>
      <c r="V40" s="110"/>
      <c r="W40" s="110"/>
      <c r="X40" s="110"/>
    </row>
    <row r="41" ht="20.25" customHeight="1" spans="1:24">
      <c r="A41" s="22" t="s">
        <v>198</v>
      </c>
      <c r="B41" s="22" t="s">
        <v>70</v>
      </c>
      <c r="C41" s="22" t="s">
        <v>228</v>
      </c>
      <c r="D41" s="22" t="s">
        <v>229</v>
      </c>
      <c r="E41" s="22" t="s">
        <v>115</v>
      </c>
      <c r="F41" s="22" t="s">
        <v>116</v>
      </c>
      <c r="G41" s="22" t="s">
        <v>238</v>
      </c>
      <c r="H41" s="22" t="s">
        <v>239</v>
      </c>
      <c r="I41" s="110">
        <v>30000</v>
      </c>
      <c r="J41" s="110"/>
      <c r="K41" s="61"/>
      <c r="L41" s="61"/>
      <c r="M41" s="110"/>
      <c r="N41" s="61"/>
      <c r="O41" s="110"/>
      <c r="P41" s="110"/>
      <c r="Q41" s="110"/>
      <c r="R41" s="110"/>
      <c r="S41" s="110">
        <v>30000</v>
      </c>
      <c r="T41" s="110">
        <v>30000</v>
      </c>
      <c r="U41" s="110"/>
      <c r="V41" s="110"/>
      <c r="W41" s="110"/>
      <c r="X41" s="110"/>
    </row>
    <row r="42" ht="20.25" customHeight="1" spans="1:24">
      <c r="A42" s="22" t="s">
        <v>198</v>
      </c>
      <c r="B42" s="22" t="s">
        <v>70</v>
      </c>
      <c r="C42" s="22" t="s">
        <v>228</v>
      </c>
      <c r="D42" s="22" t="s">
        <v>229</v>
      </c>
      <c r="E42" s="22" t="s">
        <v>115</v>
      </c>
      <c r="F42" s="22" t="s">
        <v>116</v>
      </c>
      <c r="G42" s="22" t="s">
        <v>240</v>
      </c>
      <c r="H42" s="22" t="s">
        <v>241</v>
      </c>
      <c r="I42" s="110">
        <v>750000</v>
      </c>
      <c r="J42" s="110"/>
      <c r="K42" s="61"/>
      <c r="L42" s="61"/>
      <c r="M42" s="110"/>
      <c r="N42" s="61"/>
      <c r="O42" s="110"/>
      <c r="P42" s="110"/>
      <c r="Q42" s="110"/>
      <c r="R42" s="110"/>
      <c r="S42" s="110">
        <v>750000</v>
      </c>
      <c r="T42" s="110">
        <v>750000</v>
      </c>
      <c r="U42" s="110"/>
      <c r="V42" s="110"/>
      <c r="W42" s="110"/>
      <c r="X42" s="110"/>
    </row>
    <row r="43" ht="20.25" customHeight="1" spans="1:24">
      <c r="A43" s="22" t="s">
        <v>198</v>
      </c>
      <c r="B43" s="22" t="s">
        <v>70</v>
      </c>
      <c r="C43" s="22" t="s">
        <v>228</v>
      </c>
      <c r="D43" s="22" t="s">
        <v>229</v>
      </c>
      <c r="E43" s="22" t="s">
        <v>115</v>
      </c>
      <c r="F43" s="22" t="s">
        <v>116</v>
      </c>
      <c r="G43" s="22" t="s">
        <v>242</v>
      </c>
      <c r="H43" s="22" t="s">
        <v>243</v>
      </c>
      <c r="I43" s="110">
        <v>60000</v>
      </c>
      <c r="J43" s="110"/>
      <c r="K43" s="61"/>
      <c r="L43" s="61"/>
      <c r="M43" s="110"/>
      <c r="N43" s="61"/>
      <c r="O43" s="110"/>
      <c r="P43" s="110"/>
      <c r="Q43" s="110"/>
      <c r="R43" s="110"/>
      <c r="S43" s="110">
        <v>60000</v>
      </c>
      <c r="T43" s="110">
        <v>60000</v>
      </c>
      <c r="U43" s="110"/>
      <c r="V43" s="110"/>
      <c r="W43" s="110"/>
      <c r="X43" s="110"/>
    </row>
    <row r="44" ht="20.25" customHeight="1" spans="1:24">
      <c r="A44" s="22" t="s">
        <v>198</v>
      </c>
      <c r="B44" s="22" t="s">
        <v>70</v>
      </c>
      <c r="C44" s="22" t="s">
        <v>228</v>
      </c>
      <c r="D44" s="22" t="s">
        <v>229</v>
      </c>
      <c r="E44" s="22" t="s">
        <v>115</v>
      </c>
      <c r="F44" s="22" t="s">
        <v>116</v>
      </c>
      <c r="G44" s="22" t="s">
        <v>244</v>
      </c>
      <c r="H44" s="22" t="s">
        <v>245</v>
      </c>
      <c r="I44" s="110">
        <v>240000</v>
      </c>
      <c r="J44" s="110"/>
      <c r="K44" s="61"/>
      <c r="L44" s="61"/>
      <c r="M44" s="110"/>
      <c r="N44" s="61"/>
      <c r="O44" s="110"/>
      <c r="P44" s="110"/>
      <c r="Q44" s="110"/>
      <c r="R44" s="110"/>
      <c r="S44" s="110">
        <v>240000</v>
      </c>
      <c r="T44" s="110">
        <v>240000</v>
      </c>
      <c r="U44" s="110"/>
      <c r="V44" s="110"/>
      <c r="W44" s="110"/>
      <c r="X44" s="110"/>
    </row>
    <row r="45" ht="20.25" customHeight="1" spans="1:24">
      <c r="A45" s="22" t="s">
        <v>198</v>
      </c>
      <c r="B45" s="22" t="s">
        <v>70</v>
      </c>
      <c r="C45" s="22" t="s">
        <v>228</v>
      </c>
      <c r="D45" s="22" t="s">
        <v>229</v>
      </c>
      <c r="E45" s="22" t="s">
        <v>115</v>
      </c>
      <c r="F45" s="22" t="s">
        <v>116</v>
      </c>
      <c r="G45" s="22" t="s">
        <v>246</v>
      </c>
      <c r="H45" s="22" t="s">
        <v>247</v>
      </c>
      <c r="I45" s="110">
        <v>20000</v>
      </c>
      <c r="J45" s="110"/>
      <c r="K45" s="61"/>
      <c r="L45" s="61"/>
      <c r="M45" s="110"/>
      <c r="N45" s="61"/>
      <c r="O45" s="110"/>
      <c r="P45" s="110"/>
      <c r="Q45" s="110"/>
      <c r="R45" s="110"/>
      <c r="S45" s="110">
        <v>20000</v>
      </c>
      <c r="T45" s="110">
        <v>20000</v>
      </c>
      <c r="U45" s="110"/>
      <c r="V45" s="110"/>
      <c r="W45" s="110"/>
      <c r="X45" s="110"/>
    </row>
    <row r="46" ht="20.25" customHeight="1" spans="1:24">
      <c r="A46" s="22" t="s">
        <v>198</v>
      </c>
      <c r="B46" s="22" t="s">
        <v>70</v>
      </c>
      <c r="C46" s="22" t="s">
        <v>228</v>
      </c>
      <c r="D46" s="22" t="s">
        <v>229</v>
      </c>
      <c r="E46" s="22" t="s">
        <v>115</v>
      </c>
      <c r="F46" s="22" t="s">
        <v>116</v>
      </c>
      <c r="G46" s="22" t="s">
        <v>248</v>
      </c>
      <c r="H46" s="22" t="s">
        <v>249</v>
      </c>
      <c r="I46" s="110">
        <v>180000</v>
      </c>
      <c r="J46" s="110"/>
      <c r="K46" s="61"/>
      <c r="L46" s="61"/>
      <c r="M46" s="110"/>
      <c r="N46" s="61"/>
      <c r="O46" s="110"/>
      <c r="P46" s="110"/>
      <c r="Q46" s="110"/>
      <c r="R46" s="110"/>
      <c r="S46" s="110">
        <v>180000</v>
      </c>
      <c r="T46" s="110">
        <v>180000</v>
      </c>
      <c r="U46" s="110"/>
      <c r="V46" s="110"/>
      <c r="W46" s="110"/>
      <c r="X46" s="110"/>
    </row>
    <row r="47" ht="20.25" customHeight="1" spans="1:24">
      <c r="A47" s="22" t="s">
        <v>198</v>
      </c>
      <c r="B47" s="22" t="s">
        <v>70</v>
      </c>
      <c r="C47" s="22" t="s">
        <v>228</v>
      </c>
      <c r="D47" s="22" t="s">
        <v>229</v>
      </c>
      <c r="E47" s="22" t="s">
        <v>115</v>
      </c>
      <c r="F47" s="22" t="s">
        <v>116</v>
      </c>
      <c r="G47" s="22" t="s">
        <v>250</v>
      </c>
      <c r="H47" s="22" t="s">
        <v>251</v>
      </c>
      <c r="I47" s="110">
        <v>12500000</v>
      </c>
      <c r="J47" s="110"/>
      <c r="K47" s="61"/>
      <c r="L47" s="61"/>
      <c r="M47" s="110"/>
      <c r="N47" s="61"/>
      <c r="O47" s="110"/>
      <c r="P47" s="110"/>
      <c r="Q47" s="110"/>
      <c r="R47" s="110"/>
      <c r="S47" s="110">
        <v>12500000</v>
      </c>
      <c r="T47" s="110">
        <v>12500000</v>
      </c>
      <c r="U47" s="110"/>
      <c r="V47" s="110"/>
      <c r="W47" s="110"/>
      <c r="X47" s="110"/>
    </row>
    <row r="48" ht="20.25" customHeight="1" spans="1:24">
      <c r="A48" s="22" t="s">
        <v>198</v>
      </c>
      <c r="B48" s="22" t="s">
        <v>70</v>
      </c>
      <c r="C48" s="22" t="s">
        <v>228</v>
      </c>
      <c r="D48" s="22" t="s">
        <v>229</v>
      </c>
      <c r="E48" s="22" t="s">
        <v>115</v>
      </c>
      <c r="F48" s="22" t="s">
        <v>116</v>
      </c>
      <c r="G48" s="22" t="s">
        <v>252</v>
      </c>
      <c r="H48" s="22" t="s">
        <v>253</v>
      </c>
      <c r="I48" s="110">
        <v>107100</v>
      </c>
      <c r="J48" s="110"/>
      <c r="K48" s="61"/>
      <c r="L48" s="61"/>
      <c r="M48" s="110"/>
      <c r="N48" s="61"/>
      <c r="O48" s="110"/>
      <c r="P48" s="110"/>
      <c r="Q48" s="110"/>
      <c r="R48" s="110"/>
      <c r="S48" s="110">
        <v>107100</v>
      </c>
      <c r="T48" s="110">
        <v>107100</v>
      </c>
      <c r="U48" s="110"/>
      <c r="V48" s="110"/>
      <c r="W48" s="110"/>
      <c r="X48" s="110"/>
    </row>
    <row r="49" ht="20.25" customHeight="1" spans="1:24">
      <c r="A49" s="22" t="s">
        <v>198</v>
      </c>
      <c r="B49" s="22" t="s">
        <v>70</v>
      </c>
      <c r="C49" s="22" t="s">
        <v>228</v>
      </c>
      <c r="D49" s="22" t="s">
        <v>229</v>
      </c>
      <c r="E49" s="22" t="s">
        <v>115</v>
      </c>
      <c r="F49" s="22" t="s">
        <v>116</v>
      </c>
      <c r="G49" s="22" t="s">
        <v>252</v>
      </c>
      <c r="H49" s="22" t="s">
        <v>253</v>
      </c>
      <c r="I49" s="110">
        <v>174000</v>
      </c>
      <c r="J49" s="110">
        <v>174000</v>
      </c>
      <c r="K49" s="61"/>
      <c r="L49" s="61"/>
      <c r="M49" s="110">
        <v>174000</v>
      </c>
      <c r="N49" s="61"/>
      <c r="O49" s="110"/>
      <c r="P49" s="110"/>
      <c r="Q49" s="110"/>
      <c r="R49" s="110"/>
      <c r="S49" s="110"/>
      <c r="T49" s="110"/>
      <c r="U49" s="110"/>
      <c r="V49" s="110"/>
      <c r="W49" s="110"/>
      <c r="X49" s="110"/>
    </row>
    <row r="50" ht="20.25" customHeight="1" spans="1:24">
      <c r="A50" s="22" t="s">
        <v>198</v>
      </c>
      <c r="B50" s="22" t="s">
        <v>70</v>
      </c>
      <c r="C50" s="22" t="s">
        <v>228</v>
      </c>
      <c r="D50" s="22" t="s">
        <v>229</v>
      </c>
      <c r="E50" s="22" t="s">
        <v>115</v>
      </c>
      <c r="F50" s="22" t="s">
        <v>116</v>
      </c>
      <c r="G50" s="22" t="s">
        <v>254</v>
      </c>
      <c r="H50" s="22" t="s">
        <v>255</v>
      </c>
      <c r="I50" s="110">
        <v>52200</v>
      </c>
      <c r="J50" s="110">
        <v>52200</v>
      </c>
      <c r="K50" s="61"/>
      <c r="L50" s="61"/>
      <c r="M50" s="110">
        <v>52200</v>
      </c>
      <c r="N50" s="61"/>
      <c r="O50" s="110"/>
      <c r="P50" s="110"/>
      <c r="Q50" s="110"/>
      <c r="R50" s="110"/>
      <c r="S50" s="110"/>
      <c r="T50" s="110"/>
      <c r="U50" s="110"/>
      <c r="V50" s="110"/>
      <c r="W50" s="110"/>
      <c r="X50" s="110"/>
    </row>
    <row r="51" ht="20.25" customHeight="1" spans="1:24">
      <c r="A51" s="22" t="s">
        <v>198</v>
      </c>
      <c r="B51" s="22" t="s">
        <v>70</v>
      </c>
      <c r="C51" s="22" t="s">
        <v>228</v>
      </c>
      <c r="D51" s="22" t="s">
        <v>229</v>
      </c>
      <c r="E51" s="22" t="s">
        <v>115</v>
      </c>
      <c r="F51" s="22" t="s">
        <v>116</v>
      </c>
      <c r="G51" s="22" t="s">
        <v>254</v>
      </c>
      <c r="H51" s="22" t="s">
        <v>255</v>
      </c>
      <c r="I51" s="110">
        <v>500000</v>
      </c>
      <c r="J51" s="110"/>
      <c r="K51" s="61"/>
      <c r="L51" s="61"/>
      <c r="M51" s="110"/>
      <c r="N51" s="61"/>
      <c r="O51" s="110"/>
      <c r="P51" s="110"/>
      <c r="Q51" s="110"/>
      <c r="R51" s="110"/>
      <c r="S51" s="110">
        <v>500000</v>
      </c>
      <c r="T51" s="110">
        <v>500000</v>
      </c>
      <c r="U51" s="110"/>
      <c r="V51" s="110"/>
      <c r="W51" s="110"/>
      <c r="X51" s="110"/>
    </row>
    <row r="52" ht="20.25" customHeight="1" spans="1:24">
      <c r="A52" s="22" t="s">
        <v>198</v>
      </c>
      <c r="B52" s="22" t="s">
        <v>70</v>
      </c>
      <c r="C52" s="22" t="s">
        <v>256</v>
      </c>
      <c r="D52" s="22" t="s">
        <v>257</v>
      </c>
      <c r="E52" s="22" t="s">
        <v>109</v>
      </c>
      <c r="F52" s="22" t="s">
        <v>110</v>
      </c>
      <c r="G52" s="22" t="s">
        <v>258</v>
      </c>
      <c r="H52" s="22" t="s">
        <v>259</v>
      </c>
      <c r="I52" s="110">
        <v>11460</v>
      </c>
      <c r="J52" s="110">
        <v>11460</v>
      </c>
      <c r="K52" s="61"/>
      <c r="L52" s="61"/>
      <c r="M52" s="110">
        <v>11460</v>
      </c>
      <c r="N52" s="61"/>
      <c r="O52" s="110"/>
      <c r="P52" s="110"/>
      <c r="Q52" s="110"/>
      <c r="R52" s="110"/>
      <c r="S52" s="110"/>
      <c r="T52" s="110"/>
      <c r="U52" s="110"/>
      <c r="V52" s="110"/>
      <c r="W52" s="110"/>
      <c r="X52" s="110"/>
    </row>
    <row r="53" ht="20.25" customHeight="1" spans="1:24">
      <c r="A53" s="22" t="s">
        <v>198</v>
      </c>
      <c r="B53" s="22" t="s">
        <v>70</v>
      </c>
      <c r="C53" s="22" t="s">
        <v>260</v>
      </c>
      <c r="D53" s="22" t="s">
        <v>261</v>
      </c>
      <c r="E53" s="22" t="s">
        <v>115</v>
      </c>
      <c r="F53" s="22" t="s">
        <v>116</v>
      </c>
      <c r="G53" s="22" t="s">
        <v>262</v>
      </c>
      <c r="H53" s="22" t="s">
        <v>263</v>
      </c>
      <c r="I53" s="110">
        <v>280000</v>
      </c>
      <c r="J53" s="110"/>
      <c r="K53" s="61"/>
      <c r="L53" s="61"/>
      <c r="M53" s="110"/>
      <c r="N53" s="61"/>
      <c r="O53" s="110"/>
      <c r="P53" s="110"/>
      <c r="Q53" s="110"/>
      <c r="R53" s="110"/>
      <c r="S53" s="110">
        <v>280000</v>
      </c>
      <c r="T53" s="110">
        <v>280000</v>
      </c>
      <c r="U53" s="110"/>
      <c r="V53" s="110"/>
      <c r="W53" s="110"/>
      <c r="X53" s="110"/>
    </row>
    <row r="54" ht="20.25" customHeight="1" spans="1:24">
      <c r="A54" s="22" t="s">
        <v>198</v>
      </c>
      <c r="B54" s="22" t="s">
        <v>70</v>
      </c>
      <c r="C54" s="22" t="s">
        <v>264</v>
      </c>
      <c r="D54" s="22" t="s">
        <v>265</v>
      </c>
      <c r="E54" s="22" t="s">
        <v>101</v>
      </c>
      <c r="F54" s="22" t="s">
        <v>102</v>
      </c>
      <c r="G54" s="22" t="s">
        <v>258</v>
      </c>
      <c r="H54" s="22" t="s">
        <v>259</v>
      </c>
      <c r="I54" s="110">
        <v>432000</v>
      </c>
      <c r="J54" s="110">
        <v>432000</v>
      </c>
      <c r="K54" s="61"/>
      <c r="L54" s="61"/>
      <c r="M54" s="110">
        <v>432000</v>
      </c>
      <c r="N54" s="61"/>
      <c r="O54" s="110"/>
      <c r="P54" s="110"/>
      <c r="Q54" s="110"/>
      <c r="R54" s="110"/>
      <c r="S54" s="110"/>
      <c r="T54" s="110"/>
      <c r="U54" s="110"/>
      <c r="V54" s="110"/>
      <c r="W54" s="110"/>
      <c r="X54" s="110"/>
    </row>
    <row r="55" ht="20.25" customHeight="1" spans="1:24">
      <c r="A55" s="22" t="s">
        <v>198</v>
      </c>
      <c r="B55" s="22" t="s">
        <v>70</v>
      </c>
      <c r="C55" s="22"/>
      <c r="D55" s="22"/>
      <c r="E55" s="22" t="s">
        <v>115</v>
      </c>
      <c r="F55" s="22" t="s">
        <v>116</v>
      </c>
      <c r="G55" s="22" t="s">
        <v>266</v>
      </c>
      <c r="H55" s="22" t="s">
        <v>267</v>
      </c>
      <c r="I55" s="110">
        <v>20000</v>
      </c>
      <c r="J55" s="110"/>
      <c r="K55" s="61"/>
      <c r="L55" s="61"/>
      <c r="M55" s="110"/>
      <c r="N55" s="61"/>
      <c r="O55" s="110"/>
      <c r="P55" s="110"/>
      <c r="Q55" s="110"/>
      <c r="R55" s="110"/>
      <c r="S55" s="110">
        <v>20000</v>
      </c>
      <c r="T55" s="110">
        <v>20000</v>
      </c>
      <c r="U55" s="110"/>
      <c r="V55" s="110"/>
      <c r="W55" s="110"/>
      <c r="X55" s="110"/>
    </row>
    <row r="56" ht="17.25" customHeight="1" spans="1:24">
      <c r="A56" s="69" t="s">
        <v>171</v>
      </c>
      <c r="B56" s="70"/>
      <c r="C56" s="174"/>
      <c r="D56" s="174"/>
      <c r="E56" s="174"/>
      <c r="F56" s="174"/>
      <c r="G56" s="174"/>
      <c r="H56" s="175"/>
      <c r="I56" s="110">
        <v>39311507</v>
      </c>
      <c r="J56" s="110">
        <v>10512238</v>
      </c>
      <c r="K56" s="110"/>
      <c r="L56" s="110"/>
      <c r="M56" s="110">
        <v>10512238</v>
      </c>
      <c r="N56" s="110"/>
      <c r="O56" s="110"/>
      <c r="P56" s="110"/>
      <c r="Q56" s="110"/>
      <c r="R56" s="110"/>
      <c r="S56" s="110">
        <v>28799269</v>
      </c>
      <c r="T56" s="110">
        <v>28799269</v>
      </c>
      <c r="U56" s="110"/>
      <c r="V56" s="110"/>
      <c r="W56" s="110"/>
      <c r="X56" s="110"/>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I14" sqref="I1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4"/>
      <c r="E1" s="43"/>
      <c r="F1" s="43"/>
      <c r="G1" s="43"/>
      <c r="H1" s="43"/>
      <c r="U1" s="164"/>
      <c r="W1" s="169" t="s">
        <v>268</v>
      </c>
    </row>
    <row r="2" ht="46.5" customHeight="1" spans="1:23">
      <c r="A2" s="45" t="str">
        <f>"2025"&amp;"年部门项目支出预算表"</f>
        <v>2025年部门项目支出预算表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"单位名称："&amp;"石林彝族自治县妇幼保健计划生育服务中心"</f>
        <v>单位名称：石林彝族自治县妇幼保健计划生育服务中心</v>
      </c>
      <c r="B3" s="47"/>
      <c r="C3" s="47"/>
      <c r="D3" s="47"/>
      <c r="E3" s="47"/>
      <c r="F3" s="47"/>
      <c r="G3" s="47"/>
      <c r="H3" s="47"/>
      <c r="I3" s="48"/>
      <c r="J3" s="48"/>
      <c r="K3" s="48"/>
      <c r="L3" s="48"/>
      <c r="M3" s="48"/>
      <c r="N3" s="48"/>
      <c r="O3" s="48"/>
      <c r="P3" s="48"/>
      <c r="Q3" s="48"/>
      <c r="U3" s="164"/>
      <c r="W3" s="148" t="s">
        <v>1</v>
      </c>
    </row>
    <row r="4" ht="21.75" customHeight="1" spans="1:23">
      <c r="A4" s="50" t="s">
        <v>269</v>
      </c>
      <c r="B4" s="51" t="s">
        <v>182</v>
      </c>
      <c r="C4" s="50" t="s">
        <v>183</v>
      </c>
      <c r="D4" s="50" t="s">
        <v>270</v>
      </c>
      <c r="E4" s="51" t="s">
        <v>184</v>
      </c>
      <c r="F4" s="51" t="s">
        <v>185</v>
      </c>
      <c r="G4" s="51" t="s">
        <v>271</v>
      </c>
      <c r="H4" s="51" t="s">
        <v>272</v>
      </c>
      <c r="I4" s="65" t="s">
        <v>55</v>
      </c>
      <c r="J4" s="13" t="s">
        <v>273</v>
      </c>
      <c r="K4" s="14"/>
      <c r="L4" s="14"/>
      <c r="M4" s="38"/>
      <c r="N4" s="13" t="s">
        <v>190</v>
      </c>
      <c r="O4" s="14"/>
      <c r="P4" s="38"/>
      <c r="Q4" s="51" t="s">
        <v>61</v>
      </c>
      <c r="R4" s="13" t="s">
        <v>62</v>
      </c>
      <c r="S4" s="14"/>
      <c r="T4" s="14"/>
      <c r="U4" s="14"/>
      <c r="V4" s="14"/>
      <c r="W4" s="38"/>
    </row>
    <row r="5" ht="21.75" customHeight="1" spans="1:23">
      <c r="A5" s="52"/>
      <c r="B5" s="66"/>
      <c r="C5" s="52"/>
      <c r="D5" s="52"/>
      <c r="E5" s="53"/>
      <c r="F5" s="53"/>
      <c r="G5" s="53"/>
      <c r="H5" s="53"/>
      <c r="I5" s="66"/>
      <c r="J5" s="165" t="s">
        <v>58</v>
      </c>
      <c r="K5" s="166"/>
      <c r="L5" s="51" t="s">
        <v>59</v>
      </c>
      <c r="M5" s="51" t="s">
        <v>60</v>
      </c>
      <c r="N5" s="51" t="s">
        <v>58</v>
      </c>
      <c r="O5" s="51" t="s">
        <v>59</v>
      </c>
      <c r="P5" s="51" t="s">
        <v>60</v>
      </c>
      <c r="Q5" s="53"/>
      <c r="R5" s="51" t="s">
        <v>57</v>
      </c>
      <c r="S5" s="51" t="s">
        <v>64</v>
      </c>
      <c r="T5" s="51" t="s">
        <v>196</v>
      </c>
      <c r="U5" s="51" t="s">
        <v>66</v>
      </c>
      <c r="V5" s="51" t="s">
        <v>67</v>
      </c>
      <c r="W5" s="51" t="s">
        <v>68</v>
      </c>
    </row>
    <row r="6" ht="21" customHeight="1" spans="1:23">
      <c r="A6" s="66"/>
      <c r="B6" s="66"/>
      <c r="C6" s="66"/>
      <c r="D6" s="66"/>
      <c r="E6" s="66"/>
      <c r="F6" s="66"/>
      <c r="G6" s="66"/>
      <c r="H6" s="66"/>
      <c r="I6" s="66"/>
      <c r="J6" s="167" t="s">
        <v>57</v>
      </c>
      <c r="K6" s="168"/>
      <c r="L6" s="66"/>
      <c r="M6" s="66"/>
      <c r="N6" s="66"/>
      <c r="O6" s="66"/>
      <c r="P6" s="66"/>
      <c r="Q6" s="66"/>
      <c r="R6" s="66"/>
      <c r="S6" s="66"/>
      <c r="T6" s="66"/>
      <c r="U6" s="66"/>
      <c r="V6" s="66"/>
      <c r="W6" s="66"/>
    </row>
    <row r="7" ht="39.75" customHeight="1" spans="1:23">
      <c r="A7" s="55"/>
      <c r="B7" s="57"/>
      <c r="C7" s="55"/>
      <c r="D7" s="55"/>
      <c r="E7" s="56"/>
      <c r="F7" s="56"/>
      <c r="G7" s="56"/>
      <c r="H7" s="56"/>
      <c r="I7" s="57"/>
      <c r="J7" s="18" t="s">
        <v>57</v>
      </c>
      <c r="K7" s="18" t="s">
        <v>274</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21.75" customHeight="1" spans="1:23">
      <c r="A9" s="100" t="s">
        <v>275</v>
      </c>
      <c r="B9" s="100" t="s">
        <v>276</v>
      </c>
      <c r="C9" s="100" t="s">
        <v>277</v>
      </c>
      <c r="D9" s="100" t="s">
        <v>70</v>
      </c>
      <c r="E9" s="100" t="s">
        <v>115</v>
      </c>
      <c r="F9" s="100" t="s">
        <v>116</v>
      </c>
      <c r="G9" s="100" t="s">
        <v>278</v>
      </c>
      <c r="H9" s="100" t="s">
        <v>279</v>
      </c>
      <c r="I9" s="110">
        <v>127500</v>
      </c>
      <c r="J9" s="110"/>
      <c r="K9" s="110"/>
      <c r="L9" s="110"/>
      <c r="M9" s="110"/>
      <c r="N9" s="110"/>
      <c r="O9" s="110"/>
      <c r="P9" s="110"/>
      <c r="Q9" s="110"/>
      <c r="R9" s="110">
        <v>127500</v>
      </c>
      <c r="S9" s="110">
        <v>127500</v>
      </c>
      <c r="T9" s="110"/>
      <c r="U9" s="110"/>
      <c r="V9" s="110"/>
      <c r="W9" s="110"/>
    </row>
    <row r="10" ht="21.75" customHeight="1" spans="1:23">
      <c r="A10" s="100" t="s">
        <v>275</v>
      </c>
      <c r="B10" s="100" t="s">
        <v>276</v>
      </c>
      <c r="C10" s="100" t="s">
        <v>277</v>
      </c>
      <c r="D10" s="100" t="s">
        <v>70</v>
      </c>
      <c r="E10" s="100" t="s">
        <v>115</v>
      </c>
      <c r="F10" s="100" t="s">
        <v>116</v>
      </c>
      <c r="G10" s="100" t="s">
        <v>280</v>
      </c>
      <c r="H10" s="100" t="s">
        <v>281</v>
      </c>
      <c r="I10" s="110">
        <v>741000</v>
      </c>
      <c r="J10" s="110"/>
      <c r="K10" s="110"/>
      <c r="L10" s="110"/>
      <c r="M10" s="110"/>
      <c r="N10" s="110"/>
      <c r="O10" s="110"/>
      <c r="P10" s="110"/>
      <c r="Q10" s="110"/>
      <c r="R10" s="110">
        <v>741000</v>
      </c>
      <c r="S10" s="110">
        <v>741000</v>
      </c>
      <c r="T10" s="110"/>
      <c r="U10" s="110"/>
      <c r="V10" s="110"/>
      <c r="W10" s="110"/>
    </row>
    <row r="11" ht="21.75" customHeight="1" spans="1:23">
      <c r="A11" s="100" t="s">
        <v>275</v>
      </c>
      <c r="B11" s="100" t="s">
        <v>282</v>
      </c>
      <c r="C11" s="100" t="s">
        <v>283</v>
      </c>
      <c r="D11" s="100" t="s">
        <v>70</v>
      </c>
      <c r="E11" s="100" t="s">
        <v>115</v>
      </c>
      <c r="F11" s="100" t="s">
        <v>116</v>
      </c>
      <c r="G11" s="100" t="s">
        <v>230</v>
      </c>
      <c r="H11" s="100" t="s">
        <v>231</v>
      </c>
      <c r="I11" s="110">
        <v>38000</v>
      </c>
      <c r="J11" s="110"/>
      <c r="K11" s="110"/>
      <c r="L11" s="110"/>
      <c r="M11" s="110"/>
      <c r="N11" s="110"/>
      <c r="O11" s="110"/>
      <c r="P11" s="110"/>
      <c r="Q11" s="110"/>
      <c r="R11" s="110">
        <v>38000</v>
      </c>
      <c r="S11" s="110">
        <v>38000</v>
      </c>
      <c r="T11" s="110"/>
      <c r="U11" s="110"/>
      <c r="V11" s="110"/>
      <c r="W11" s="110"/>
    </row>
    <row r="12" ht="21.75" customHeight="1" spans="1:23">
      <c r="A12" s="100" t="s">
        <v>275</v>
      </c>
      <c r="B12" s="100" t="s">
        <v>284</v>
      </c>
      <c r="C12" s="100" t="s">
        <v>285</v>
      </c>
      <c r="D12" s="100" t="s">
        <v>70</v>
      </c>
      <c r="E12" s="100" t="s">
        <v>115</v>
      </c>
      <c r="F12" s="100" t="s">
        <v>116</v>
      </c>
      <c r="G12" s="100" t="s">
        <v>240</v>
      </c>
      <c r="H12" s="100" t="s">
        <v>241</v>
      </c>
      <c r="I12" s="110">
        <v>750000</v>
      </c>
      <c r="J12" s="110"/>
      <c r="K12" s="110"/>
      <c r="L12" s="110"/>
      <c r="M12" s="110"/>
      <c r="N12" s="110"/>
      <c r="O12" s="110"/>
      <c r="P12" s="110"/>
      <c r="Q12" s="110"/>
      <c r="R12" s="110">
        <v>750000</v>
      </c>
      <c r="S12" s="110">
        <v>750000</v>
      </c>
      <c r="T12" s="110"/>
      <c r="U12" s="110"/>
      <c r="V12" s="110"/>
      <c r="W12" s="110"/>
    </row>
    <row r="13" ht="21.75" customHeight="1" spans="1:23">
      <c r="A13" s="100" t="s">
        <v>275</v>
      </c>
      <c r="B13" s="100" t="s">
        <v>286</v>
      </c>
      <c r="C13" s="100" t="s">
        <v>287</v>
      </c>
      <c r="D13" s="100" t="s">
        <v>70</v>
      </c>
      <c r="E13" s="100" t="s">
        <v>115</v>
      </c>
      <c r="F13" s="100" t="s">
        <v>116</v>
      </c>
      <c r="G13" s="100" t="s">
        <v>266</v>
      </c>
      <c r="H13" s="100" t="s">
        <v>267</v>
      </c>
      <c r="I13" s="110">
        <v>70000</v>
      </c>
      <c r="J13" s="110"/>
      <c r="K13" s="110"/>
      <c r="L13" s="110"/>
      <c r="M13" s="110"/>
      <c r="N13" s="110"/>
      <c r="O13" s="110"/>
      <c r="P13" s="110"/>
      <c r="Q13" s="110"/>
      <c r="R13" s="110">
        <v>70000</v>
      </c>
      <c r="S13" s="110">
        <v>70000</v>
      </c>
      <c r="T13" s="110"/>
      <c r="U13" s="110"/>
      <c r="V13" s="110"/>
      <c r="W13" s="110"/>
    </row>
    <row r="14" ht="21.75" customHeight="1" spans="1:23">
      <c r="A14" s="100" t="s">
        <v>275</v>
      </c>
      <c r="B14" s="100" t="s">
        <v>288</v>
      </c>
      <c r="C14" s="100" t="s">
        <v>289</v>
      </c>
      <c r="D14" s="100" t="s">
        <v>70</v>
      </c>
      <c r="E14" s="100" t="s">
        <v>115</v>
      </c>
      <c r="F14" s="100" t="s">
        <v>116</v>
      </c>
      <c r="G14" s="100" t="s">
        <v>290</v>
      </c>
      <c r="H14" s="100" t="s">
        <v>291</v>
      </c>
      <c r="I14" s="110">
        <v>1694100</v>
      </c>
      <c r="J14" s="110"/>
      <c r="K14" s="110"/>
      <c r="L14" s="110"/>
      <c r="M14" s="110"/>
      <c r="N14" s="110"/>
      <c r="O14" s="110"/>
      <c r="P14" s="110"/>
      <c r="Q14" s="110"/>
      <c r="R14" s="110">
        <v>1694100</v>
      </c>
      <c r="S14" s="110">
        <v>1694100</v>
      </c>
      <c r="T14" s="110"/>
      <c r="U14" s="110"/>
      <c r="V14" s="110"/>
      <c r="W14" s="110"/>
    </row>
    <row r="15" ht="21.75" customHeight="1" spans="1:23">
      <c r="A15" s="100" t="s">
        <v>275</v>
      </c>
      <c r="B15" s="100" t="s">
        <v>292</v>
      </c>
      <c r="C15" s="100" t="s">
        <v>293</v>
      </c>
      <c r="D15" s="100" t="s">
        <v>70</v>
      </c>
      <c r="E15" s="100" t="s">
        <v>115</v>
      </c>
      <c r="F15" s="100" t="s">
        <v>116</v>
      </c>
      <c r="G15" s="100" t="s">
        <v>230</v>
      </c>
      <c r="H15" s="100" t="s">
        <v>231</v>
      </c>
      <c r="I15" s="110">
        <v>10000</v>
      </c>
      <c r="J15" s="110"/>
      <c r="K15" s="110"/>
      <c r="L15" s="110"/>
      <c r="M15" s="110"/>
      <c r="N15" s="110"/>
      <c r="O15" s="110"/>
      <c r="P15" s="110"/>
      <c r="Q15" s="110"/>
      <c r="R15" s="110">
        <v>10000</v>
      </c>
      <c r="S15" s="110">
        <v>10000</v>
      </c>
      <c r="T15" s="110"/>
      <c r="U15" s="110"/>
      <c r="V15" s="110"/>
      <c r="W15" s="110"/>
    </row>
    <row r="16" ht="21.75" customHeight="1" spans="1:23">
      <c r="A16" s="100" t="s">
        <v>294</v>
      </c>
      <c r="B16" s="100" t="s">
        <v>295</v>
      </c>
      <c r="C16" s="100" t="s">
        <v>296</v>
      </c>
      <c r="D16" s="100" t="s">
        <v>70</v>
      </c>
      <c r="E16" s="100" t="s">
        <v>117</v>
      </c>
      <c r="F16" s="100" t="s">
        <v>118</v>
      </c>
      <c r="G16" s="100" t="s">
        <v>258</v>
      </c>
      <c r="H16" s="100" t="s">
        <v>259</v>
      </c>
      <c r="I16" s="110">
        <v>25000</v>
      </c>
      <c r="J16" s="110">
        <v>25000</v>
      </c>
      <c r="K16" s="110">
        <v>25000</v>
      </c>
      <c r="L16" s="110"/>
      <c r="M16" s="110"/>
      <c r="N16" s="110"/>
      <c r="O16" s="110"/>
      <c r="P16" s="110"/>
      <c r="Q16" s="110"/>
      <c r="R16" s="110"/>
      <c r="S16" s="110"/>
      <c r="T16" s="110"/>
      <c r="U16" s="110"/>
      <c r="V16" s="110"/>
      <c r="W16" s="110"/>
    </row>
    <row r="17" ht="21.75" customHeight="1" spans="1:23">
      <c r="A17" s="100" t="s">
        <v>294</v>
      </c>
      <c r="B17" s="100" t="s">
        <v>297</v>
      </c>
      <c r="C17" s="100" t="s">
        <v>298</v>
      </c>
      <c r="D17" s="100" t="s">
        <v>70</v>
      </c>
      <c r="E17" s="100" t="s">
        <v>117</v>
      </c>
      <c r="F17" s="100" t="s">
        <v>118</v>
      </c>
      <c r="G17" s="100" t="s">
        <v>258</v>
      </c>
      <c r="H17" s="100" t="s">
        <v>259</v>
      </c>
      <c r="I17" s="110">
        <v>50000</v>
      </c>
      <c r="J17" s="110">
        <v>50000</v>
      </c>
      <c r="K17" s="110">
        <v>50000</v>
      </c>
      <c r="L17" s="110"/>
      <c r="M17" s="110"/>
      <c r="N17" s="110"/>
      <c r="O17" s="110"/>
      <c r="P17" s="110"/>
      <c r="Q17" s="110"/>
      <c r="R17" s="110"/>
      <c r="S17" s="110"/>
      <c r="T17" s="110"/>
      <c r="U17" s="110"/>
      <c r="V17" s="110"/>
      <c r="W17" s="110"/>
    </row>
    <row r="18" ht="18.75" customHeight="1" spans="1:23">
      <c r="A18" s="69" t="s">
        <v>171</v>
      </c>
      <c r="B18" s="70"/>
      <c r="C18" s="70"/>
      <c r="D18" s="70"/>
      <c r="E18" s="70"/>
      <c r="F18" s="70"/>
      <c r="G18" s="70"/>
      <c r="H18" s="71"/>
      <c r="I18" s="110">
        <v>3505600</v>
      </c>
      <c r="J18" s="110">
        <v>75000</v>
      </c>
      <c r="K18" s="110">
        <v>75000</v>
      </c>
      <c r="L18" s="110"/>
      <c r="M18" s="110"/>
      <c r="N18" s="110"/>
      <c r="O18" s="110"/>
      <c r="P18" s="110"/>
      <c r="Q18" s="110"/>
      <c r="R18" s="110">
        <v>3430600</v>
      </c>
      <c r="S18" s="110">
        <v>3430600</v>
      </c>
      <c r="T18" s="110"/>
      <c r="U18" s="110"/>
      <c r="V18" s="110"/>
      <c r="W18" s="110"/>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299</v>
      </c>
    </row>
    <row r="2" ht="39.75" customHeight="1" spans="1:10">
      <c r="A2" s="97" t="str">
        <f>"2025"&amp;"年部门项目支出绩效目标表"</f>
        <v>2025年部门项目支出绩效目标表</v>
      </c>
      <c r="B2" s="45"/>
      <c r="C2" s="45"/>
      <c r="D2" s="45"/>
      <c r="E2" s="45"/>
      <c r="F2" s="98"/>
      <c r="G2" s="45"/>
      <c r="H2" s="98"/>
      <c r="I2" s="98"/>
      <c r="J2" s="45"/>
    </row>
    <row r="3" ht="17.25" customHeight="1" spans="1:1">
      <c r="A3" s="46" t="str">
        <f>"单位名称："&amp;"石林彝族自治县妇幼保健计划生育服务中心"</f>
        <v>单位名称：石林彝族自治县妇幼保健计划生育服务中心</v>
      </c>
    </row>
    <row r="4" ht="44.25" customHeight="1" spans="1:10">
      <c r="A4" s="18" t="s">
        <v>183</v>
      </c>
      <c r="B4" s="18" t="s">
        <v>300</v>
      </c>
      <c r="C4" s="18" t="s">
        <v>301</v>
      </c>
      <c r="D4" s="18" t="s">
        <v>302</v>
      </c>
      <c r="E4" s="18" t="s">
        <v>303</v>
      </c>
      <c r="F4" s="99" t="s">
        <v>304</v>
      </c>
      <c r="G4" s="18" t="s">
        <v>305</v>
      </c>
      <c r="H4" s="99" t="s">
        <v>306</v>
      </c>
      <c r="I4" s="99" t="s">
        <v>307</v>
      </c>
      <c r="J4" s="18" t="s">
        <v>308</v>
      </c>
    </row>
    <row r="5" ht="18.75" customHeight="1" spans="1:10">
      <c r="A5" s="162">
        <v>1</v>
      </c>
      <c r="B5" s="162">
        <v>2</v>
      </c>
      <c r="C5" s="162">
        <v>3</v>
      </c>
      <c r="D5" s="162">
        <v>4</v>
      </c>
      <c r="E5" s="162">
        <v>5</v>
      </c>
      <c r="F5" s="72">
        <v>6</v>
      </c>
      <c r="G5" s="162">
        <v>7</v>
      </c>
      <c r="H5" s="72">
        <v>8</v>
      </c>
      <c r="I5" s="72">
        <v>9</v>
      </c>
      <c r="J5" s="162">
        <v>10</v>
      </c>
    </row>
    <row r="6" ht="42" customHeight="1" spans="1:10">
      <c r="A6" s="19" t="s">
        <v>70</v>
      </c>
      <c r="B6" s="100"/>
      <c r="C6" s="100"/>
      <c r="D6" s="100"/>
      <c r="E6" s="34"/>
      <c r="F6" s="101"/>
      <c r="G6" s="34"/>
      <c r="H6" s="101"/>
      <c r="I6" s="101"/>
      <c r="J6" s="34"/>
    </row>
    <row r="7" ht="42" customHeight="1" spans="1:10">
      <c r="A7" s="163" t="s">
        <v>289</v>
      </c>
      <c r="B7" s="32" t="s">
        <v>309</v>
      </c>
      <c r="C7" s="32" t="s">
        <v>310</v>
      </c>
      <c r="D7" s="32" t="s">
        <v>311</v>
      </c>
      <c r="E7" s="19" t="s">
        <v>312</v>
      </c>
      <c r="F7" s="32" t="s">
        <v>313</v>
      </c>
      <c r="G7" s="19" t="s">
        <v>314</v>
      </c>
      <c r="H7" s="32" t="s">
        <v>315</v>
      </c>
      <c r="I7" s="32" t="s">
        <v>316</v>
      </c>
      <c r="J7" s="19" t="s">
        <v>317</v>
      </c>
    </row>
    <row r="8" ht="42" customHeight="1" spans="1:10">
      <c r="A8" s="163" t="s">
        <v>289</v>
      </c>
      <c r="B8" s="32" t="s">
        <v>309</v>
      </c>
      <c r="C8" s="32" t="s">
        <v>318</v>
      </c>
      <c r="D8" s="32" t="s">
        <v>319</v>
      </c>
      <c r="E8" s="19" t="s">
        <v>320</v>
      </c>
      <c r="F8" s="32" t="s">
        <v>313</v>
      </c>
      <c r="G8" s="19" t="s">
        <v>314</v>
      </c>
      <c r="H8" s="32" t="s">
        <v>315</v>
      </c>
      <c r="I8" s="32" t="s">
        <v>316</v>
      </c>
      <c r="J8" s="19" t="s">
        <v>321</v>
      </c>
    </row>
    <row r="9" ht="42" customHeight="1" spans="1:10">
      <c r="A9" s="163" t="s">
        <v>289</v>
      </c>
      <c r="B9" s="32" t="s">
        <v>309</v>
      </c>
      <c r="C9" s="32" t="s">
        <v>322</v>
      </c>
      <c r="D9" s="32" t="s">
        <v>323</v>
      </c>
      <c r="E9" s="19" t="s">
        <v>324</v>
      </c>
      <c r="F9" s="32" t="s">
        <v>325</v>
      </c>
      <c r="G9" s="19" t="s">
        <v>326</v>
      </c>
      <c r="H9" s="32" t="s">
        <v>315</v>
      </c>
      <c r="I9" s="32" t="s">
        <v>327</v>
      </c>
      <c r="J9" s="19" t="s">
        <v>324</v>
      </c>
    </row>
    <row r="10" ht="42" customHeight="1" spans="1:10">
      <c r="A10" s="163" t="s">
        <v>277</v>
      </c>
      <c r="B10" s="32" t="s">
        <v>328</v>
      </c>
      <c r="C10" s="32" t="s">
        <v>310</v>
      </c>
      <c r="D10" s="32" t="s">
        <v>311</v>
      </c>
      <c r="E10" s="19" t="s">
        <v>329</v>
      </c>
      <c r="F10" s="32" t="s">
        <v>313</v>
      </c>
      <c r="G10" s="19" t="s">
        <v>330</v>
      </c>
      <c r="H10" s="32" t="s">
        <v>331</v>
      </c>
      <c r="I10" s="32" t="s">
        <v>327</v>
      </c>
      <c r="J10" s="19" t="s">
        <v>329</v>
      </c>
    </row>
    <row r="11" ht="42" customHeight="1" spans="1:10">
      <c r="A11" s="163" t="s">
        <v>277</v>
      </c>
      <c r="B11" s="32" t="s">
        <v>328</v>
      </c>
      <c r="C11" s="32" t="s">
        <v>310</v>
      </c>
      <c r="D11" s="32" t="s">
        <v>311</v>
      </c>
      <c r="E11" s="19" t="s">
        <v>332</v>
      </c>
      <c r="F11" s="32" t="s">
        <v>313</v>
      </c>
      <c r="G11" s="19" t="s">
        <v>333</v>
      </c>
      <c r="H11" s="32" t="s">
        <v>331</v>
      </c>
      <c r="I11" s="32" t="s">
        <v>327</v>
      </c>
      <c r="J11" s="19" t="s">
        <v>332</v>
      </c>
    </row>
    <row r="12" ht="42" customHeight="1" spans="1:10">
      <c r="A12" s="163" t="s">
        <v>277</v>
      </c>
      <c r="B12" s="32" t="s">
        <v>328</v>
      </c>
      <c r="C12" s="32" t="s">
        <v>318</v>
      </c>
      <c r="D12" s="32" t="s">
        <v>319</v>
      </c>
      <c r="E12" s="19" t="s">
        <v>334</v>
      </c>
      <c r="F12" s="32" t="s">
        <v>313</v>
      </c>
      <c r="G12" s="19" t="s">
        <v>335</v>
      </c>
      <c r="H12" s="32" t="s">
        <v>315</v>
      </c>
      <c r="I12" s="32" t="s">
        <v>316</v>
      </c>
      <c r="J12" s="19" t="s">
        <v>334</v>
      </c>
    </row>
    <row r="13" ht="42" customHeight="1" spans="1:10">
      <c r="A13" s="163" t="s">
        <v>277</v>
      </c>
      <c r="B13" s="32" t="s">
        <v>328</v>
      </c>
      <c r="C13" s="32" t="s">
        <v>322</v>
      </c>
      <c r="D13" s="32" t="s">
        <v>323</v>
      </c>
      <c r="E13" s="19" t="s">
        <v>336</v>
      </c>
      <c r="F13" s="32" t="s">
        <v>325</v>
      </c>
      <c r="G13" s="19" t="s">
        <v>337</v>
      </c>
      <c r="H13" s="32" t="s">
        <v>315</v>
      </c>
      <c r="I13" s="32" t="s">
        <v>327</v>
      </c>
      <c r="J13" s="19" t="s">
        <v>336</v>
      </c>
    </row>
    <row r="14" ht="42" customHeight="1" spans="1:10">
      <c r="A14" s="163" t="s">
        <v>283</v>
      </c>
      <c r="B14" s="32" t="s">
        <v>338</v>
      </c>
      <c r="C14" s="32" t="s">
        <v>310</v>
      </c>
      <c r="D14" s="32" t="s">
        <v>311</v>
      </c>
      <c r="E14" s="19" t="s">
        <v>339</v>
      </c>
      <c r="F14" s="32" t="s">
        <v>313</v>
      </c>
      <c r="G14" s="19" t="s">
        <v>340</v>
      </c>
      <c r="H14" s="32" t="s">
        <v>331</v>
      </c>
      <c r="I14" s="32" t="s">
        <v>327</v>
      </c>
      <c r="J14" s="19" t="s">
        <v>339</v>
      </c>
    </row>
    <row r="15" ht="42" customHeight="1" spans="1:10">
      <c r="A15" s="163" t="s">
        <v>283</v>
      </c>
      <c r="B15" s="32" t="s">
        <v>338</v>
      </c>
      <c r="C15" s="32" t="s">
        <v>318</v>
      </c>
      <c r="D15" s="32" t="s">
        <v>319</v>
      </c>
      <c r="E15" s="19" t="s">
        <v>334</v>
      </c>
      <c r="F15" s="32" t="s">
        <v>313</v>
      </c>
      <c r="G15" s="19" t="s">
        <v>335</v>
      </c>
      <c r="H15" s="32" t="s">
        <v>315</v>
      </c>
      <c r="I15" s="32" t="s">
        <v>316</v>
      </c>
      <c r="J15" s="19" t="s">
        <v>334</v>
      </c>
    </row>
    <row r="16" ht="42" customHeight="1" spans="1:10">
      <c r="A16" s="163" t="s">
        <v>283</v>
      </c>
      <c r="B16" s="32" t="s">
        <v>338</v>
      </c>
      <c r="C16" s="32" t="s">
        <v>322</v>
      </c>
      <c r="D16" s="32" t="s">
        <v>323</v>
      </c>
      <c r="E16" s="19" t="s">
        <v>336</v>
      </c>
      <c r="F16" s="32" t="s">
        <v>325</v>
      </c>
      <c r="G16" s="19" t="s">
        <v>337</v>
      </c>
      <c r="H16" s="32" t="s">
        <v>315</v>
      </c>
      <c r="I16" s="32" t="s">
        <v>327</v>
      </c>
      <c r="J16" s="19" t="s">
        <v>336</v>
      </c>
    </row>
    <row r="17" ht="42" customHeight="1" spans="1:10">
      <c r="A17" s="163" t="s">
        <v>285</v>
      </c>
      <c r="B17" s="32" t="s">
        <v>341</v>
      </c>
      <c r="C17" s="32" t="s">
        <v>310</v>
      </c>
      <c r="D17" s="32" t="s">
        <v>311</v>
      </c>
      <c r="E17" s="19" t="s">
        <v>342</v>
      </c>
      <c r="F17" s="32" t="s">
        <v>313</v>
      </c>
      <c r="G17" s="19" t="s">
        <v>90</v>
      </c>
      <c r="H17" s="32" t="s">
        <v>343</v>
      </c>
      <c r="I17" s="32" t="s">
        <v>327</v>
      </c>
      <c r="J17" s="19" t="s">
        <v>342</v>
      </c>
    </row>
    <row r="18" ht="42" customHeight="1" spans="1:10">
      <c r="A18" s="163" t="s">
        <v>285</v>
      </c>
      <c r="B18" s="32" t="s">
        <v>341</v>
      </c>
      <c r="C18" s="32" t="s">
        <v>310</v>
      </c>
      <c r="D18" s="32" t="s">
        <v>311</v>
      </c>
      <c r="E18" s="19" t="s">
        <v>344</v>
      </c>
      <c r="F18" s="32" t="s">
        <v>313</v>
      </c>
      <c r="G18" s="19" t="s">
        <v>93</v>
      </c>
      <c r="H18" s="32" t="s">
        <v>343</v>
      </c>
      <c r="I18" s="32" t="s">
        <v>327</v>
      </c>
      <c r="J18" s="19" t="s">
        <v>344</v>
      </c>
    </row>
    <row r="19" ht="42" customHeight="1" spans="1:10">
      <c r="A19" s="163" t="s">
        <v>285</v>
      </c>
      <c r="B19" s="32" t="s">
        <v>341</v>
      </c>
      <c r="C19" s="32" t="s">
        <v>310</v>
      </c>
      <c r="D19" s="32" t="s">
        <v>311</v>
      </c>
      <c r="E19" s="19" t="s">
        <v>345</v>
      </c>
      <c r="F19" s="32" t="s">
        <v>313</v>
      </c>
      <c r="G19" s="19" t="s">
        <v>83</v>
      </c>
      <c r="H19" s="32" t="s">
        <v>343</v>
      </c>
      <c r="I19" s="32" t="s">
        <v>327</v>
      </c>
      <c r="J19" s="19" t="s">
        <v>345</v>
      </c>
    </row>
    <row r="20" ht="42" customHeight="1" spans="1:10">
      <c r="A20" s="163" t="s">
        <v>285</v>
      </c>
      <c r="B20" s="32" t="s">
        <v>341</v>
      </c>
      <c r="C20" s="32" t="s">
        <v>310</v>
      </c>
      <c r="D20" s="32" t="s">
        <v>311</v>
      </c>
      <c r="E20" s="19" t="s">
        <v>346</v>
      </c>
      <c r="F20" s="32" t="s">
        <v>313</v>
      </c>
      <c r="G20" s="19" t="s">
        <v>84</v>
      </c>
      <c r="H20" s="32" t="s">
        <v>343</v>
      </c>
      <c r="I20" s="32" t="s">
        <v>327</v>
      </c>
      <c r="J20" s="19" t="s">
        <v>346</v>
      </c>
    </row>
    <row r="21" ht="42" customHeight="1" spans="1:10">
      <c r="A21" s="163" t="s">
        <v>285</v>
      </c>
      <c r="B21" s="32" t="s">
        <v>341</v>
      </c>
      <c r="C21" s="32" t="s">
        <v>318</v>
      </c>
      <c r="D21" s="32" t="s">
        <v>319</v>
      </c>
      <c r="E21" s="19" t="s">
        <v>347</v>
      </c>
      <c r="F21" s="32" t="s">
        <v>313</v>
      </c>
      <c r="G21" s="19" t="s">
        <v>348</v>
      </c>
      <c r="H21" s="32" t="s">
        <v>315</v>
      </c>
      <c r="I21" s="32" t="s">
        <v>316</v>
      </c>
      <c r="J21" s="19" t="s">
        <v>347</v>
      </c>
    </row>
    <row r="22" ht="42" customHeight="1" spans="1:10">
      <c r="A22" s="163" t="s">
        <v>285</v>
      </c>
      <c r="B22" s="32" t="s">
        <v>341</v>
      </c>
      <c r="C22" s="32" t="s">
        <v>322</v>
      </c>
      <c r="D22" s="32" t="s">
        <v>323</v>
      </c>
      <c r="E22" s="19" t="s">
        <v>349</v>
      </c>
      <c r="F22" s="32" t="s">
        <v>325</v>
      </c>
      <c r="G22" s="19" t="s">
        <v>350</v>
      </c>
      <c r="H22" s="32" t="s">
        <v>315</v>
      </c>
      <c r="I22" s="32" t="s">
        <v>327</v>
      </c>
      <c r="J22" s="19" t="s">
        <v>349</v>
      </c>
    </row>
    <row r="23" ht="42" customHeight="1" spans="1:10">
      <c r="A23" s="163" t="s">
        <v>296</v>
      </c>
      <c r="B23" s="32" t="s">
        <v>351</v>
      </c>
      <c r="C23" s="32" t="s">
        <v>310</v>
      </c>
      <c r="D23" s="32" t="s">
        <v>311</v>
      </c>
      <c r="E23" s="19" t="s">
        <v>352</v>
      </c>
      <c r="F23" s="32" t="s">
        <v>325</v>
      </c>
      <c r="G23" s="19" t="s">
        <v>353</v>
      </c>
      <c r="H23" s="32" t="s">
        <v>354</v>
      </c>
      <c r="I23" s="32" t="s">
        <v>327</v>
      </c>
      <c r="J23" s="19" t="s">
        <v>355</v>
      </c>
    </row>
    <row r="24" ht="42" customHeight="1" spans="1:10">
      <c r="A24" s="163" t="s">
        <v>296</v>
      </c>
      <c r="B24" s="32" t="s">
        <v>351</v>
      </c>
      <c r="C24" s="32" t="s">
        <v>310</v>
      </c>
      <c r="D24" s="32" t="s">
        <v>356</v>
      </c>
      <c r="E24" s="19" t="s">
        <v>357</v>
      </c>
      <c r="F24" s="32" t="s">
        <v>313</v>
      </c>
      <c r="G24" s="19" t="s">
        <v>314</v>
      </c>
      <c r="H24" s="32" t="s">
        <v>315</v>
      </c>
      <c r="I24" s="32" t="s">
        <v>316</v>
      </c>
      <c r="J24" s="19" t="s">
        <v>358</v>
      </c>
    </row>
    <row r="25" ht="42" customHeight="1" spans="1:10">
      <c r="A25" s="163" t="s">
        <v>296</v>
      </c>
      <c r="B25" s="32" t="s">
        <v>351</v>
      </c>
      <c r="C25" s="32" t="s">
        <v>310</v>
      </c>
      <c r="D25" s="32" t="s">
        <v>359</v>
      </c>
      <c r="E25" s="19" t="s">
        <v>360</v>
      </c>
      <c r="F25" s="32" t="s">
        <v>313</v>
      </c>
      <c r="G25" s="19" t="s">
        <v>314</v>
      </c>
      <c r="H25" s="32" t="s">
        <v>315</v>
      </c>
      <c r="I25" s="32" t="s">
        <v>316</v>
      </c>
      <c r="J25" s="19" t="s">
        <v>361</v>
      </c>
    </row>
    <row r="26" ht="42" customHeight="1" spans="1:10">
      <c r="A26" s="163" t="s">
        <v>296</v>
      </c>
      <c r="B26" s="32" t="s">
        <v>351</v>
      </c>
      <c r="C26" s="32" t="s">
        <v>318</v>
      </c>
      <c r="D26" s="32" t="s">
        <v>319</v>
      </c>
      <c r="E26" s="19" t="s">
        <v>362</v>
      </c>
      <c r="F26" s="32" t="s">
        <v>313</v>
      </c>
      <c r="G26" s="19" t="s">
        <v>314</v>
      </c>
      <c r="H26" s="32" t="s">
        <v>315</v>
      </c>
      <c r="I26" s="32" t="s">
        <v>316</v>
      </c>
      <c r="J26" s="19" t="s">
        <v>363</v>
      </c>
    </row>
    <row r="27" ht="42" customHeight="1" spans="1:10">
      <c r="A27" s="163" t="s">
        <v>296</v>
      </c>
      <c r="B27" s="32" t="s">
        <v>351</v>
      </c>
      <c r="C27" s="32" t="s">
        <v>322</v>
      </c>
      <c r="D27" s="32" t="s">
        <v>323</v>
      </c>
      <c r="E27" s="19" t="s">
        <v>364</v>
      </c>
      <c r="F27" s="32" t="s">
        <v>313</v>
      </c>
      <c r="G27" s="19" t="s">
        <v>314</v>
      </c>
      <c r="H27" s="32" t="s">
        <v>315</v>
      </c>
      <c r="I27" s="32" t="s">
        <v>327</v>
      </c>
      <c r="J27" s="19" t="s">
        <v>365</v>
      </c>
    </row>
    <row r="28" ht="42" customHeight="1" spans="1:10">
      <c r="A28" s="163" t="s">
        <v>293</v>
      </c>
      <c r="B28" s="32" t="s">
        <v>366</v>
      </c>
      <c r="C28" s="32" t="s">
        <v>310</v>
      </c>
      <c r="D28" s="32" t="s">
        <v>311</v>
      </c>
      <c r="E28" s="19" t="s">
        <v>367</v>
      </c>
      <c r="F28" s="32" t="s">
        <v>313</v>
      </c>
      <c r="G28" s="19" t="s">
        <v>368</v>
      </c>
      <c r="H28" s="32" t="s">
        <v>343</v>
      </c>
      <c r="I28" s="32" t="s">
        <v>327</v>
      </c>
      <c r="J28" s="19" t="s">
        <v>367</v>
      </c>
    </row>
    <row r="29" ht="42" customHeight="1" spans="1:10">
      <c r="A29" s="163" t="s">
        <v>293</v>
      </c>
      <c r="B29" s="32" t="s">
        <v>366</v>
      </c>
      <c r="C29" s="32" t="s">
        <v>318</v>
      </c>
      <c r="D29" s="32" t="s">
        <v>319</v>
      </c>
      <c r="E29" s="19" t="s">
        <v>369</v>
      </c>
      <c r="F29" s="32" t="s">
        <v>313</v>
      </c>
      <c r="G29" s="19" t="s">
        <v>370</v>
      </c>
      <c r="H29" s="32" t="s">
        <v>315</v>
      </c>
      <c r="I29" s="32" t="s">
        <v>316</v>
      </c>
      <c r="J29" s="19" t="s">
        <v>369</v>
      </c>
    </row>
    <row r="30" ht="42" customHeight="1" spans="1:10">
      <c r="A30" s="163" t="s">
        <v>293</v>
      </c>
      <c r="B30" s="32" t="s">
        <v>366</v>
      </c>
      <c r="C30" s="32" t="s">
        <v>322</v>
      </c>
      <c r="D30" s="32" t="s">
        <v>323</v>
      </c>
      <c r="E30" s="19" t="s">
        <v>323</v>
      </c>
      <c r="F30" s="32" t="s">
        <v>325</v>
      </c>
      <c r="G30" s="19" t="s">
        <v>326</v>
      </c>
      <c r="H30" s="32" t="s">
        <v>315</v>
      </c>
      <c r="I30" s="32" t="s">
        <v>327</v>
      </c>
      <c r="J30" s="19" t="s">
        <v>323</v>
      </c>
    </row>
    <row r="31" ht="42" customHeight="1" spans="1:10">
      <c r="A31" s="163" t="s">
        <v>287</v>
      </c>
      <c r="B31" s="32" t="s">
        <v>371</v>
      </c>
      <c r="C31" s="32" t="s">
        <v>310</v>
      </c>
      <c r="D31" s="32" t="s">
        <v>311</v>
      </c>
      <c r="E31" s="19" t="s">
        <v>372</v>
      </c>
      <c r="F31" s="32" t="s">
        <v>313</v>
      </c>
      <c r="G31" s="19" t="s">
        <v>86</v>
      </c>
      <c r="H31" s="32" t="s">
        <v>373</v>
      </c>
      <c r="I31" s="32" t="s">
        <v>327</v>
      </c>
      <c r="J31" s="19" t="s">
        <v>372</v>
      </c>
    </row>
    <row r="32" ht="42" customHeight="1" spans="1:10">
      <c r="A32" s="163" t="s">
        <v>287</v>
      </c>
      <c r="B32" s="32" t="s">
        <v>371</v>
      </c>
      <c r="C32" s="32" t="s">
        <v>318</v>
      </c>
      <c r="D32" s="32" t="s">
        <v>319</v>
      </c>
      <c r="E32" s="19" t="s">
        <v>374</v>
      </c>
      <c r="F32" s="32" t="s">
        <v>313</v>
      </c>
      <c r="G32" s="19" t="s">
        <v>348</v>
      </c>
      <c r="H32" s="32" t="s">
        <v>315</v>
      </c>
      <c r="I32" s="32" t="s">
        <v>316</v>
      </c>
      <c r="J32" s="19" t="s">
        <v>374</v>
      </c>
    </row>
    <row r="33" ht="42" customHeight="1" spans="1:10">
      <c r="A33" s="163" t="s">
        <v>287</v>
      </c>
      <c r="B33" s="32" t="s">
        <v>371</v>
      </c>
      <c r="C33" s="32" t="s">
        <v>322</v>
      </c>
      <c r="D33" s="32" t="s">
        <v>323</v>
      </c>
      <c r="E33" s="19" t="s">
        <v>375</v>
      </c>
      <c r="F33" s="32" t="s">
        <v>325</v>
      </c>
      <c r="G33" s="19" t="s">
        <v>350</v>
      </c>
      <c r="H33" s="32" t="s">
        <v>315</v>
      </c>
      <c r="I33" s="32" t="s">
        <v>327</v>
      </c>
      <c r="J33" s="19" t="s">
        <v>375</v>
      </c>
    </row>
    <row r="34" ht="42" customHeight="1" spans="1:10">
      <c r="A34" s="163" t="s">
        <v>298</v>
      </c>
      <c r="B34" s="32" t="s">
        <v>376</v>
      </c>
      <c r="C34" s="32" t="s">
        <v>310</v>
      </c>
      <c r="D34" s="32" t="s">
        <v>311</v>
      </c>
      <c r="E34" s="19" t="s">
        <v>352</v>
      </c>
      <c r="F34" s="32" t="s">
        <v>325</v>
      </c>
      <c r="G34" s="19" t="s">
        <v>377</v>
      </c>
      <c r="H34" s="32" t="s">
        <v>354</v>
      </c>
      <c r="I34" s="32" t="s">
        <v>327</v>
      </c>
      <c r="J34" s="19" t="s">
        <v>355</v>
      </c>
    </row>
    <row r="35" ht="42" customHeight="1" spans="1:10">
      <c r="A35" s="163" t="s">
        <v>298</v>
      </c>
      <c r="B35" s="32" t="s">
        <v>376</v>
      </c>
      <c r="C35" s="32" t="s">
        <v>310</v>
      </c>
      <c r="D35" s="32" t="s">
        <v>356</v>
      </c>
      <c r="E35" s="19" t="s">
        <v>357</v>
      </c>
      <c r="F35" s="32" t="s">
        <v>313</v>
      </c>
      <c r="G35" s="19" t="s">
        <v>314</v>
      </c>
      <c r="H35" s="32" t="s">
        <v>315</v>
      </c>
      <c r="I35" s="32" t="s">
        <v>316</v>
      </c>
      <c r="J35" s="19" t="s">
        <v>358</v>
      </c>
    </row>
    <row r="36" ht="42" customHeight="1" spans="1:10">
      <c r="A36" s="163" t="s">
        <v>298</v>
      </c>
      <c r="B36" s="32" t="s">
        <v>376</v>
      </c>
      <c r="C36" s="32" t="s">
        <v>310</v>
      </c>
      <c r="D36" s="32" t="s">
        <v>359</v>
      </c>
      <c r="E36" s="19" t="s">
        <v>360</v>
      </c>
      <c r="F36" s="32" t="s">
        <v>313</v>
      </c>
      <c r="G36" s="19" t="s">
        <v>314</v>
      </c>
      <c r="H36" s="32" t="s">
        <v>315</v>
      </c>
      <c r="I36" s="32" t="s">
        <v>316</v>
      </c>
      <c r="J36" s="19" t="s">
        <v>361</v>
      </c>
    </row>
    <row r="37" ht="42" customHeight="1" spans="1:10">
      <c r="A37" s="163" t="s">
        <v>298</v>
      </c>
      <c r="B37" s="32" t="s">
        <v>376</v>
      </c>
      <c r="C37" s="32" t="s">
        <v>318</v>
      </c>
      <c r="D37" s="32" t="s">
        <v>319</v>
      </c>
      <c r="E37" s="19" t="s">
        <v>362</v>
      </c>
      <c r="F37" s="32" t="s">
        <v>313</v>
      </c>
      <c r="G37" s="19" t="s">
        <v>314</v>
      </c>
      <c r="H37" s="32" t="s">
        <v>315</v>
      </c>
      <c r="I37" s="32" t="s">
        <v>316</v>
      </c>
      <c r="J37" s="19" t="s">
        <v>363</v>
      </c>
    </row>
    <row r="38" ht="42" customHeight="1" spans="1:10">
      <c r="A38" s="163" t="s">
        <v>298</v>
      </c>
      <c r="B38" s="32" t="s">
        <v>376</v>
      </c>
      <c r="C38" s="32" t="s">
        <v>322</v>
      </c>
      <c r="D38" s="32" t="s">
        <v>323</v>
      </c>
      <c r="E38" s="19" t="s">
        <v>364</v>
      </c>
      <c r="F38" s="32" t="s">
        <v>313</v>
      </c>
      <c r="G38" s="19" t="s">
        <v>314</v>
      </c>
      <c r="H38" s="32" t="s">
        <v>315</v>
      </c>
      <c r="I38" s="32" t="s">
        <v>327</v>
      </c>
      <c r="J38" s="19" t="s">
        <v>365</v>
      </c>
    </row>
  </sheetData>
  <mergeCells count="18">
    <mergeCell ref="A2:J2"/>
    <mergeCell ref="A3:H3"/>
    <mergeCell ref="A7:A9"/>
    <mergeCell ref="A10:A13"/>
    <mergeCell ref="A14:A16"/>
    <mergeCell ref="A17:A22"/>
    <mergeCell ref="A23:A27"/>
    <mergeCell ref="A28:A30"/>
    <mergeCell ref="A31:A33"/>
    <mergeCell ref="A34:A38"/>
    <mergeCell ref="B7:B9"/>
    <mergeCell ref="B10:B13"/>
    <mergeCell ref="B14:B16"/>
    <mergeCell ref="B17:B22"/>
    <mergeCell ref="B23:B27"/>
    <mergeCell ref="B28:B30"/>
    <mergeCell ref="B31:B33"/>
    <mergeCell ref="B34:B3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囧呆与芊</cp:lastModifiedBy>
  <dcterms:created xsi:type="dcterms:W3CDTF">2025-03-12T00:37:00Z</dcterms:created>
  <dcterms:modified xsi:type="dcterms:W3CDTF">2025-03-14T01:06:57Z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8F3626CADA1C4605BD68DC60A52CFB80_12</vt:lpwstr>
  </property>
  <property fmtid="{D5CDD505-2E9C-101B-9397-08002B2CF9AE}" pid="3" name="KSOProductBuildVer">
    <vt:lpwstr>2052-12.1.0.20305</vt:lpwstr>
  </property>
</Properties>
</file>