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<sst xmlns="http://schemas.openxmlformats.org/spreadsheetml/2006/main" count="1042" uniqueCount="457">
  <si>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</si>
  <si>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</si>
  <si>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</si>
  <si>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</si>
  <si>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</si>
  <si>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</si>
  <si>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</si>
  <si>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</si>
  <si>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</si>
  <si>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</si>
  <si>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</si>
  <si>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</si>
  <si>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</si>
  <si>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</si>
  <si>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</si>
  <si>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</si>
  <si>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</si>
  <si>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</si>
  <si>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</si>
  <si>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</si>
  <si>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</si>
  <si>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</si>
  <si>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</si>
  <si>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</si>
  <si>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</si>
  <si>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</si>
  <si>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</si>
  <si>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</si>
  <si>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</si>
  <si>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</si>
  <si>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</si>
  <si>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</si>
  <si>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</si>
  <si>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</si>
  <si>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</si>
  <si>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</si>
  <si>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</si>
  <si>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</si>
  <si>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</si>
  <si>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</si>
  <si>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</si>
  <si>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</si>
  <si>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</si>
  <si>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</si>
  <si>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</si>
  <si>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</si>
  <si>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</si>
  <si>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</si>
  <si>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</si>
  <si>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</si>
  <si>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</si>
  <si>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</si>
  <si>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</si>
  <si>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</si>
  <si>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</si>
  <si>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</si>
  <si>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</si>
  <si>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</si>
  <si>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</si>
  <si>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</si>
  <si>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</si>
  <si>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</si>
  <si>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</si>
  <si>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</si>
  <si>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</si>
  <si>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</si>
  <si>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</si>
  <si>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</si>
  <si>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</si>
  <si>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705</t>
  </si>
  <si>
    <t>石林彝族自治县国营石林林场</t>
  </si>
  <si>
    <t>705001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</si>
  <si>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</si>
  <si>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</si>
  <si>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</si>
  <si>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</si>
  <si>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</si>
  <si>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</si>
  <si>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</si>
  <si>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</si>
  <si>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</si>
  <si>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</si>
  <si>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</si>
  <si>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</si>
  <si>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</si>
  <si>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</si>
  <si>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</si>
  <si>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</si>
  <si>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</si>
  <si>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</si>
  <si>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</si>
  <si>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</si>
  <si>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</si>
  <si>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</si>
  <si>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</si>
  <si>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</si>
  <si>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</si>
  <si>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</si>
  <si>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</si>
  <si>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</si>
  <si>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</si>
  <si>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</si>
  <si>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</si>
  <si>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</si>
  <si>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</si>
  <si>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</si>
  <si>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</si>
  <si>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</si>
  <si>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</si>
  <si>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</si>
  <si>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</si>
  <si>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</si>
  <si>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</si>
  <si>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</si>
  <si>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</si>
  <si>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</si>
  <si>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</si>
  <si>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</si>
  <si>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</si>
  <si>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</si>
  <si>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</si>
  <si>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</si>
  <si>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</si>
  <si>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</si>
  <si>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21302</t>
  </si>
  <si>
    <t>林业和草原</t>
  </si>
  <si>
    <t>2130204</t>
  </si>
  <si>
    <t>事业机构</t>
  </si>
  <si>
    <t>2130234</t>
  </si>
  <si>
    <t>林业草原防灾减灾</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</si>
  <si>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</si>
  <si>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</si>
  <si>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</si>
  <si>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</si>
  <si>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</si>
  <si>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</si>
  <si>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</si>
  <si>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</si>
  <si>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</si>
  <si>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</si>
  <si>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</si>
  <si>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</si>
  <si>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</si>
  <si>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</si>
  <si>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</si>
  <si>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</si>
  <si>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</si>
  <si>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</si>
  <si>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</si>
  <si>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</si>
  <si>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</si>
  <si>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</si>
  <si>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</si>
  <si>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</si>
  <si>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</si>
  <si>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</si>
  <si>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</si>
  <si>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</si>
  <si>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</si>
  <si>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</si>
  <si>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</si>
  <si>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</si>
  <si>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</si>
  <si>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</si>
  <si>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</si>
  <si>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</si>
  <si>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</si>
  <si>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</si>
  <si>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</si>
  <si>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</si>
  <si>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</si>
  <si>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</si>
  <si>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</si>
  <si>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</si>
  <si>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</si>
  <si>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</si>
  <si>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</si>
  <si>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</si>
  <si>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</si>
  <si>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</si>
  <si>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</si>
  <si>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</si>
  <si>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</si>
  <si>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</si>
  <si>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</si>
  <si>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</si>
  <si>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</si>
  <si>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</si>
  <si>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</si>
  <si>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</si>
  <si>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</si>
  <si>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</si>
  <si>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</si>
  <si>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</si>
  <si>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</si>
  <si>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</si>
  <si>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</si>
  <si>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</si>
  <si>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</si>
  <si>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</si>
  <si>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</si>
  <si>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530126210000000001450</t>
  </si>
  <si>
    <t>30217</t>
  </si>
  <si>
    <t>530126210000000001451</t>
  </si>
  <si>
    <t>工会经费</t>
  </si>
  <si>
    <t>30228</t>
  </si>
  <si>
    <t>530126210000000001452</t>
  </si>
  <si>
    <t>一般公用经费</t>
  </si>
  <si>
    <t>30201</t>
  </si>
  <si>
    <t>办公费</t>
  </si>
  <si>
    <t>30205</t>
  </si>
  <si>
    <t>水费</t>
  </si>
  <si>
    <t>30206</t>
  </si>
  <si>
    <t>电费</t>
  </si>
  <si>
    <t>30207</t>
  </si>
  <si>
    <t>邮电费</t>
  </si>
  <si>
    <t>30211</t>
  </si>
  <si>
    <t>差旅费</t>
  </si>
  <si>
    <t>30229</t>
  </si>
  <si>
    <t>福利费</t>
  </si>
  <si>
    <t>30299</t>
  </si>
  <si>
    <t>其他商品和服务支出</t>
  </si>
  <si>
    <t>530126210000000001796</t>
  </si>
  <si>
    <t>事业人员支出工资</t>
  </si>
  <si>
    <t>30101</t>
  </si>
  <si>
    <t>基本工资</t>
  </si>
  <si>
    <t>30102</t>
  </si>
  <si>
    <t>津贴补贴</t>
  </si>
  <si>
    <t>30103</t>
  </si>
  <si>
    <t>奖金</t>
  </si>
  <si>
    <t>30107</t>
  </si>
  <si>
    <t>绩效工资</t>
  </si>
  <si>
    <t>530126210000000001797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</si>
  <si>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</si>
  <si>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</si>
  <si>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</si>
  <si>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</si>
  <si>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</si>
  <si>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</si>
  <si>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</si>
  <si>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</si>
  <si>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</si>
  <si>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</si>
  <si>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</si>
  <si>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530126210000000001798</t>
  </si>
  <si>
    <t>30113</t>
  </si>
  <si>
    <t>530126231100001583896</t>
  </si>
  <si>
    <t>离退休人员支出</t>
  </si>
  <si>
    <t>30305</t>
  </si>
  <si>
    <t>生活补助</t>
  </si>
  <si>
    <t>530126231100001583897</t>
  </si>
  <si>
    <t>遗属生活补助</t>
  </si>
  <si>
    <t>530126241100002214338</t>
  </si>
  <si>
    <t>编外人员工资支出</t>
  </si>
  <si>
    <t>30199</t>
  </si>
  <si>
    <t>其他工资福利支出</t>
  </si>
  <si>
    <t>530126241100002214341</t>
  </si>
  <si>
    <t>辅助用工及劳务派遣经费</t>
  </si>
  <si>
    <t>30226</t>
  </si>
  <si>
    <t>劳务费</t>
  </si>
  <si>
    <t>预算05-1表</t>
  </si>
  <si>
    <t>项目分类</t>
  </si>
  <si>
    <t>项目单位</t>
  </si>
  <si>
    <t>经济科目编码</t>
  </si>
  <si>
    <t>经济科目名称</t>
  </si>
  <si>
    <t>本年拨款</t>
  </si>
  <si>
    <t>其中：本次下达</t>
  </si>
  <si>
    <t>事业发展类</t>
  </si>
  <si>
    <t>530126251100003663539</t>
  </si>
  <si>
    <t>2025年森林防火工作经费</t>
  </si>
  <si>
    <t>530126251100003676933</t>
  </si>
  <si>
    <t>石林林场2025年项目建设资金</t>
  </si>
  <si>
    <t>30227</t>
  </si>
  <si>
    <t>委托业务费</t>
  </si>
  <si>
    <t>530126251100003875579</t>
  </si>
  <si>
    <t>石林县景区周边重点林区及民族地方社会稳定森林草原防灭火工作经费</t>
  </si>
  <si>
    <t>预算05-2表</t>
  </si>
  <si>
    <t>项目年度绩效目标</t>
  </si>
  <si>
    <t>一级指标</t>
  </si>
  <si>
    <t>二级指标</t>
  </si>
  <si>
    <t>三级指标</t>
  </si>
  <si>
    <t>指标性质</t>
  </si>
  <si>
    <t>指标值</t>
  </si>
  <si>
    <t>度量单位</t>
  </si>
  <si>
    <t>指标属性</t>
  </si>
  <si>
    <t>指标内容</t>
  </si>
  <si>
    <t>贯彻执行国家、省、市、县森林生态环境建设、森林资源保护和国土绿化的法律、法规和方针政策；制定全场森林生态环境建设和森林资源发展规划，组织实施上级下达的林业项目工程建设；组织实施全场植树造林、封山育林、退耕还林、义务植树和绿化工作；负责全场的森林资源的管理；组织开展全场森林资源调查、动态监测和统计；依法管理林场林地资源；做好林场森林资源分类经营工作；组织全场森林防火和有害生物防治工作；组织、实施育种育苗工作</t>
  </si>
  <si>
    <t>产出指标</t>
  </si>
  <si>
    <t>数量指标</t>
  </si>
  <si>
    <t>加固改造和功能完善管护站数量</t>
  </si>
  <si>
    <t>=</t>
  </si>
  <si>
    <t>个</t>
  </si>
  <si>
    <t>定量指标</t>
  </si>
  <si>
    <t>对3个管护站进行加固改造和功能完善</t>
  </si>
  <si>
    <t>时效指标</t>
  </si>
  <si>
    <t>及时支付项目资金</t>
  </si>
  <si>
    <t>及时支付</t>
  </si>
  <si>
    <t>是否</t>
  </si>
  <si>
    <t>定性指标</t>
  </si>
  <si>
    <t>是否及时支付项目资金</t>
  </si>
  <si>
    <t>效益指标</t>
  </si>
  <si>
    <t>生态效益</t>
  </si>
  <si>
    <t>森林资源得到有效管理保护，无大规模火情发生</t>
  </si>
  <si>
    <t>满意度指标</t>
  </si>
  <si>
    <t>服务对象满意度</t>
  </si>
  <si>
    <t>受益公众满意度</t>
  </si>
  <si>
    <t>&gt;=</t>
  </si>
  <si>
    <t>95</t>
  </si>
  <si>
    <t>%</t>
  </si>
  <si>
    <t>受益公众满意度大于等于95%</t>
  </si>
  <si>
    <t>保障森林防火工作顺利开展。</t>
  </si>
  <si>
    <t>组建扑火队队员人数</t>
  </si>
  <si>
    <t>人</t>
  </si>
  <si>
    <t>组建一支10人扑火队伍</t>
  </si>
  <si>
    <t>森林资源得到有效管理保护，辖区范围内无大规模火情出现</t>
  </si>
  <si>
    <t>森林资源得到有效管理保护，无大规模火情出现</t>
  </si>
  <si>
    <t>是/否</t>
  </si>
  <si>
    <t>队员满意度</t>
  </si>
  <si>
    <t>90</t>
  </si>
  <si>
    <t>队员满意度大于等于90%</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</si>
  <si>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</si>
  <si>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</si>
  <si>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</si>
  <si>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</si>
  <si>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</si>
  <si>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</si>
  <si>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</si>
  <si>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</si>
  <si>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</si>
  <si>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</si>
  <si>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</si>
  <si>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</si>
  <si>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</si>
  <si>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</si>
  <si>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</si>
  <si>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公务用车保险</t>
  </si>
  <si>
    <t>机动车保险服务</t>
  </si>
  <si>
    <t>元</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</si>
  <si>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</si>
  <si>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</si>
  <si>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</si>
  <si>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</si>
  <si>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</si>
  <si>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</si>
  <si>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</si>
  <si>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</si>
  <si>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</si>
  <si>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</si>
  <si>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</si>
  <si>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</si>
  <si>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</si>
  <si>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</si>
  <si>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</si>
  <si>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</si>
  <si>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</si>
  <si>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</si>
  <si>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</si>
  <si>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</si>
  <si>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</si>
  <si>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</si>
  <si>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</si>
  <si>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</si>
  <si>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313 事业发展类</t>
  </si>
  <si>
    <t>本级</t>
  </si>
  <si>
    <t/>
  </si>
  <si>
    <t>预算13表</t>
  </si>
  <si>
    <t>部门编码</t>
  </si>
  <si>
    <t>部门名称</t>
  </si>
  <si>
    <t>内容</t>
  </si>
  <si>
    <t>说明</t>
  </si>
  <si>
    <t>部门总体目标</t>
  </si>
  <si>
    <t>部门职责</t>
  </si>
  <si>
    <t>我场属于全额拨款事业单位，贯彻执行国家、省、市、县森林生态环境建设、森林资源保护和国土绿化的法律、法规和方针政策；制定全场森林生态环境建设和森林资源发展规划，组织实施上级下达的林业项目工程建设；组织实施全场植树造林、封山育林、退耕还林、义务植树和绿化工作；负责全场的森林资源管理；组织开展全场森林资源调查，动态监测和统计，依法依规管理林场林地资源；做好林场森林资源分类经营工作；组织全场森林防火和有害生物防治工作；组织、实施育种育苗工作。</t>
  </si>
  <si>
    <t>根据三定方案归纳</t>
  </si>
  <si>
    <t>1.全面落实林长制，加强国有森林资源监管。按照《石林彝族自治县进一步加强林草资源保护专项行动实施方案》要求，认真履行森林资源管理的主体责任，切实加强森林资源管理，积极对四个林区进行全面排查，做到及时发现及时查处整改。
2.大力发展种苗生产，贮备生态建设后备资源。持续推进欠发达国有林场巩固提升—石林县特色乡土观赏树种苗木培育项目实施，完成滇皂荚、滇润楠、银杏、毛叶合欢、蒙自合欢、云南无患子、苦楝、银木荷8个特色乡土观赏树种种子采集和贮备，并移植上袋；组织实施特色乡土树种保障性苗木基地建设（三年行动），培育完成墨西哥柏（良种）、华山松（良种）、山玉兰苗木；组织实施国家二级保护植物香果树组培苗区域化实验造林项目。
3.进一步完善基础设施建设。根据《昆明市林业和草原局关于报送2024年中央预算内国有林场管护用房建设实施方案的通知》、《国有林区林场管护用房建设基本配备标准（试行）》完成建设项目初步设计和实施方案编制上报，向市林草局提供了用地范围宗地图、地形图、功能需求及面积需求等资料，现正在由市林草局做统一设计。
4.抓好党建工作。按照党建工作的总体部署和要求，深入推进基层党建工作。</t>
  </si>
  <si>
    <t>根据部门职责，中长期规划，各级党委，各级政府要求归纳</t>
  </si>
  <si>
    <t>部门年度目标</t>
  </si>
  <si>
    <t>1.严格落实林长制。严格执行林长制各项制度，补足短板。压实林长常态化巡林管护，加强护林员知识业务培训，进一步提高森林资源管护能力和巡护水平，提升生态护林员巡护 APP 上线率；加大联防协作，做好和相邻周边村组的衔接沟通、互通信息、共同防控。2.全年抓好森林防火工作。一是做好宣传教育，采取多种手段、多种形式，有针对性开展宣传教育，不断强化全民森林防火意识和法治观念；二是依法制火，完善规章制度建设，在用行政手段防火的同时要重视法律手段在森林防火工作中的调控能力，见火就查，违章就罚，犯罪就抓，以法治火；三是抓火源管理，积极调动各林区职工及护林员、扑火队员、临防人员加大巡护力度，积极与各林区管护区域相邻村组对接，发动群众联防，做到防火期内“上山不带火，野外不吸烟”，防火期外安全用火，杜绝火情发生。3.组织实施完成营造林项目任务。一是认真修订《2025年中央财政衔接推进乡村振兴（欠发达国有林场巩固提升）》项目实施方案，按照项目申报的培育树种，及时组织种子采集及储备，适时进行播种，尽早完成播种苗移植上袋工作。二是认真编制《2025年林木良种补助项目实施方案》，报项目主管单位评审，按照项目下达任务要求，及时组织培育30万株林木良种种子和物资的采购，确保项目按质按量完成任务指标。三是根据《昆明市林业和草原局关于下达2025年特色乡土树种保障性苗木培育基地育苗工作任务的通知》，编写《石林县国营石林林场2025年特色乡土树种保障性苗木培育项目实施方案》，根据下达任务指标，及时组织35万株墨西哥柏（良种）种子采集和冬樱花种子采购，确保项目按质按量完成任务指标。四是继续研究石林县花（马樱杜鹃）苗木培育技术，研究马樱杜鹃栽培管理技术，继续培育储备马樱杜鹃苗木，试点栽植一批生长健壮的马樱杜鹃苗木。</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</si>
  <si>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</si>
  <si>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</si>
  <si>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</si>
  <si>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</si>
  <si>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</si>
  <si>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</si>
  <si>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</si>
  <si>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</si>
  <si>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</si>
  <si>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认真履行三定方案的部门职责，践行“两山理论”，对林场森林资源进行整体保护、宏观管控、综合治理。</t>
  </si>
  <si>
    <t>做好本部门人员、公用经费保障，按规定落实干部职工各项待遇，支持部门正常履职。</t>
  </si>
  <si>
    <t>三、部门整体支出绩效指标</t>
  </si>
  <si>
    <t>绩效指标</t>
  </si>
  <si>
    <t>评（扣）分标准</t>
  </si>
  <si>
    <t>绩效指标设定依据及指标值数据来源</t>
  </si>
  <si>
    <t xml:space="preserve">二级指标 </t>
  </si>
  <si>
    <t>公益林管护面积（万亩）</t>
  </si>
  <si>
    <t>3.54</t>
  </si>
  <si>
    <t>万亩</t>
  </si>
  <si>
    <t>①公益林面积=3.54万亩，得指标分值；
②2.54万亩≦公益林面积&lt;3.54万亩，得分=指标分值*80%；
③1.54万亩≦公益林面积&lt;2.54万亩，得分=指标分值*70%；
④公益林面积&lt;1.54</t>
  </si>
  <si>
    <t>对面积为3.54万亩得公益林进行整体保护和综合治理</t>
  </si>
  <si>
    <t>石林林场公益林面积</t>
  </si>
  <si>
    <t>森林草原防火宣传次数</t>
  </si>
  <si>
    <t>3000</t>
  </si>
  <si>
    <t>次</t>
  </si>
  <si>
    <t>①森林草原防火宣传次数≧3000次，得指标分值；②2000次≦森林草原防火宣传次数&lt;3000次，得分=指标分值*80%；③1000次≦森林草原防火宣传次数&lt;2000次，得分=指标分值*60%；</t>
  </si>
  <si>
    <t>防火期间以各种方式进行防火宣传，提高群众的防火意识。</t>
  </si>
  <si>
    <t>当年实际开展的防火宣传次数</t>
  </si>
  <si>
    <t>林地保有量</t>
  </si>
  <si>
    <t>5.6598</t>
  </si>
  <si>
    <t>①林地保有量=5.6598万亩，得指标分值；
②4.6598万亩≦林地保有量&lt;5.6598万亩，得分=指标分值*80%；
③3.6598万亩≦林地保有量&lt;4.6598万亩，得分=指标分值*60%；</t>
  </si>
  <si>
    <t>除政策影响外，保持现有的林地保有量。</t>
  </si>
  <si>
    <t>当年实际林地保有量</t>
  </si>
  <si>
    <t>质量指标</t>
  </si>
  <si>
    <t>森林火灾受害率控制（%）</t>
  </si>
  <si>
    <t>&lt;=</t>
  </si>
  <si>
    <t>0.5</t>
  </si>
  <si>
    <t>①森林火灾受害率≦0.5%，得指标分值；
②0.5%&lt;森林火灾受害率≦1%，得分=指标分值*80%；
③1%&lt;森林火灾受害率≦1.5%，得分=指标分值*70%；
④森林火灾受害率&gt;1.5%，不得分。</t>
  </si>
  <si>
    <t>森林火灾受害率是指受害森林面积占有林地面积的千分比。受害率=受害森林面积/有林地面积*1000</t>
  </si>
  <si>
    <t>防火考核</t>
  </si>
  <si>
    <t>有害生物防治率（%）</t>
  </si>
  <si>
    <t>①有害生物防治率≧95%，得指标分值；
②80%≦有害生物防治率&lt;95%，得分=指标分值*80%；
③75%≦有害生物防治率&lt;80%，得分=指标分值*70%；
④有害生物防治率&lt;75%，不得分。</t>
  </si>
  <si>
    <t>有害生物防治率≧95%，有效及时保护全场森林资源。</t>
  </si>
  <si>
    <t>当年实际有害生物防治率</t>
  </si>
  <si>
    <t>商品林参保率（%）</t>
  </si>
  <si>
    <t>100</t>
  </si>
  <si>
    <t>①商品林参保率≧100%，得指标分值；
②95%≦商品林参保率&lt;100%，得分=指标分值*80%；
③90%≦商品林参保率&lt;95%，得分=指标分值*70%；
④商品林参保率&lt;90%，不得分。</t>
  </si>
  <si>
    <t>反映全场商品林参保的情况。
商品林参保率=全场商品林投保面积/全场商品林面积*100%
商品林参保率=全场商品林投保面积/全场商品林面积*100%</t>
  </si>
  <si>
    <t>管理规定</t>
  </si>
  <si>
    <t>林木良种培育当期任务完成率（%）</t>
  </si>
  <si>
    <t>除天气和不可控因素影响外①林木良种培育当期任务完成率≧100%，得指标分值；
②95%≦林木良种培育当期任务完成率&lt;100%，得分=指标分值*80%；
③90%≦林木良种培育当期任务完成率&lt;95%，得</t>
  </si>
  <si>
    <t>林木良种培育当期任务完成率=当年实际培育林木良种株数/当年计划培育林木良种株数*100%。</t>
  </si>
  <si>
    <t>当期任务完成率</t>
  </si>
  <si>
    <t>社会效益</t>
  </si>
  <si>
    <t>公益林提供管护岗位（个）</t>
  </si>
  <si>
    <t>①提供公益林管护岗位数≧14，得指标分值；
②10≦提供公益林管护岗位数&lt;14，得分=指标分值*80%；
③7≦提供公益林管护岗位数&lt;10，得分=指标分值*70%；
④提供公益林管护岗位数&lt;7，不得分</t>
  </si>
  <si>
    <t>公益林提供管护岗位14个</t>
  </si>
  <si>
    <t>当年实际提供公益林管护岗位数</t>
  </si>
  <si>
    <t>半专业扑火队员数量</t>
  </si>
  <si>
    <t>防火期招聘半专业扑火队员参与石林林场开展防火工作。①半专业扑火队员=10人，得指标分值；
②6人≤半专业扑火队员数＜10人，得分=指标分值*70%；
③1≤半专业扑火队员数＜6人，得分=指标分值*40</t>
  </si>
  <si>
    <t>组建一支半专业扑火队，队员10人。</t>
  </si>
  <si>
    <t>当年实际组建的半专业扑火队队员数</t>
  </si>
  <si>
    <t>管护生态环境改善情况（是否明显）</t>
  </si>
  <si>
    <t>明显</t>
  </si>
  <si>
    <t>改善明显得满分，否则不得分</t>
  </si>
  <si>
    <t>管护生态环境改善情况明显</t>
  </si>
  <si>
    <t>实地踏勘，对比上年数据</t>
  </si>
  <si>
    <t>森林覆盖率（%）</t>
  </si>
  <si>
    <t>78.06</t>
  </si>
  <si>
    <t>反映全场森林覆盖面积的情况。森林覆盖率=全场森林面积/全场土地总面积*100%。
①森林覆盖率≧78.06%，得指标分值；
②60%≦森林覆盖率&lt;78.06%，得分=指标分值*80%；
③50%≦森林</t>
  </si>
  <si>
    <t>反映全场森林覆盖面积的情况。森林覆盖率=全场森林面积/全场土地总面积*100%。</t>
  </si>
  <si>
    <t>实地测量</t>
  </si>
  <si>
    <t>公益林管护员满意度（%）</t>
  </si>
  <si>
    <t>①公益林管护员满意度≥95%，得指标分值；
②80%≤公益林管护员满意度＜95%，得分=指标分值*80%；
③70%≤公益林管护员满意度＜80%，得分=指标分值*60%；
④60%≤公益林管护员满意度</t>
  </si>
  <si>
    <t>公益林管护员满意度大于等于95%</t>
  </si>
  <si>
    <t>问卷调查</t>
  </si>
  <si>
    <t>职工满意度</t>
  </si>
  <si>
    <t>①职工满意度≥95%，得指标分值；
②80%≤职工满意度＜95%，得分=指标分值*80%；
③70%≤职工满意度＜80%，得分=指标分值*60%；
④60%≤职工满意度＜70%，得分=指标分值*30%</t>
  </si>
  <si>
    <t>职工满意度大于等于95%</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</si>
</sst>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yyyy\-mm\-dd\ hh:mm:ss"/>
    <numFmt numFmtId="178" formatCode="yyyy\-mm\-dd"/>
    <numFmt numFmtId="179" formatCode="#,##0.00;\-#,##0.00;;@"/>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rgb="FF000000"/>
      </left>
      <right/>
      <top style="thin">
        <color rgb="FF000000"/>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9" fillId="4" borderId="0" applyNumberFormat="0" applyBorder="0" applyAlignment="0" applyProtection="0">
      <alignment vertical="center"/>
    </xf>
    <xf numFmtId="0" fontId="20" fillId="5"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21" fillId="0" borderId="1">
      <alignment horizontal="right" vertical="center"/>
    </xf>
    <xf numFmtId="0" fontId="19" fillId="6"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178" fontId="21" fillId="0" borderId="1">
      <alignment horizontal="right" vertical="center"/>
    </xf>
    <xf numFmtId="0" fontId="25" fillId="0" borderId="0" applyNumberFormat="0" applyFill="0" applyBorder="0" applyAlignment="0" applyProtection="0">
      <alignment vertical="center"/>
    </xf>
    <xf numFmtId="0" fontId="0" fillId="9" borderId="18"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9" applyNumberFormat="0" applyFill="0" applyAlignment="0" applyProtection="0">
      <alignment vertical="center"/>
    </xf>
    <xf numFmtId="0" fontId="31" fillId="0" borderId="19" applyNumberFormat="0" applyFill="0" applyAlignment="0" applyProtection="0">
      <alignment vertical="center"/>
    </xf>
    <xf numFmtId="0" fontId="23" fillId="11" borderId="0" applyNumberFormat="0" applyBorder="0" applyAlignment="0" applyProtection="0">
      <alignment vertical="center"/>
    </xf>
    <xf numFmtId="0" fontId="26" fillId="0" borderId="20" applyNumberFormat="0" applyFill="0" applyAlignment="0" applyProtection="0">
      <alignment vertical="center"/>
    </xf>
    <xf numFmtId="0" fontId="23" fillId="12" borderId="0" applyNumberFormat="0" applyBorder="0" applyAlignment="0" applyProtection="0">
      <alignment vertical="center"/>
    </xf>
    <xf numFmtId="0" fontId="32" fillId="13" borderId="21" applyNumberFormat="0" applyAlignment="0" applyProtection="0">
      <alignment vertical="center"/>
    </xf>
    <xf numFmtId="0" fontId="33" fillId="13" borderId="17" applyNumberFormat="0" applyAlignment="0" applyProtection="0">
      <alignment vertical="center"/>
    </xf>
    <xf numFmtId="0" fontId="34" fillId="14" borderId="22" applyNumberFormat="0" applyAlignment="0" applyProtection="0">
      <alignment vertical="center"/>
    </xf>
    <xf numFmtId="0" fontId="19"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10" fontId="21" fillId="0" borderId="1">
      <alignment horizontal="right" vertical="center"/>
    </xf>
    <xf numFmtId="0" fontId="19" fillId="19" borderId="0" applyNumberFormat="0" applyBorder="0" applyAlignment="0" applyProtection="0">
      <alignment vertical="center"/>
    </xf>
    <xf numFmtId="0" fontId="23"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3" fillId="29" borderId="0" applyNumberFormat="0" applyBorder="0" applyAlignment="0" applyProtection="0">
      <alignment vertical="center"/>
    </xf>
    <xf numFmtId="0" fontId="19"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19" fillId="33" borderId="0" applyNumberFormat="0" applyBorder="0" applyAlignment="0" applyProtection="0">
      <alignment vertical="center"/>
    </xf>
    <xf numFmtId="0" fontId="23" fillId="34" borderId="0" applyNumberFormat="0" applyBorder="0" applyAlignment="0" applyProtection="0">
      <alignment vertical="center"/>
    </xf>
    <xf numFmtId="179" fontId="21" fillId="0" borderId="1">
      <alignment horizontal="right" vertical="center"/>
    </xf>
    <xf numFmtId="49" fontId="21" fillId="0" borderId="1">
      <alignment horizontal="left" vertical="center" wrapText="1"/>
    </xf>
    <xf numFmtId="179" fontId="21" fillId="0" borderId="1">
      <alignment horizontal="right" vertical="center"/>
    </xf>
    <xf numFmtId="176" fontId="21" fillId="0" borderId="1">
      <alignment horizontal="right" vertical="center"/>
    </xf>
    <xf numFmtId="180" fontId="21" fillId="0" borderId="1">
      <alignment horizontal="right" vertical="center"/>
    </xf>
  </cellStyleXfs>
  <cellXfs count="227">
    <xf numFmtId="0" fontId="0" fillId="0" borderId="0" xfId="0" applyFont="1" applyBorder="1"/>
    <xf numFmtId="0" fontId="0" fillId="0" borderId="0" xfId="0" applyFont="1" applyBorder="1" applyAlignment="1">
      <alignment horizontal="center" vertical="center"/>
    </xf>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7"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9" fillId="0" borderId="1"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0" fillId="0" borderId="8" xfId="0" applyFont="1" applyBorder="1" applyAlignment="1">
      <alignment horizontal="center" vertical="center"/>
    </xf>
    <xf numFmtId="0" fontId="5" fillId="0" borderId="9" xfId="0" applyFont="1" applyBorder="1" applyAlignment="1">
      <alignment horizontal="center" vertical="center" wrapText="1"/>
    </xf>
    <xf numFmtId="0" fontId="0" fillId="0" borderId="10" xfId="0" applyFont="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179" fontId="9" fillId="0" borderId="1" xfId="0" applyNumberFormat="1" applyFont="1" applyBorder="1" applyAlignment="1">
      <alignment horizontal="right" vertical="center"/>
    </xf>
    <xf numFmtId="179" fontId="9" fillId="0" borderId="2" xfId="0" applyNumberFormat="1" applyFont="1" applyBorder="1" applyAlignment="1">
      <alignment horizontal="right" vertical="center"/>
    </xf>
    <xf numFmtId="0" fontId="0" fillId="0" borderId="11" xfId="0" applyFont="1" applyBorder="1"/>
    <xf numFmtId="0" fontId="3" fillId="0" borderId="0" xfId="0" applyFont="1" applyBorder="1" applyAlignment="1">
      <alignment wrapText="1"/>
    </xf>
    <xf numFmtId="0" fontId="3" fillId="0" borderId="0" xfId="0" applyFont="1" applyBorder="1" applyProtection="1">
      <protection locked="0"/>
    </xf>
    <xf numFmtId="0" fontId="8" fillId="0" borderId="0" xfId="0" applyFont="1" applyBorder="1" applyAlignment="1">
      <alignment horizontal="center" vertical="center" wrapText="1"/>
    </xf>
    <xf numFmtId="0" fontId="5" fillId="0" borderId="0" xfId="0" applyFont="1" applyBorder="1" applyProtection="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5" fillId="0" borderId="14" xfId="0" applyFont="1" applyBorder="1" applyAlignment="1" applyProtection="1">
      <alignment horizontal="center" vertical="center"/>
      <protection locked="0"/>
    </xf>
    <xf numFmtId="0" fontId="5" fillId="0" borderId="14" xfId="0" applyFont="1" applyBorder="1" applyAlignment="1">
      <alignment horizontal="center" vertical="center" wrapText="1"/>
    </xf>
    <xf numFmtId="0" fontId="2" fillId="0" borderId="7" xfId="0" applyFont="1" applyBorder="1" applyAlignment="1">
      <alignment horizontal="left" vertical="center" wrapText="1"/>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wrapText="1"/>
    </xf>
    <xf numFmtId="0" fontId="2" fillId="0" borderId="15" xfId="0" applyFont="1" applyBorder="1" applyAlignment="1">
      <alignment horizontal="center" vertical="center"/>
    </xf>
    <xf numFmtId="0" fontId="2" fillId="0" borderId="16" xfId="0" applyFont="1" applyBorder="1" applyAlignment="1" applyProtection="1">
      <alignment horizontal="left" vertical="center"/>
      <protection locked="0"/>
    </xf>
    <xf numFmtId="0" fontId="2" fillId="0" borderId="16" xfId="0" applyFont="1" applyBorder="1" applyAlignment="1">
      <alignment horizontal="left" vertical="center"/>
    </xf>
    <xf numFmtId="0" fontId="2"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6" xfId="0" applyFont="1" applyBorder="1" applyAlignment="1">
      <alignment horizontal="center" vertical="center" wrapText="1"/>
    </xf>
    <xf numFmtId="0" fontId="5" fillId="0" borderId="14" xfId="0" applyFont="1" applyBorder="1" applyAlignment="1" applyProtection="1">
      <alignment horizontal="center" vertical="center" wrapText="1"/>
      <protection locked="0"/>
    </xf>
    <xf numFmtId="0" fontId="2" fillId="2" borderId="14"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6"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9" fillId="0" borderId="1" xfId="56" applyNumberFormat="1" applyFont="1" applyBorder="1" applyAlignment="1">
      <alignment horizontal="center" vertical="center"/>
    </xf>
    <xf numFmtId="180" fontId="9" fillId="0" borderId="1" xfId="0" applyNumberFormat="1" applyFont="1" applyBorder="1" applyAlignment="1">
      <alignment horizontal="center" vertical="center"/>
    </xf>
    <xf numFmtId="3" fontId="2" fillId="0" borderId="14" xfId="0" applyNumberFormat="1" applyFont="1" applyBorder="1" applyAlignment="1">
      <alignment horizontal="right" vertical="center"/>
    </xf>
    <xf numFmtId="0" fontId="2" fillId="2" borderId="14" xfId="0" applyFont="1" applyFill="1" applyBorder="1" applyAlignment="1">
      <alignment horizontal="right" vertical="center"/>
    </xf>
    <xf numFmtId="0" fontId="2" fillId="2" borderId="0" xfId="0" applyFont="1" applyFill="1" applyBorder="1" applyAlignment="1">
      <alignment horizontal="left" vertical="center"/>
    </xf>
    <xf numFmtId="179" fontId="9"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pplyProtection="1">
      <alignment horizontal="center" vertical="center" wrapText="1"/>
      <protection locked="0"/>
    </xf>
    <xf numFmtId="0" fontId="5" fillId="0" borderId="14"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49" fontId="9" fillId="0" borderId="1" xfId="53" applyNumberFormat="1" applyFont="1" applyBorder="1">
      <alignment horizontal="left" vertical="center" wrapText="1"/>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9"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protection locked="0"/>
    </xf>
    <xf numFmtId="0" fontId="3" fillId="0" borderId="16"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2" fillId="2" borderId="14"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F19" sqref="F19"/>
    </sheetView>
  </sheetViews>
  <sheetFormatPr defaultColWidth="8.575" defaultRowHeight="12.75" customHeight="1" outlineLevelCol="3"/>
  <cols>
    <col min="1" max="4" width="41" customWidth="1"/>
  </cols>
  <sheetData>
    <row r="1" customHeight="1" spans="1:4">
      <c r="A1" s="1"/>
      <c r="B1" s="1"/>
      <c r="C1" s="1"/>
      <c r="D1" s="1"/>
    </row>
    <row r="2" ht="15" customHeight="1" spans="1:4">
      <c r="A2" s="79"/>
      <c r="B2" s="79"/>
      <c r="C2" s="79"/>
      <c r="D2" s="93" t="s">
        <v>0</v>
      </c>
    </row>
    <row r="3" ht="41.25" customHeight="1" spans="1:1">
      <c r="A3" s="74" t="str">
        <f>"2025"&amp;"年部门财务收支预算总表"</f>
        <v>2025年部门财务收支预算总表</v>
      </c>
    </row>
    <row r="4" ht="17.25" customHeight="1" spans="1:4">
      <c r="A4" s="77" t="str">
        <f>"单位名称："&amp;"石林彝族自治县国营石林林场"</f>
        <v>单位名称：石林彝族自治县国营石林林场</v>
      </c>
      <c r="B4" s="191"/>
      <c r="D4" s="171" t="s">
        <v>1</v>
      </c>
    </row>
    <row r="5" ht="23.25" customHeight="1" spans="1:4">
      <c r="A5" s="192" t="s">
        <v>2</v>
      </c>
      <c r="B5" s="193"/>
      <c r="C5" s="192" t="s">
        <v>3</v>
      </c>
      <c r="D5" s="193"/>
    </row>
    <row r="6" ht="24" customHeight="1" spans="1:4">
      <c r="A6" s="192" t="s">
        <v>4</v>
      </c>
      <c r="B6" s="192" t="s">
        <v>5</v>
      </c>
      <c r="C6" s="192" t="s">
        <v>6</v>
      </c>
      <c r="D6" s="192" t="s">
        <v>5</v>
      </c>
    </row>
    <row r="7" ht="17.25" customHeight="1" spans="1:4">
      <c r="A7" s="194" t="s">
        <v>7</v>
      </c>
      <c r="B7" s="109">
        <v>9453549.2</v>
      </c>
      <c r="C7" s="194" t="s">
        <v>8</v>
      </c>
      <c r="D7" s="109"/>
    </row>
    <row r="8" ht="17.25" customHeight="1" spans="1:4">
      <c r="A8" s="194" t="s">
        <v>9</v>
      </c>
      <c r="B8" s="109"/>
      <c r="C8" s="194" t="s">
        <v>10</v>
      </c>
      <c r="D8" s="109"/>
    </row>
    <row r="9" ht="17.25" customHeight="1" spans="1:4">
      <c r="A9" s="194" t="s">
        <v>11</v>
      </c>
      <c r="B9" s="109"/>
      <c r="C9" s="226" t="s">
        <v>12</v>
      </c>
      <c r="D9" s="109"/>
    </row>
    <row r="10" ht="17.25" customHeight="1" spans="1:4">
      <c r="A10" s="194" t="s">
        <v>13</v>
      </c>
      <c r="B10" s="109"/>
      <c r="C10" s="226" t="s">
        <v>14</v>
      </c>
      <c r="D10" s="109"/>
    </row>
    <row r="11" ht="17.25" customHeight="1" spans="1:4">
      <c r="A11" s="194" t="s">
        <v>15</v>
      </c>
      <c r="B11" s="109">
        <v>2850000</v>
      </c>
      <c r="C11" s="226" t="s">
        <v>16</v>
      </c>
      <c r="D11" s="109"/>
    </row>
    <row r="12" ht="17.25" customHeight="1" spans="1:4">
      <c r="A12" s="194" t="s">
        <v>17</v>
      </c>
      <c r="B12" s="109"/>
      <c r="C12" s="226" t="s">
        <v>18</v>
      </c>
      <c r="D12" s="109"/>
    </row>
    <row r="13" ht="17.25" customHeight="1" spans="1:4">
      <c r="A13" s="194" t="s">
        <v>19</v>
      </c>
      <c r="B13" s="109"/>
      <c r="C13" s="65" t="s">
        <v>20</v>
      </c>
      <c r="D13" s="109"/>
    </row>
    <row r="14" ht="17.25" customHeight="1" spans="1:4">
      <c r="A14" s="194" t="s">
        <v>21</v>
      </c>
      <c r="B14" s="109"/>
      <c r="C14" s="65" t="s">
        <v>22</v>
      </c>
      <c r="D14" s="109">
        <v>1166275</v>
      </c>
    </row>
    <row r="15" ht="17.25" customHeight="1" spans="1:4">
      <c r="A15" s="194" t="s">
        <v>23</v>
      </c>
      <c r="B15" s="109"/>
      <c r="C15" s="65" t="s">
        <v>24</v>
      </c>
      <c r="D15" s="109">
        <v>505830</v>
      </c>
    </row>
    <row r="16" ht="17.25" customHeight="1" spans="1:4">
      <c r="A16" s="194" t="s">
        <v>25</v>
      </c>
      <c r="B16" s="109">
        <v>2850000</v>
      </c>
      <c r="C16" s="65" t="s">
        <v>26</v>
      </c>
      <c r="D16" s="109"/>
    </row>
    <row r="17" ht="17.25" customHeight="1" spans="1:4">
      <c r="A17" s="22"/>
      <c r="B17" s="109"/>
      <c r="C17" s="65" t="s">
        <v>27</v>
      </c>
      <c r="D17" s="109"/>
    </row>
    <row r="18" ht="17.25" customHeight="1" spans="1:4">
      <c r="A18" s="195"/>
      <c r="B18" s="109"/>
      <c r="C18" s="65" t="s">
        <v>28</v>
      </c>
      <c r="D18" s="109">
        <v>10233869.2</v>
      </c>
    </row>
    <row r="19" ht="17.25" customHeight="1" spans="1:4">
      <c r="A19" s="195"/>
      <c r="B19" s="109"/>
      <c r="C19" s="65" t="s">
        <v>29</v>
      </c>
      <c r="D19" s="109"/>
    </row>
    <row r="20" ht="17.25" customHeight="1" spans="1:4">
      <c r="A20" s="195"/>
      <c r="B20" s="109"/>
      <c r="C20" s="65" t="s">
        <v>30</v>
      </c>
      <c r="D20" s="109"/>
    </row>
    <row r="21" ht="17.25" customHeight="1" spans="1:4">
      <c r="A21" s="195"/>
      <c r="B21" s="109"/>
      <c r="C21" s="65" t="s">
        <v>31</v>
      </c>
      <c r="D21" s="109"/>
    </row>
    <row r="22" ht="17.25" customHeight="1" spans="1:4">
      <c r="A22" s="195"/>
      <c r="B22" s="109"/>
      <c r="C22" s="65" t="s">
        <v>32</v>
      </c>
      <c r="D22" s="109"/>
    </row>
    <row r="23" ht="17.25" customHeight="1" spans="1:4">
      <c r="A23" s="195"/>
      <c r="B23" s="109"/>
      <c r="C23" s="65" t="s">
        <v>33</v>
      </c>
      <c r="D23" s="109"/>
    </row>
    <row r="24" ht="17.25" customHeight="1" spans="1:4">
      <c r="A24" s="195"/>
      <c r="B24" s="109"/>
      <c r="C24" s="65" t="s">
        <v>34</v>
      </c>
      <c r="D24" s="109"/>
    </row>
    <row r="25" ht="17.25" customHeight="1" spans="1:4">
      <c r="A25" s="195"/>
      <c r="B25" s="109"/>
      <c r="C25" s="65" t="s">
        <v>35</v>
      </c>
      <c r="D25" s="109">
        <v>397575</v>
      </c>
    </row>
    <row r="26" ht="17.25" customHeight="1" spans="1:4">
      <c r="A26" s="195"/>
      <c r="B26" s="109"/>
      <c r="C26" s="65" t="s">
        <v>36</v>
      </c>
      <c r="D26" s="109"/>
    </row>
    <row r="27" ht="17.25" customHeight="1" spans="1:4">
      <c r="A27" s="195"/>
      <c r="B27" s="109"/>
      <c r="C27" s="22" t="s">
        <v>37</v>
      </c>
      <c r="D27" s="109"/>
    </row>
    <row r="28" ht="17.25" customHeight="1" spans="1:4">
      <c r="A28" s="195"/>
      <c r="B28" s="109"/>
      <c r="C28" s="65" t="s">
        <v>38</v>
      </c>
      <c r="D28" s="109"/>
    </row>
    <row r="29" ht="16.5" customHeight="1" spans="1:4">
      <c r="A29" s="195"/>
      <c r="B29" s="109"/>
      <c r="C29" s="65" t="s">
        <v>39</v>
      </c>
      <c r="D29" s="109"/>
    </row>
    <row r="30" ht="16.5" customHeight="1" spans="1:4">
      <c r="A30" s="195"/>
      <c r="B30" s="109"/>
      <c r="C30" s="22" t="s">
        <v>40</v>
      </c>
      <c r="D30" s="109"/>
    </row>
    <row r="31" ht="17.25" customHeight="1" spans="1:4">
      <c r="A31" s="195"/>
      <c r="B31" s="109"/>
      <c r="C31" s="22" t="s">
        <v>41</v>
      </c>
      <c r="D31" s="109"/>
    </row>
    <row r="32" ht="17.25" customHeight="1" spans="1:4">
      <c r="A32" s="195"/>
      <c r="B32" s="109"/>
      <c r="C32" s="65" t="s">
        <v>42</v>
      </c>
      <c r="D32" s="109"/>
    </row>
    <row r="33" ht="16.5" customHeight="1" spans="1:4">
      <c r="A33" s="195" t="s">
        <v>43</v>
      </c>
      <c r="B33" s="109">
        <v>12303549.2</v>
      </c>
      <c r="C33" s="195" t="s">
        <v>44</v>
      </c>
      <c r="D33" s="109">
        <v>12303549.2</v>
      </c>
    </row>
    <row r="34" ht="16.5" customHeight="1" spans="1:4">
      <c r="A34" s="22" t="s">
        <v>45</v>
      </c>
      <c r="B34" s="109"/>
      <c r="C34" s="22" t="s">
        <v>46</v>
      </c>
      <c r="D34" s="109"/>
    </row>
    <row r="35" ht="16.5" customHeight="1" spans="1:4">
      <c r="A35" s="65" t="s">
        <v>47</v>
      </c>
      <c r="B35" s="109"/>
      <c r="C35" s="65" t="s">
        <v>47</v>
      </c>
      <c r="D35" s="109"/>
    </row>
    <row r="36" ht="16.5" customHeight="1" spans="1:4">
      <c r="A36" s="65" t="s">
        <v>48</v>
      </c>
      <c r="B36" s="109"/>
      <c r="C36" s="65" t="s">
        <v>49</v>
      </c>
      <c r="D36" s="109"/>
    </row>
    <row r="37" ht="16.5" customHeight="1" spans="1:4">
      <c r="A37" s="196" t="s">
        <v>50</v>
      </c>
      <c r="B37" s="109">
        <v>12303549.2</v>
      </c>
      <c r="C37" s="196" t="s">
        <v>51</v>
      </c>
      <c r="D37" s="109">
        <v>12303549.2</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50">
        <v>1</v>
      </c>
      <c r="B2" s="151">
        <v>0</v>
      </c>
      <c r="C2" s="150">
        <v>1</v>
      </c>
      <c r="D2" s="152"/>
      <c r="E2" s="152"/>
      <c r="F2" s="149" t="s">
        <v>320</v>
      </c>
    </row>
    <row r="3" ht="42" customHeight="1" spans="1:6">
      <c r="A3" s="153" t="str">
        <f>"2025"&amp;"年部门政府性基金预算支出预算表"</f>
        <v>2025年部门政府性基金预算支出预算表</v>
      </c>
      <c r="B3" s="153" t="s">
        <v>321</v>
      </c>
      <c r="C3" s="154"/>
      <c r="D3" s="155"/>
      <c r="E3" s="155"/>
      <c r="F3" s="155"/>
    </row>
    <row r="4" ht="13.5" customHeight="1" spans="1:6">
      <c r="A4" s="44" t="str">
        <f>"单位名称："&amp;"石林彝族自治县国营石林林场"</f>
        <v>单位名称：石林彝族自治县国营石林林场</v>
      </c>
      <c r="B4" s="44" t="s">
        <v>322</v>
      </c>
      <c r="C4" s="150"/>
      <c r="D4" s="152"/>
      <c r="E4" s="152"/>
      <c r="F4" s="149" t="s">
        <v>1</v>
      </c>
    </row>
    <row r="5" ht="19.5" customHeight="1" spans="1:6">
      <c r="A5" s="156" t="s">
        <v>184</v>
      </c>
      <c r="B5" s="157" t="s">
        <v>73</v>
      </c>
      <c r="C5" s="156" t="s">
        <v>74</v>
      </c>
      <c r="D5" s="13" t="s">
        <v>323</v>
      </c>
      <c r="E5" s="14"/>
      <c r="F5" s="36"/>
    </row>
    <row r="6" ht="18.75" customHeight="1" spans="1:6">
      <c r="A6" s="158"/>
      <c r="B6" s="159"/>
      <c r="C6" s="158"/>
      <c r="D6" s="52" t="s">
        <v>55</v>
      </c>
      <c r="E6" s="13" t="s">
        <v>76</v>
      </c>
      <c r="F6" s="52" t="s">
        <v>77</v>
      </c>
    </row>
    <row r="7" ht="18.75" customHeight="1" spans="1:6">
      <c r="A7" s="96">
        <v>1</v>
      </c>
      <c r="B7" s="160" t="s">
        <v>84</v>
      </c>
      <c r="C7" s="96">
        <v>3</v>
      </c>
      <c r="D7" s="15">
        <v>4</v>
      </c>
      <c r="E7" s="15">
        <v>5</v>
      </c>
      <c r="F7" s="15">
        <v>6</v>
      </c>
    </row>
    <row r="8" ht="21" customHeight="1" spans="1:6">
      <c r="A8" s="33"/>
      <c r="B8" s="33"/>
      <c r="C8" s="33"/>
      <c r="D8" s="109"/>
      <c r="E8" s="109"/>
      <c r="F8" s="109"/>
    </row>
    <row r="9" ht="21" customHeight="1" spans="1:6">
      <c r="A9" s="33"/>
      <c r="B9" s="33"/>
      <c r="C9" s="33"/>
      <c r="D9" s="109"/>
      <c r="E9" s="109"/>
      <c r="F9" s="109"/>
    </row>
    <row r="10" ht="18.75" customHeight="1" spans="1:6">
      <c r="A10" s="161" t="s">
        <v>174</v>
      </c>
      <c r="B10" s="161" t="s">
        <v>174</v>
      </c>
      <c r="C10" s="162" t="s">
        <v>174</v>
      </c>
      <c r="D10" s="109"/>
      <c r="E10" s="109"/>
      <c r="F10" s="109"/>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pane ySplit="1" topLeftCell="A2" activePane="bottomLeft" state="frozen"/>
      <selection/>
      <selection pane="bottomLeft" activeCell="F26" sqref="F26"/>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1"/>
      <c r="B1" s="1"/>
      <c r="C1" s="1"/>
      <c r="D1" s="1"/>
      <c r="E1" s="1"/>
      <c r="F1" s="1"/>
      <c r="G1" s="1"/>
      <c r="H1" s="1"/>
      <c r="I1" s="1"/>
      <c r="J1" s="1"/>
      <c r="K1" s="1"/>
      <c r="L1" s="1"/>
      <c r="M1" s="1"/>
      <c r="N1" s="1"/>
      <c r="O1" s="1"/>
      <c r="P1" s="1"/>
      <c r="Q1" s="1"/>
      <c r="R1" s="1"/>
      <c r="S1" s="1"/>
    </row>
    <row r="2" ht="15.75" customHeight="1" spans="2:19">
      <c r="B2" s="113"/>
      <c r="C2" s="113"/>
      <c r="R2" s="42"/>
      <c r="S2" s="42" t="s">
        <v>324</v>
      </c>
    </row>
    <row r="3" ht="41.25" customHeight="1" spans="1:19">
      <c r="A3" s="100" t="str">
        <f>"2025"&amp;"年部门政府采购预算表"</f>
        <v>2025年部门政府采购预算表</v>
      </c>
      <c r="B3" s="95"/>
      <c r="C3" s="95"/>
      <c r="D3" s="43"/>
      <c r="E3" s="43"/>
      <c r="F3" s="43"/>
      <c r="G3" s="43"/>
      <c r="H3" s="43"/>
      <c r="I3" s="43"/>
      <c r="J3" s="43"/>
      <c r="K3" s="43"/>
      <c r="L3" s="43"/>
      <c r="M3" s="95"/>
      <c r="N3" s="43"/>
      <c r="O3" s="43"/>
      <c r="P3" s="95"/>
      <c r="Q3" s="43"/>
      <c r="R3" s="95"/>
      <c r="S3" s="95"/>
    </row>
    <row r="4" ht="18.75" customHeight="1" spans="1:19">
      <c r="A4" s="142" t="str">
        <f>"单位名称："&amp;"石林彝族自治县国营石林林场"</f>
        <v>单位名称：石林彝族自治县国营石林林场</v>
      </c>
      <c r="B4" s="115"/>
      <c r="C4" s="115"/>
      <c r="D4" s="46"/>
      <c r="E4" s="46"/>
      <c r="F4" s="46"/>
      <c r="G4" s="46"/>
      <c r="H4" s="46"/>
      <c r="I4" s="46"/>
      <c r="J4" s="46"/>
      <c r="K4" s="46"/>
      <c r="L4" s="46"/>
      <c r="R4" s="47"/>
      <c r="S4" s="149" t="s">
        <v>1</v>
      </c>
    </row>
    <row r="5" ht="15.75" customHeight="1" spans="1:19">
      <c r="A5" s="49" t="s">
        <v>183</v>
      </c>
      <c r="B5" s="116" t="s">
        <v>184</v>
      </c>
      <c r="C5" s="116" t="s">
        <v>325</v>
      </c>
      <c r="D5" s="117" t="s">
        <v>326</v>
      </c>
      <c r="E5" s="117" t="s">
        <v>327</v>
      </c>
      <c r="F5" s="117" t="s">
        <v>328</v>
      </c>
      <c r="G5" s="117" t="s">
        <v>329</v>
      </c>
      <c r="H5" s="117" t="s">
        <v>330</v>
      </c>
      <c r="I5" s="130" t="s">
        <v>191</v>
      </c>
      <c r="J5" s="130"/>
      <c r="K5" s="130"/>
      <c r="L5" s="130"/>
      <c r="M5" s="131"/>
      <c r="N5" s="130"/>
      <c r="O5" s="130"/>
      <c r="P5" s="138"/>
      <c r="Q5" s="130"/>
      <c r="R5" s="131"/>
      <c r="S5" s="139"/>
    </row>
    <row r="6" ht="17.25" customHeight="1" spans="1:19">
      <c r="A6" s="51"/>
      <c r="B6" s="118"/>
      <c r="C6" s="118"/>
      <c r="D6" s="119"/>
      <c r="E6" s="119"/>
      <c r="F6" s="119"/>
      <c r="G6" s="119"/>
      <c r="H6" s="119"/>
      <c r="I6" s="119" t="s">
        <v>55</v>
      </c>
      <c r="J6" s="119" t="s">
        <v>58</v>
      </c>
      <c r="K6" s="119" t="s">
        <v>331</v>
      </c>
      <c r="L6" s="119" t="s">
        <v>332</v>
      </c>
      <c r="M6" s="132" t="s">
        <v>333</v>
      </c>
      <c r="N6" s="133" t="s">
        <v>334</v>
      </c>
      <c r="O6" s="133"/>
      <c r="P6" s="140"/>
      <c r="Q6" s="133"/>
      <c r="R6" s="141"/>
      <c r="S6" s="120"/>
    </row>
    <row r="7" ht="54" customHeight="1" spans="1:19">
      <c r="A7" s="54"/>
      <c r="B7" s="120"/>
      <c r="C7" s="120"/>
      <c r="D7" s="121"/>
      <c r="E7" s="121"/>
      <c r="F7" s="121"/>
      <c r="G7" s="121"/>
      <c r="H7" s="121"/>
      <c r="I7" s="121"/>
      <c r="J7" s="121" t="s">
        <v>57</v>
      </c>
      <c r="K7" s="121"/>
      <c r="L7" s="121"/>
      <c r="M7" s="134"/>
      <c r="N7" s="121" t="s">
        <v>57</v>
      </c>
      <c r="O7" s="121" t="s">
        <v>64</v>
      </c>
      <c r="P7" s="120" t="s">
        <v>65</v>
      </c>
      <c r="Q7" s="121" t="s">
        <v>66</v>
      </c>
      <c r="R7" s="134" t="s">
        <v>67</v>
      </c>
      <c r="S7" s="120" t="s">
        <v>68</v>
      </c>
    </row>
    <row r="8" ht="18" customHeight="1" spans="1:19">
      <c r="A8" s="143">
        <v>1</v>
      </c>
      <c r="B8" s="143" t="s">
        <v>84</v>
      </c>
      <c r="C8" s="144">
        <v>3</v>
      </c>
      <c r="D8" s="144">
        <v>4</v>
      </c>
      <c r="E8" s="143">
        <v>5</v>
      </c>
      <c r="F8" s="143">
        <v>6</v>
      </c>
      <c r="G8" s="143">
        <v>7</v>
      </c>
      <c r="H8" s="143">
        <v>8</v>
      </c>
      <c r="I8" s="143">
        <v>9</v>
      </c>
      <c r="J8" s="143">
        <v>10</v>
      </c>
      <c r="K8" s="143">
        <v>11</v>
      </c>
      <c r="L8" s="143">
        <v>12</v>
      </c>
      <c r="M8" s="143">
        <v>13</v>
      </c>
      <c r="N8" s="143">
        <v>14</v>
      </c>
      <c r="O8" s="143">
        <v>15</v>
      </c>
      <c r="P8" s="143">
        <v>16</v>
      </c>
      <c r="Q8" s="143">
        <v>17</v>
      </c>
      <c r="R8" s="143">
        <v>18</v>
      </c>
      <c r="S8" s="143">
        <v>19</v>
      </c>
    </row>
    <row r="9" ht="21" customHeight="1" spans="1:19">
      <c r="A9" s="122" t="s">
        <v>70</v>
      </c>
      <c r="B9" s="123" t="s">
        <v>70</v>
      </c>
      <c r="C9" s="123" t="s">
        <v>207</v>
      </c>
      <c r="D9" s="124" t="s">
        <v>335</v>
      </c>
      <c r="E9" s="124" t="s">
        <v>336</v>
      </c>
      <c r="F9" s="124" t="s">
        <v>337</v>
      </c>
      <c r="G9" s="145">
        <v>1</v>
      </c>
      <c r="H9" s="109">
        <v>20000</v>
      </c>
      <c r="I9" s="109">
        <v>10000</v>
      </c>
      <c r="J9" s="109">
        <v>10000</v>
      </c>
      <c r="K9" s="109"/>
      <c r="L9" s="109"/>
      <c r="M9" s="109"/>
      <c r="N9" s="109"/>
      <c r="O9" s="109"/>
      <c r="P9" s="109"/>
      <c r="Q9" s="109"/>
      <c r="R9" s="109"/>
      <c r="S9" s="109"/>
    </row>
    <row r="10" ht="21" customHeight="1" spans="1:19">
      <c r="A10" s="125" t="s">
        <v>174</v>
      </c>
      <c r="B10" s="126"/>
      <c r="C10" s="126"/>
      <c r="D10" s="127"/>
      <c r="E10" s="127"/>
      <c r="F10" s="127"/>
      <c r="G10" s="146"/>
      <c r="H10" s="109">
        <v>20000</v>
      </c>
      <c r="I10" s="109">
        <v>10000</v>
      </c>
      <c r="J10" s="109">
        <v>10000</v>
      </c>
      <c r="K10" s="109"/>
      <c r="L10" s="109"/>
      <c r="M10" s="109"/>
      <c r="N10" s="109"/>
      <c r="O10" s="109"/>
      <c r="P10" s="109"/>
      <c r="Q10" s="109"/>
      <c r="R10" s="109"/>
      <c r="S10" s="109"/>
    </row>
    <row r="11" ht="21" customHeight="1" spans="1:19">
      <c r="A11" s="142" t="s">
        <v>338</v>
      </c>
      <c r="B11" s="44"/>
      <c r="C11" s="44"/>
      <c r="D11" s="142"/>
      <c r="E11" s="142"/>
      <c r="F11" s="142"/>
      <c r="G11" s="147"/>
      <c r="H11" s="148"/>
      <c r="I11" s="148"/>
      <c r="J11" s="148"/>
      <c r="K11" s="148"/>
      <c r="L11" s="148"/>
      <c r="M11" s="148"/>
      <c r="N11" s="148"/>
      <c r="O11" s="148"/>
      <c r="P11" s="148"/>
      <c r="Q11" s="148"/>
      <c r="R11" s="148"/>
      <c r="S11" s="148"/>
    </row>
  </sheetData>
  <mergeCells count="19">
    <mergeCell ref="A3:S3"/>
    <mergeCell ref="A4:H4"/>
    <mergeCell ref="I5:S5"/>
    <mergeCell ref="N6:S6"/>
    <mergeCell ref="A10:G10"/>
    <mergeCell ref="A11:S1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pane ySplit="1" topLeftCell="A2" activePane="bottomLeft" state="frozen"/>
      <selection/>
      <selection pane="bottomLeft" activeCell="F26" sqref="F26"/>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112"/>
      <c r="B2" s="113"/>
      <c r="C2" s="113"/>
      <c r="D2" s="113"/>
      <c r="E2" s="113"/>
      <c r="F2" s="113"/>
      <c r="G2" s="113"/>
      <c r="H2" s="112"/>
      <c r="I2" s="112"/>
      <c r="J2" s="112"/>
      <c r="K2" s="112"/>
      <c r="L2" s="112"/>
      <c r="M2" s="112"/>
      <c r="N2" s="128"/>
      <c r="O2" s="112"/>
      <c r="P2" s="112"/>
      <c r="Q2" s="113"/>
      <c r="R2" s="112"/>
      <c r="S2" s="136"/>
      <c r="T2" s="136" t="s">
        <v>339</v>
      </c>
    </row>
    <row r="3" ht="41.25" customHeight="1" spans="1:20">
      <c r="A3" s="100" t="str">
        <f>"2025"&amp;"年部门政府购买服务预算表"</f>
        <v>2025年部门政府购买服务预算表</v>
      </c>
      <c r="B3" s="95"/>
      <c r="C3" s="95"/>
      <c r="D3" s="95"/>
      <c r="E3" s="95"/>
      <c r="F3" s="95"/>
      <c r="G3" s="95"/>
      <c r="H3" s="114"/>
      <c r="I3" s="114"/>
      <c r="J3" s="114"/>
      <c r="K3" s="114"/>
      <c r="L3" s="114"/>
      <c r="M3" s="114"/>
      <c r="N3" s="129"/>
      <c r="O3" s="114"/>
      <c r="P3" s="114"/>
      <c r="Q3" s="95"/>
      <c r="R3" s="114"/>
      <c r="S3" s="129"/>
      <c r="T3" s="95"/>
    </row>
    <row r="4" ht="22.5" customHeight="1" spans="1:20">
      <c r="A4" s="101" t="str">
        <f>"单位名称："&amp;"石林彝族自治县国营石林林场"</f>
        <v>单位名称：石林彝族自治县国营石林林场</v>
      </c>
      <c r="B4" s="115"/>
      <c r="C4" s="115"/>
      <c r="D4" s="115"/>
      <c r="E4" s="115"/>
      <c r="F4" s="115"/>
      <c r="G4" s="115"/>
      <c r="H4" s="102"/>
      <c r="I4" s="102"/>
      <c r="J4" s="102"/>
      <c r="K4" s="102"/>
      <c r="L4" s="102"/>
      <c r="M4" s="102"/>
      <c r="N4" s="128"/>
      <c r="O4" s="112"/>
      <c r="P4" s="112"/>
      <c r="Q4" s="113"/>
      <c r="R4" s="112"/>
      <c r="S4" s="137"/>
      <c r="T4" s="136" t="s">
        <v>1</v>
      </c>
    </row>
    <row r="5" ht="24" customHeight="1" spans="1:20">
      <c r="A5" s="49" t="s">
        <v>183</v>
      </c>
      <c r="B5" s="116" t="s">
        <v>184</v>
      </c>
      <c r="C5" s="116" t="s">
        <v>325</v>
      </c>
      <c r="D5" s="116" t="s">
        <v>340</v>
      </c>
      <c r="E5" s="116" t="s">
        <v>341</v>
      </c>
      <c r="F5" s="116" t="s">
        <v>342</v>
      </c>
      <c r="G5" s="116" t="s">
        <v>343</v>
      </c>
      <c r="H5" s="117" t="s">
        <v>344</v>
      </c>
      <c r="I5" s="117" t="s">
        <v>345</v>
      </c>
      <c r="J5" s="130" t="s">
        <v>191</v>
      </c>
      <c r="K5" s="130"/>
      <c r="L5" s="130"/>
      <c r="M5" s="130"/>
      <c r="N5" s="131"/>
      <c r="O5" s="130"/>
      <c r="P5" s="130"/>
      <c r="Q5" s="138"/>
      <c r="R5" s="130"/>
      <c r="S5" s="131"/>
      <c r="T5" s="139"/>
    </row>
    <row r="6" ht="24" customHeight="1" spans="1:20">
      <c r="A6" s="51"/>
      <c r="B6" s="118"/>
      <c r="C6" s="118"/>
      <c r="D6" s="118"/>
      <c r="E6" s="118"/>
      <c r="F6" s="118"/>
      <c r="G6" s="118"/>
      <c r="H6" s="119"/>
      <c r="I6" s="119"/>
      <c r="J6" s="119" t="s">
        <v>55</v>
      </c>
      <c r="K6" s="119" t="s">
        <v>58</v>
      </c>
      <c r="L6" s="119" t="s">
        <v>331</v>
      </c>
      <c r="M6" s="119" t="s">
        <v>332</v>
      </c>
      <c r="N6" s="132" t="s">
        <v>333</v>
      </c>
      <c r="O6" s="133" t="s">
        <v>334</v>
      </c>
      <c r="P6" s="133"/>
      <c r="Q6" s="140"/>
      <c r="R6" s="133"/>
      <c r="S6" s="141"/>
      <c r="T6" s="120"/>
    </row>
    <row r="7" ht="54" customHeight="1" spans="1:20">
      <c r="A7" s="54"/>
      <c r="B7" s="120"/>
      <c r="C7" s="120"/>
      <c r="D7" s="120"/>
      <c r="E7" s="120"/>
      <c r="F7" s="120"/>
      <c r="G7" s="120"/>
      <c r="H7" s="121"/>
      <c r="I7" s="121"/>
      <c r="J7" s="121"/>
      <c r="K7" s="121" t="s">
        <v>57</v>
      </c>
      <c r="L7" s="121"/>
      <c r="M7" s="121"/>
      <c r="N7" s="134"/>
      <c r="O7" s="121" t="s">
        <v>57</v>
      </c>
      <c r="P7" s="121" t="s">
        <v>64</v>
      </c>
      <c r="Q7" s="120" t="s">
        <v>65</v>
      </c>
      <c r="R7" s="121" t="s">
        <v>66</v>
      </c>
      <c r="S7" s="134" t="s">
        <v>67</v>
      </c>
      <c r="T7" s="120" t="s">
        <v>68</v>
      </c>
    </row>
    <row r="8" ht="17.25" customHeight="1" spans="1:20">
      <c r="A8" s="55">
        <v>1</v>
      </c>
      <c r="B8" s="120">
        <v>2</v>
      </c>
      <c r="C8" s="55">
        <v>3</v>
      </c>
      <c r="D8" s="55">
        <v>4</v>
      </c>
      <c r="E8" s="120">
        <v>5</v>
      </c>
      <c r="F8" s="55">
        <v>6</v>
      </c>
      <c r="G8" s="55">
        <v>7</v>
      </c>
      <c r="H8" s="120">
        <v>8</v>
      </c>
      <c r="I8" s="55">
        <v>9</v>
      </c>
      <c r="J8" s="55">
        <v>10</v>
      </c>
      <c r="K8" s="120">
        <v>11</v>
      </c>
      <c r="L8" s="55">
        <v>12</v>
      </c>
      <c r="M8" s="55">
        <v>13</v>
      </c>
      <c r="N8" s="120">
        <v>14</v>
      </c>
      <c r="O8" s="55">
        <v>15</v>
      </c>
      <c r="P8" s="55">
        <v>16</v>
      </c>
      <c r="Q8" s="120">
        <v>17</v>
      </c>
      <c r="R8" s="55">
        <v>18</v>
      </c>
      <c r="S8" s="55">
        <v>19</v>
      </c>
      <c r="T8" s="55">
        <v>20</v>
      </c>
    </row>
    <row r="9" ht="21" customHeight="1" spans="1:20">
      <c r="A9" s="122"/>
      <c r="B9" s="123"/>
      <c r="C9" s="123"/>
      <c r="D9" s="123"/>
      <c r="E9" s="123"/>
      <c r="F9" s="123"/>
      <c r="G9" s="123"/>
      <c r="H9" s="124"/>
      <c r="I9" s="124"/>
      <c r="J9" s="109"/>
      <c r="K9" s="109"/>
      <c r="L9" s="109"/>
      <c r="M9" s="109"/>
      <c r="N9" s="109"/>
      <c r="O9" s="109"/>
      <c r="P9" s="109"/>
      <c r="Q9" s="109"/>
      <c r="R9" s="109"/>
      <c r="S9" s="109"/>
      <c r="T9" s="109"/>
    </row>
    <row r="10" ht="21" customHeight="1" spans="1:20">
      <c r="A10" s="125" t="s">
        <v>174</v>
      </c>
      <c r="B10" s="126"/>
      <c r="C10" s="126"/>
      <c r="D10" s="126"/>
      <c r="E10" s="126"/>
      <c r="F10" s="126"/>
      <c r="G10" s="126"/>
      <c r="H10" s="127"/>
      <c r="I10" s="135"/>
      <c r="J10" s="109"/>
      <c r="K10" s="109"/>
      <c r="L10" s="109"/>
      <c r="M10" s="109"/>
      <c r="N10" s="109"/>
      <c r="O10" s="109"/>
      <c r="P10" s="109"/>
      <c r="Q10" s="109"/>
      <c r="R10" s="109"/>
      <c r="S10" s="109"/>
      <c r="T10" s="109"/>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pane ySplit="1" topLeftCell="A2" activePane="bottomLeft" state="frozen"/>
      <selection/>
      <selection pane="bottomLeft" activeCell="G5" sqref="G5"/>
    </sheetView>
  </sheetViews>
  <sheetFormatPr defaultColWidth="9.14166666666667" defaultRowHeight="14.25" customHeight="1" outlineLevelCol="4"/>
  <cols>
    <col min="1" max="1" width="37.7083333333333" customWidth="1"/>
    <col min="2" max="4" width="20" customWidth="1"/>
  </cols>
  <sheetData>
    <row r="1" customHeight="1" spans="1:4">
      <c r="A1" s="1"/>
      <c r="B1" s="1"/>
      <c r="C1" s="1"/>
      <c r="D1" s="1"/>
    </row>
    <row r="2" ht="17.25" customHeight="1" spans="4:5">
      <c r="D2" s="99"/>
      <c r="E2" t="s">
        <v>346</v>
      </c>
    </row>
    <row r="3" ht="41.25" customHeight="1" spans="1:4">
      <c r="A3" s="100" t="str">
        <f>"2025"&amp;"年对下转移支付预算表"</f>
        <v>2025年对下转移支付预算表</v>
      </c>
      <c r="B3" s="43"/>
      <c r="C3" s="43"/>
      <c r="D3" s="43"/>
    </row>
    <row r="4" ht="18" customHeight="1" spans="1:5">
      <c r="A4" s="101" t="str">
        <f>"单位名称："&amp;"石林彝族自治县国营石林林场"</f>
        <v>单位名称：石林彝族自治县国营石林林场</v>
      </c>
      <c r="B4" s="102"/>
      <c r="C4" s="102"/>
      <c r="D4" s="103"/>
      <c r="E4" t="s">
        <v>1</v>
      </c>
    </row>
    <row r="5" ht="19.5" customHeight="1" spans="1:5">
      <c r="A5" s="62" t="s">
        <v>347</v>
      </c>
      <c r="B5" s="13" t="s">
        <v>191</v>
      </c>
      <c r="C5" s="14"/>
      <c r="D5" s="14"/>
      <c r="E5" s="104" t="s">
        <v>348</v>
      </c>
    </row>
    <row r="6" ht="40.5" customHeight="1" spans="1:5">
      <c r="A6" s="55"/>
      <c r="B6" s="63" t="s">
        <v>55</v>
      </c>
      <c r="C6" s="49" t="s">
        <v>58</v>
      </c>
      <c r="D6" s="105" t="s">
        <v>331</v>
      </c>
      <c r="E6" s="106"/>
    </row>
    <row r="7" ht="19.5" customHeight="1" spans="1:5">
      <c r="A7" s="56">
        <v>1</v>
      </c>
      <c r="B7" s="56">
        <v>2</v>
      </c>
      <c r="C7" s="56">
        <v>3</v>
      </c>
      <c r="D7" s="107">
        <v>4</v>
      </c>
      <c r="E7" s="108">
        <v>5</v>
      </c>
    </row>
    <row r="8" ht="19.5" customHeight="1" spans="1:5">
      <c r="A8" s="19"/>
      <c r="B8" s="109"/>
      <c r="C8" s="109"/>
      <c r="D8" s="110"/>
      <c r="E8" s="111"/>
    </row>
    <row r="9" ht="19.5" customHeight="1" spans="1:5">
      <c r="A9" s="97"/>
      <c r="B9" s="109"/>
      <c r="C9" s="109"/>
      <c r="D9" s="110"/>
      <c r="E9" s="111"/>
    </row>
  </sheetData>
  <mergeCells count="5">
    <mergeCell ref="A3:D3"/>
    <mergeCell ref="A4:D4"/>
    <mergeCell ref="B5:D5"/>
    <mergeCell ref="A5:A6"/>
    <mergeCell ref="E5:E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pane ySplit="1" topLeftCell="A2" activePane="bottomLeft" state="frozen"/>
      <selection/>
      <selection pane="bottomLeft" activeCell="F26" sqref="F26"/>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6.5" customHeight="1" spans="10:10">
      <c r="J2" s="42" t="s">
        <v>349</v>
      </c>
    </row>
    <row r="3" ht="41.25" customHeight="1" spans="1:10">
      <c r="A3" s="94" t="str">
        <f>"2025"&amp;"年对下转移支付绩效目标表"</f>
        <v>2025年对下转移支付绩效目标表</v>
      </c>
      <c r="B3" s="43"/>
      <c r="C3" s="43"/>
      <c r="D3" s="43"/>
      <c r="E3" s="43"/>
      <c r="F3" s="95"/>
      <c r="G3" s="43"/>
      <c r="H3" s="95"/>
      <c r="I3" s="95"/>
      <c r="J3" s="43"/>
    </row>
    <row r="4" ht="17.25" customHeight="1" spans="1:1">
      <c r="A4" s="44" t="str">
        <f>"单位名称："&amp;"石林彝族自治县国营石林林场"</f>
        <v>单位名称：石林彝族自治县国营石林林场</v>
      </c>
    </row>
    <row r="5" ht="44.25" customHeight="1" spans="1:10">
      <c r="A5" s="18" t="s">
        <v>347</v>
      </c>
      <c r="B5" s="18" t="s">
        <v>277</v>
      </c>
      <c r="C5" s="18" t="s">
        <v>278</v>
      </c>
      <c r="D5" s="18" t="s">
        <v>279</v>
      </c>
      <c r="E5" s="18" t="s">
        <v>280</v>
      </c>
      <c r="F5" s="96" t="s">
        <v>281</v>
      </c>
      <c r="G5" s="18" t="s">
        <v>282</v>
      </c>
      <c r="H5" s="96" t="s">
        <v>283</v>
      </c>
      <c r="I5" s="96" t="s">
        <v>284</v>
      </c>
      <c r="J5" s="18" t="s">
        <v>285</v>
      </c>
    </row>
    <row r="6" ht="14.25" customHeight="1" spans="1:10">
      <c r="A6" s="18">
        <v>1</v>
      </c>
      <c r="B6" s="18">
        <v>2</v>
      </c>
      <c r="C6" s="18">
        <v>3</v>
      </c>
      <c r="D6" s="18">
        <v>4</v>
      </c>
      <c r="E6" s="18">
        <v>5</v>
      </c>
      <c r="F6" s="96">
        <v>6</v>
      </c>
      <c r="G6" s="18">
        <v>7</v>
      </c>
      <c r="H6" s="96">
        <v>8</v>
      </c>
      <c r="I6" s="96">
        <v>9</v>
      </c>
      <c r="J6" s="18">
        <v>10</v>
      </c>
    </row>
    <row r="7" ht="42" customHeight="1" spans="1:10">
      <c r="A7" s="19"/>
      <c r="B7" s="97"/>
      <c r="C7" s="97"/>
      <c r="D7" s="97"/>
      <c r="E7" s="34"/>
      <c r="F7" s="98"/>
      <c r="G7" s="34"/>
      <c r="H7" s="98"/>
      <c r="I7" s="98"/>
      <c r="J7" s="34"/>
    </row>
    <row r="8" ht="42" customHeight="1" spans="1:10">
      <c r="A8" s="19"/>
      <c r="B8" s="33"/>
      <c r="C8" s="33"/>
      <c r="D8" s="33"/>
      <c r="E8" s="19"/>
      <c r="F8" s="33"/>
      <c r="G8" s="19"/>
      <c r="H8" s="33"/>
      <c r="I8" s="33"/>
      <c r="J8" s="19"/>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pane ySplit="1" topLeftCell="A2" activePane="bottomLeft" state="frozen"/>
      <selection/>
      <selection pane="bottomLeft" activeCell="F26" sqref="F26"/>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
      <c r="B1" s="1"/>
      <c r="C1" s="1"/>
      <c r="D1" s="1"/>
      <c r="E1" s="1"/>
      <c r="F1" s="1"/>
      <c r="G1" s="1"/>
      <c r="H1" s="1"/>
      <c r="I1" s="1"/>
    </row>
    <row r="2" customHeight="1" spans="1:9">
      <c r="A2" s="71" t="s">
        <v>350</v>
      </c>
      <c r="B2" s="72"/>
      <c r="C2" s="72"/>
      <c r="D2" s="73"/>
      <c r="E2" s="73"/>
      <c r="F2" s="73"/>
      <c r="G2" s="72"/>
      <c r="H2" s="72"/>
      <c r="I2" s="73"/>
    </row>
    <row r="3" ht="41.25" customHeight="1" spans="1:9">
      <c r="A3" s="74" t="str">
        <f>"2025"&amp;"年新增资产配置预算表"</f>
        <v>2025年新增资产配置预算表</v>
      </c>
      <c r="B3" s="75"/>
      <c r="C3" s="75"/>
      <c r="D3" s="76"/>
      <c r="E3" s="76"/>
      <c r="F3" s="76"/>
      <c r="G3" s="75"/>
      <c r="H3" s="75"/>
      <c r="I3" s="76"/>
    </row>
    <row r="4" customHeight="1" spans="1:9">
      <c r="A4" s="77" t="str">
        <f>"单位名称："&amp;"石林彝族自治县国营石林林场"</f>
        <v>单位名称：石林彝族自治县国营石林林场</v>
      </c>
      <c r="B4" s="78"/>
      <c r="C4" s="78"/>
      <c r="D4" s="79"/>
      <c r="F4" s="76"/>
      <c r="G4" s="75"/>
      <c r="H4" s="75"/>
      <c r="I4" s="93" t="s">
        <v>1</v>
      </c>
    </row>
    <row r="5" ht="28.5" customHeight="1" spans="1:9">
      <c r="A5" s="80" t="s">
        <v>183</v>
      </c>
      <c r="B5" s="81" t="s">
        <v>184</v>
      </c>
      <c r="C5" s="82" t="s">
        <v>351</v>
      </c>
      <c r="D5" s="80" t="s">
        <v>352</v>
      </c>
      <c r="E5" s="80" t="s">
        <v>353</v>
      </c>
      <c r="F5" s="80" t="s">
        <v>354</v>
      </c>
      <c r="G5" s="81" t="s">
        <v>355</v>
      </c>
      <c r="H5" s="69"/>
      <c r="I5" s="80"/>
    </row>
    <row r="6" ht="21" customHeight="1" spans="1:9">
      <c r="A6" s="82"/>
      <c r="B6" s="83"/>
      <c r="C6" s="83"/>
      <c r="D6" s="84"/>
      <c r="E6" s="83"/>
      <c r="F6" s="83"/>
      <c r="G6" s="81" t="s">
        <v>329</v>
      </c>
      <c r="H6" s="81" t="s">
        <v>356</v>
      </c>
      <c r="I6" s="81" t="s">
        <v>357</v>
      </c>
    </row>
    <row r="7" ht="17.25" customHeight="1" spans="1:9">
      <c r="A7" s="85" t="s">
        <v>83</v>
      </c>
      <c r="B7" s="32" t="s">
        <v>84</v>
      </c>
      <c r="C7" s="85" t="s">
        <v>85</v>
      </c>
      <c r="D7" s="34" t="s">
        <v>86</v>
      </c>
      <c r="E7" s="85" t="s">
        <v>87</v>
      </c>
      <c r="F7" s="32" t="s">
        <v>88</v>
      </c>
      <c r="G7" s="86" t="s">
        <v>89</v>
      </c>
      <c r="H7" s="34" t="s">
        <v>90</v>
      </c>
      <c r="I7" s="34">
        <v>9</v>
      </c>
    </row>
    <row r="8" ht="19.5" customHeight="1" spans="1:9">
      <c r="A8" s="87"/>
      <c r="B8" s="65"/>
      <c r="C8" s="65"/>
      <c r="D8" s="19"/>
      <c r="E8" s="33"/>
      <c r="F8" s="86"/>
      <c r="G8" s="88"/>
      <c r="H8" s="89"/>
      <c r="I8" s="89"/>
    </row>
    <row r="9" ht="19.5" customHeight="1" spans="1:9">
      <c r="A9" s="21" t="s">
        <v>55</v>
      </c>
      <c r="B9" s="90"/>
      <c r="C9" s="90"/>
      <c r="D9" s="91"/>
      <c r="E9" s="92"/>
      <c r="F9" s="92"/>
      <c r="G9" s="88"/>
      <c r="H9" s="89"/>
      <c r="I9" s="89"/>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pane ySplit="1" topLeftCell="A2" activePane="bottomLeft" state="frozen"/>
      <selection/>
      <selection pane="bottomLeft" activeCell="F26" sqref="F26"/>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1"/>
      <c r="B1" s="1"/>
      <c r="C1" s="1"/>
      <c r="D1" s="1"/>
      <c r="E1" s="1"/>
      <c r="F1" s="1"/>
      <c r="G1" s="1"/>
      <c r="H1" s="1"/>
      <c r="I1" s="1"/>
      <c r="J1" s="1"/>
      <c r="K1" s="1"/>
    </row>
    <row r="2" customHeight="1" spans="4:11">
      <c r="D2" s="41"/>
      <c r="E2" s="41"/>
      <c r="F2" s="41"/>
      <c r="G2" s="41"/>
      <c r="K2" s="42" t="s">
        <v>358</v>
      </c>
    </row>
    <row r="3" ht="41.25" customHeight="1" spans="1:11">
      <c r="A3" s="43" t="str">
        <f>"2025"&amp;"年上级转移支付补助项目支出预算表"</f>
        <v>2025年上级转移支付补助项目支出预算表</v>
      </c>
      <c r="B3" s="43"/>
      <c r="C3" s="43"/>
      <c r="D3" s="43"/>
      <c r="E3" s="43"/>
      <c r="F3" s="43"/>
      <c r="G3" s="43"/>
      <c r="H3" s="43"/>
      <c r="I3" s="43"/>
      <c r="J3" s="43"/>
      <c r="K3" s="43"/>
    </row>
    <row r="4" ht="13.5" customHeight="1" spans="1:11">
      <c r="A4" s="44" t="str">
        <f>"单位名称："&amp;"石林彝族自治县国营石林林场"</f>
        <v>单位名称：石林彝族自治县国营石林林场</v>
      </c>
      <c r="B4" s="45"/>
      <c r="C4" s="45"/>
      <c r="D4" s="45"/>
      <c r="E4" s="45"/>
      <c r="F4" s="45"/>
      <c r="G4" s="45"/>
      <c r="H4" s="46"/>
      <c r="I4" s="46"/>
      <c r="J4" s="46"/>
      <c r="K4" s="47" t="s">
        <v>1</v>
      </c>
    </row>
    <row r="5" ht="21.75" customHeight="1" spans="1:11">
      <c r="A5" s="48" t="s">
        <v>261</v>
      </c>
      <c r="B5" s="48" t="s">
        <v>186</v>
      </c>
      <c r="C5" s="48" t="s">
        <v>262</v>
      </c>
      <c r="D5" s="49" t="s">
        <v>187</v>
      </c>
      <c r="E5" s="49" t="s">
        <v>188</v>
      </c>
      <c r="F5" s="49" t="s">
        <v>263</v>
      </c>
      <c r="G5" s="49" t="s">
        <v>264</v>
      </c>
      <c r="H5" s="62" t="s">
        <v>55</v>
      </c>
      <c r="I5" s="13" t="s">
        <v>359</v>
      </c>
      <c r="J5" s="14"/>
      <c r="K5" s="36"/>
    </row>
    <row r="6" ht="21.75" customHeight="1" spans="1:11">
      <c r="A6" s="50"/>
      <c r="B6" s="50"/>
      <c r="C6" s="50"/>
      <c r="D6" s="51"/>
      <c r="E6" s="51"/>
      <c r="F6" s="51"/>
      <c r="G6" s="51"/>
      <c r="H6" s="63"/>
      <c r="I6" s="49" t="s">
        <v>58</v>
      </c>
      <c r="J6" s="49" t="s">
        <v>59</v>
      </c>
      <c r="K6" s="49" t="s">
        <v>60</v>
      </c>
    </row>
    <row r="7" ht="40.5" customHeight="1" spans="1:11">
      <c r="A7" s="53"/>
      <c r="B7" s="53"/>
      <c r="C7" s="53"/>
      <c r="D7" s="54"/>
      <c r="E7" s="54"/>
      <c r="F7" s="54"/>
      <c r="G7" s="54"/>
      <c r="H7" s="55"/>
      <c r="I7" s="54" t="s">
        <v>57</v>
      </c>
      <c r="J7" s="54"/>
      <c r="K7" s="54"/>
    </row>
    <row r="8" ht="15" customHeight="1" spans="1:11">
      <c r="A8" s="56">
        <v>1</v>
      </c>
      <c r="B8" s="56">
        <v>2</v>
      </c>
      <c r="C8" s="56">
        <v>3</v>
      </c>
      <c r="D8" s="56">
        <v>4</v>
      </c>
      <c r="E8" s="56">
        <v>5</v>
      </c>
      <c r="F8" s="56">
        <v>6</v>
      </c>
      <c r="G8" s="56">
        <v>7</v>
      </c>
      <c r="H8" s="56">
        <v>8</v>
      </c>
      <c r="I8" s="56">
        <v>9</v>
      </c>
      <c r="J8" s="69">
        <v>10</v>
      </c>
      <c r="K8" s="69">
        <v>11</v>
      </c>
    </row>
    <row r="9" ht="18.75" customHeight="1" spans="1:11">
      <c r="A9" s="19"/>
      <c r="B9" s="33"/>
      <c r="C9" s="19"/>
      <c r="D9" s="19"/>
      <c r="E9" s="19"/>
      <c r="F9" s="19"/>
      <c r="G9" s="19"/>
      <c r="H9" s="64"/>
      <c r="I9" s="70"/>
      <c r="J9" s="70"/>
      <c r="K9" s="64"/>
    </row>
    <row r="10" ht="18.75" customHeight="1" spans="1:11">
      <c r="A10" s="65"/>
      <c r="B10" s="33"/>
      <c r="C10" s="33"/>
      <c r="D10" s="33"/>
      <c r="E10" s="33"/>
      <c r="F10" s="33"/>
      <c r="G10" s="33"/>
      <c r="H10" s="58"/>
      <c r="I10" s="58"/>
      <c r="J10" s="58"/>
      <c r="K10" s="64"/>
    </row>
    <row r="11" ht="18.75" customHeight="1" spans="1:11">
      <c r="A11" s="66" t="s">
        <v>174</v>
      </c>
      <c r="B11" s="67"/>
      <c r="C11" s="67"/>
      <c r="D11" s="67"/>
      <c r="E11" s="67"/>
      <c r="F11" s="67"/>
      <c r="G11" s="68"/>
      <c r="H11" s="58"/>
      <c r="I11" s="58"/>
      <c r="J11" s="58"/>
      <c r="K11" s="64"/>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pane ySplit="1" topLeftCell="A2" activePane="bottomLeft" state="frozen"/>
      <selection/>
      <selection pane="bottomLeft" activeCell="F26" sqref="F26"/>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1"/>
      <c r="B1" s="1"/>
      <c r="C1" s="1"/>
      <c r="D1" s="1"/>
      <c r="E1" s="1"/>
      <c r="F1" s="1"/>
      <c r="G1" s="1"/>
    </row>
    <row r="2" ht="13.5" customHeight="1" spans="4:7">
      <c r="D2" s="41"/>
      <c r="G2" s="42" t="s">
        <v>360</v>
      </c>
    </row>
    <row r="3" ht="41.25" customHeight="1" spans="1:7">
      <c r="A3" s="43" t="str">
        <f>"2025"&amp;"年部门项目中期规划预算表"</f>
        <v>2025年部门项目中期规划预算表</v>
      </c>
      <c r="B3" s="43"/>
      <c r="C3" s="43"/>
      <c r="D3" s="43"/>
      <c r="E3" s="43"/>
      <c r="F3" s="43"/>
      <c r="G3" s="43"/>
    </row>
    <row r="4" ht="13.5" customHeight="1" spans="1:7">
      <c r="A4" s="44" t="str">
        <f>"单位名称："&amp;"石林彝族自治县国营石林林场"</f>
        <v>单位名称：石林彝族自治县国营石林林场</v>
      </c>
      <c r="B4" s="45"/>
      <c r="C4" s="45"/>
      <c r="D4" s="45"/>
      <c r="E4" s="46"/>
      <c r="F4" s="46"/>
      <c r="G4" s="47" t="s">
        <v>1</v>
      </c>
    </row>
    <row r="5" ht="21.75" customHeight="1" spans="1:7">
      <c r="A5" s="48" t="s">
        <v>262</v>
      </c>
      <c r="B5" s="48" t="s">
        <v>261</v>
      </c>
      <c r="C5" s="48" t="s">
        <v>186</v>
      </c>
      <c r="D5" s="49" t="s">
        <v>361</v>
      </c>
      <c r="E5" s="13" t="s">
        <v>58</v>
      </c>
      <c r="F5" s="14"/>
      <c r="G5" s="36"/>
    </row>
    <row r="6" ht="21.75" customHeight="1" spans="1:7">
      <c r="A6" s="50"/>
      <c r="B6" s="50"/>
      <c r="C6" s="50"/>
      <c r="D6" s="51"/>
      <c r="E6" s="52" t="str">
        <f>"2025"&amp;"年"</f>
        <v>2025年</v>
      </c>
      <c r="F6" s="49" t="str">
        <f>("2025"+1)&amp;"年"</f>
        <v>2026年</v>
      </c>
      <c r="G6" s="49" t="str">
        <f>("2025"+2)&amp;"年"</f>
        <v>2027年</v>
      </c>
    </row>
    <row r="7" ht="40.5" customHeight="1" spans="1:7">
      <c r="A7" s="53"/>
      <c r="B7" s="53"/>
      <c r="C7" s="53"/>
      <c r="D7" s="54"/>
      <c r="E7" s="55"/>
      <c r="F7" s="54" t="s">
        <v>57</v>
      </c>
      <c r="G7" s="54"/>
    </row>
    <row r="8" ht="15" customHeight="1" spans="1:7">
      <c r="A8" s="56">
        <v>1</v>
      </c>
      <c r="B8" s="56">
        <v>2</v>
      </c>
      <c r="C8" s="56">
        <v>3</v>
      </c>
      <c r="D8" s="56">
        <v>4</v>
      </c>
      <c r="E8" s="56">
        <v>5</v>
      </c>
      <c r="F8" s="56">
        <v>6</v>
      </c>
      <c r="G8" s="56">
        <v>7</v>
      </c>
    </row>
    <row r="9" ht="17.25" customHeight="1" spans="1:7">
      <c r="A9" s="33" t="s">
        <v>70</v>
      </c>
      <c r="B9" s="57"/>
      <c r="C9" s="57"/>
      <c r="D9" s="33"/>
      <c r="E9" s="58">
        <v>200000</v>
      </c>
      <c r="F9" s="58"/>
      <c r="G9" s="58"/>
    </row>
    <row r="10" ht="18.75" customHeight="1" spans="1:7">
      <c r="A10" s="33"/>
      <c r="B10" s="33" t="s">
        <v>362</v>
      </c>
      <c r="C10" s="33" t="s">
        <v>275</v>
      </c>
      <c r="D10" s="33" t="s">
        <v>363</v>
      </c>
      <c r="E10" s="58">
        <v>200000</v>
      </c>
      <c r="F10" s="58"/>
      <c r="G10" s="58"/>
    </row>
    <row r="11" ht="18.75" customHeight="1" spans="1:7">
      <c r="A11" s="59" t="s">
        <v>55</v>
      </c>
      <c r="B11" s="60" t="s">
        <v>364</v>
      </c>
      <c r="C11" s="60"/>
      <c r="D11" s="61"/>
      <c r="E11" s="58">
        <v>200000</v>
      </c>
      <c r="F11" s="58"/>
      <c r="G11" s="58"/>
    </row>
  </sheetData>
  <mergeCells count="11">
    <mergeCell ref="A3:G3"/>
    <mergeCell ref="A4:D4"/>
    <mergeCell ref="E5:G5"/>
    <mergeCell ref="A11:D11"/>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9"/>
  <sheetViews>
    <sheetView showZeros="0" tabSelected="1" workbookViewId="0">
      <pane ySplit="1" topLeftCell="A2" activePane="bottomLeft" state="frozen"/>
      <selection/>
      <selection pane="bottomLeft" activeCell="A10" sqref="A10:J10"/>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1"/>
    </row>
    <row r="2" customHeight="1" spans="1:10">
      <c r="A2" s="2"/>
      <c r="B2" s="2"/>
      <c r="C2" s="2"/>
      <c r="D2" s="2"/>
      <c r="E2" s="2"/>
      <c r="F2" s="2"/>
      <c r="G2" s="2"/>
      <c r="H2" s="2"/>
      <c r="I2" s="2"/>
      <c r="J2" s="35" t="s">
        <v>365</v>
      </c>
    </row>
    <row r="3" ht="41.25" customHeight="1" spans="1:10">
      <c r="A3" s="2" t="str">
        <f>"2025"&amp;"年部门整体支出绩效目标表"</f>
        <v>2025年部门整体支出绩效目标表</v>
      </c>
      <c r="B3" s="3"/>
      <c r="C3" s="3"/>
      <c r="D3" s="3"/>
      <c r="E3" s="3"/>
      <c r="F3" s="3"/>
      <c r="G3" s="3"/>
      <c r="H3" s="3"/>
      <c r="I3" s="3"/>
      <c r="J3" s="3"/>
    </row>
    <row r="4" ht="17.25" customHeight="1" spans="1:10">
      <c r="A4" s="4" t="str">
        <f>"单位名称："&amp;"石林彝族自治县国营石林林场"</f>
        <v>单位名称：石林彝族自治县国营石林林场</v>
      </c>
      <c r="B4" s="4"/>
      <c r="C4" s="5"/>
      <c r="D4" s="6"/>
      <c r="E4" s="6"/>
      <c r="F4" s="6"/>
      <c r="G4" s="6"/>
      <c r="H4" s="6"/>
      <c r="I4" s="6"/>
      <c r="J4" s="227" t="s">
        <v>1</v>
      </c>
    </row>
    <row r="5" ht="30" customHeight="1" spans="1:10">
      <c r="A5" s="7" t="s">
        <v>366</v>
      </c>
      <c r="B5" s="8" t="s">
        <v>71</v>
      </c>
      <c r="C5" s="9"/>
      <c r="D5" s="9"/>
      <c r="E5" s="10"/>
      <c r="F5" s="11" t="s">
        <v>367</v>
      </c>
      <c r="G5" s="10"/>
      <c r="H5" s="12" t="s">
        <v>70</v>
      </c>
      <c r="I5" s="9"/>
      <c r="J5" s="10"/>
    </row>
    <row r="6" ht="32.25" customHeight="1" spans="1:10">
      <c r="A6" s="13" t="s">
        <v>368</v>
      </c>
      <c r="B6" s="14"/>
      <c r="C6" s="14"/>
      <c r="D6" s="14"/>
      <c r="E6" s="14"/>
      <c r="F6" s="14"/>
      <c r="G6" s="14"/>
      <c r="H6" s="14"/>
      <c r="I6" s="36"/>
      <c r="J6" s="37" t="s">
        <v>369</v>
      </c>
    </row>
    <row r="7" ht="99.75" customHeight="1" spans="1:10">
      <c r="A7" s="15" t="s">
        <v>370</v>
      </c>
      <c r="B7" s="16" t="s">
        <v>371</v>
      </c>
      <c r="C7" s="17" t="s">
        <v>372</v>
      </c>
      <c r="D7" s="17"/>
      <c r="E7" s="17"/>
      <c r="F7" s="17"/>
      <c r="G7" s="17"/>
      <c r="H7" s="17"/>
      <c r="I7" s="17"/>
      <c r="J7" s="38" t="s">
        <v>373</v>
      </c>
    </row>
    <row r="8" ht="99.75" customHeight="1" spans="1:10">
      <c r="A8" s="15"/>
      <c r="B8" s="16" t="str">
        <f>"总体绩效目标（"&amp;"2025"&amp;"-"&amp;("2025"+2)&amp;"年期间）"</f>
        <v>总体绩效目标（2025-2027年期间）</v>
      </c>
      <c r="C8" s="17" t="s">
        <v>374</v>
      </c>
      <c r="D8" s="17"/>
      <c r="E8" s="17"/>
      <c r="F8" s="17"/>
      <c r="G8" s="17"/>
      <c r="H8" s="17"/>
      <c r="I8" s="17"/>
      <c r="J8" s="38" t="s">
        <v>375</v>
      </c>
    </row>
    <row r="9" ht="75" customHeight="1" spans="1:10">
      <c r="A9" s="16" t="s">
        <v>376</v>
      </c>
      <c r="B9" s="18" t="str">
        <f>"预算年度（"&amp;"2025"&amp;"年）绩效目标"</f>
        <v>预算年度（2025年）绩效目标</v>
      </c>
      <c r="C9" s="19" t="s">
        <v>377</v>
      </c>
      <c r="D9" s="19"/>
      <c r="E9" s="19"/>
      <c r="F9" s="19"/>
      <c r="G9" s="19"/>
      <c r="H9" s="19"/>
      <c r="I9" s="19"/>
      <c r="J9" s="39" t="s">
        <v>378</v>
      </c>
    </row>
    <row r="10" ht="32.25" customHeight="1" spans="1:10">
      <c r="A10" s="20" t="s">
        <v>379</v>
      </c>
      <c r="B10" s="20"/>
      <c r="C10" s="20"/>
      <c r="D10" s="20"/>
      <c r="E10" s="20"/>
      <c r="F10" s="20"/>
      <c r="G10" s="20"/>
      <c r="H10" s="20"/>
      <c r="I10" s="20"/>
      <c r="J10" s="20"/>
    </row>
    <row r="11" ht="32.25" customHeight="1" spans="1:10">
      <c r="A11" s="16" t="s">
        <v>380</v>
      </c>
      <c r="B11" s="16"/>
      <c r="C11" s="15" t="s">
        <v>381</v>
      </c>
      <c r="D11" s="15"/>
      <c r="E11" s="15"/>
      <c r="F11" s="15" t="s">
        <v>382</v>
      </c>
      <c r="G11" s="15"/>
      <c r="H11" s="15" t="s">
        <v>383</v>
      </c>
      <c r="I11" s="15"/>
      <c r="J11" s="15"/>
    </row>
    <row r="12" ht="32.25" customHeight="1" spans="1:10">
      <c r="A12" s="16"/>
      <c r="B12" s="16"/>
      <c r="C12" s="15"/>
      <c r="D12" s="15"/>
      <c r="E12" s="15"/>
      <c r="F12" s="15"/>
      <c r="G12" s="15"/>
      <c r="H12" s="16" t="s">
        <v>384</v>
      </c>
      <c r="I12" s="16" t="s">
        <v>385</v>
      </c>
      <c r="J12" s="16" t="s">
        <v>386</v>
      </c>
    </row>
    <row r="13" ht="24" customHeight="1" spans="1:10">
      <c r="A13" s="21" t="s">
        <v>55</v>
      </c>
      <c r="B13" s="22"/>
      <c r="C13" s="22"/>
      <c r="D13" s="22"/>
      <c r="E13" s="22"/>
      <c r="F13" s="22"/>
      <c r="G13" s="23"/>
      <c r="H13" s="24">
        <v>12329749.2</v>
      </c>
      <c r="I13" s="24">
        <v>9479749.2</v>
      </c>
      <c r="J13" s="24">
        <v>2850000</v>
      </c>
    </row>
    <row r="14" ht="34.5" customHeight="1" spans="1:10">
      <c r="A14" s="17" t="s">
        <v>387</v>
      </c>
      <c r="B14" s="25"/>
      <c r="C14" s="17" t="s">
        <v>388</v>
      </c>
      <c r="D14" s="25"/>
      <c r="E14" s="25"/>
      <c r="F14" s="25"/>
      <c r="G14" s="25"/>
      <c r="H14" s="26">
        <v>12329749.2</v>
      </c>
      <c r="I14" s="26">
        <v>9479749.2</v>
      </c>
      <c r="J14" s="26">
        <v>2850000</v>
      </c>
    </row>
    <row r="15" ht="32.25" customHeight="1" spans="1:10">
      <c r="A15" s="20" t="s">
        <v>389</v>
      </c>
      <c r="B15" s="20"/>
      <c r="C15" s="20"/>
      <c r="D15" s="20"/>
      <c r="E15" s="20"/>
      <c r="F15" s="20"/>
      <c r="G15" s="20"/>
      <c r="H15" s="20"/>
      <c r="I15" s="20"/>
      <c r="J15" s="20"/>
    </row>
    <row r="16" ht="32.25" customHeight="1" spans="1:10">
      <c r="A16" s="27" t="s">
        <v>390</v>
      </c>
      <c r="B16" s="27"/>
      <c r="C16" s="27"/>
      <c r="D16" s="27"/>
      <c r="E16" s="27"/>
      <c r="F16" s="27"/>
      <c r="G16" s="27"/>
      <c r="H16" s="28" t="s">
        <v>391</v>
      </c>
      <c r="I16" s="40" t="s">
        <v>285</v>
      </c>
      <c r="J16" s="28" t="s">
        <v>392</v>
      </c>
    </row>
    <row r="17" ht="36" customHeight="1" spans="1:10">
      <c r="A17" s="29" t="s">
        <v>278</v>
      </c>
      <c r="B17" s="29" t="s">
        <v>393</v>
      </c>
      <c r="C17" s="30" t="s">
        <v>280</v>
      </c>
      <c r="D17" s="30" t="s">
        <v>281</v>
      </c>
      <c r="E17" s="30" t="s">
        <v>282</v>
      </c>
      <c r="F17" s="30" t="s">
        <v>283</v>
      </c>
      <c r="G17" s="30" t="s">
        <v>284</v>
      </c>
      <c r="H17" s="31"/>
      <c r="I17" s="31"/>
      <c r="J17" s="31"/>
    </row>
    <row r="18" ht="32.25" customHeight="1" spans="1:10">
      <c r="A18" s="32" t="s">
        <v>287</v>
      </c>
      <c r="B18" s="32"/>
      <c r="C18" s="33"/>
      <c r="D18" s="32"/>
      <c r="E18" s="32"/>
      <c r="F18" s="32"/>
      <c r="G18" s="32"/>
      <c r="H18" s="34"/>
      <c r="I18" s="19"/>
      <c r="J18" s="34"/>
    </row>
    <row r="19" ht="32.25" customHeight="1" spans="1:10">
      <c r="A19" s="32"/>
      <c r="B19" s="32" t="s">
        <v>288</v>
      </c>
      <c r="C19" s="33"/>
      <c r="D19" s="32"/>
      <c r="E19" s="32"/>
      <c r="F19" s="32"/>
      <c r="G19" s="32"/>
      <c r="H19" s="34"/>
      <c r="I19" s="19"/>
      <c r="J19" s="34"/>
    </row>
    <row r="20" ht="32.25" customHeight="1" spans="1:10">
      <c r="A20" s="32"/>
      <c r="B20" s="32"/>
      <c r="C20" s="33" t="s">
        <v>394</v>
      </c>
      <c r="D20" s="32" t="s">
        <v>290</v>
      </c>
      <c r="E20" s="32" t="s">
        <v>395</v>
      </c>
      <c r="F20" s="32" t="s">
        <v>396</v>
      </c>
      <c r="G20" s="32" t="s">
        <v>292</v>
      </c>
      <c r="H20" s="34" t="s">
        <v>397</v>
      </c>
      <c r="I20" s="19" t="s">
        <v>398</v>
      </c>
      <c r="J20" s="34" t="s">
        <v>399</v>
      </c>
    </row>
    <row r="21" ht="32.25" customHeight="1" spans="1:10">
      <c r="A21" s="32"/>
      <c r="B21" s="32"/>
      <c r="C21" s="33" t="s">
        <v>400</v>
      </c>
      <c r="D21" s="32" t="s">
        <v>306</v>
      </c>
      <c r="E21" s="32" t="s">
        <v>401</v>
      </c>
      <c r="F21" s="32" t="s">
        <v>402</v>
      </c>
      <c r="G21" s="32" t="s">
        <v>292</v>
      </c>
      <c r="H21" s="34" t="s">
        <v>403</v>
      </c>
      <c r="I21" s="19" t="s">
        <v>404</v>
      </c>
      <c r="J21" s="34" t="s">
        <v>405</v>
      </c>
    </row>
    <row r="22" ht="32.25" customHeight="1" spans="1:10">
      <c r="A22" s="32"/>
      <c r="B22" s="32"/>
      <c r="C22" s="33" t="s">
        <v>406</v>
      </c>
      <c r="D22" s="32" t="s">
        <v>290</v>
      </c>
      <c r="E22" s="32" t="s">
        <v>407</v>
      </c>
      <c r="F22" s="32" t="s">
        <v>396</v>
      </c>
      <c r="G22" s="32" t="s">
        <v>292</v>
      </c>
      <c r="H22" s="34" t="s">
        <v>408</v>
      </c>
      <c r="I22" s="19" t="s">
        <v>409</v>
      </c>
      <c r="J22" s="34" t="s">
        <v>410</v>
      </c>
    </row>
    <row r="23" ht="32.25" customHeight="1" spans="1:10">
      <c r="A23" s="32"/>
      <c r="B23" s="32" t="s">
        <v>411</v>
      </c>
      <c r="C23" s="33"/>
      <c r="D23" s="32"/>
      <c r="E23" s="32"/>
      <c r="F23" s="32"/>
      <c r="G23" s="32"/>
      <c r="H23" s="34"/>
      <c r="I23" s="19"/>
      <c r="J23" s="34"/>
    </row>
    <row r="24" ht="32.25" customHeight="1" spans="1:10">
      <c r="A24" s="32"/>
      <c r="B24" s="32"/>
      <c r="C24" s="33" t="s">
        <v>412</v>
      </c>
      <c r="D24" s="32" t="s">
        <v>413</v>
      </c>
      <c r="E24" s="32" t="s">
        <v>414</v>
      </c>
      <c r="F24" s="32" t="s">
        <v>308</v>
      </c>
      <c r="G24" s="32" t="s">
        <v>292</v>
      </c>
      <c r="H24" s="34" t="s">
        <v>415</v>
      </c>
      <c r="I24" s="19" t="s">
        <v>416</v>
      </c>
      <c r="J24" s="34" t="s">
        <v>417</v>
      </c>
    </row>
    <row r="25" ht="32.25" customHeight="1" spans="1:10">
      <c r="A25" s="32"/>
      <c r="B25" s="32"/>
      <c r="C25" s="33" t="s">
        <v>418</v>
      </c>
      <c r="D25" s="32" t="s">
        <v>306</v>
      </c>
      <c r="E25" s="32" t="s">
        <v>307</v>
      </c>
      <c r="F25" s="32" t="s">
        <v>308</v>
      </c>
      <c r="G25" s="32" t="s">
        <v>292</v>
      </c>
      <c r="H25" s="34" t="s">
        <v>419</v>
      </c>
      <c r="I25" s="19" t="s">
        <v>420</v>
      </c>
      <c r="J25" s="34" t="s">
        <v>421</v>
      </c>
    </row>
    <row r="26" ht="32.25" customHeight="1" spans="1:10">
      <c r="A26" s="32"/>
      <c r="B26" s="32"/>
      <c r="C26" s="33" t="s">
        <v>422</v>
      </c>
      <c r="D26" s="32" t="s">
        <v>290</v>
      </c>
      <c r="E26" s="32" t="s">
        <v>423</v>
      </c>
      <c r="F26" s="32" t="s">
        <v>308</v>
      </c>
      <c r="G26" s="32" t="s">
        <v>292</v>
      </c>
      <c r="H26" s="34" t="s">
        <v>424</v>
      </c>
      <c r="I26" s="19" t="s">
        <v>425</v>
      </c>
      <c r="J26" s="34" t="s">
        <v>426</v>
      </c>
    </row>
    <row r="27" ht="32.25" customHeight="1" spans="1:10">
      <c r="A27" s="32"/>
      <c r="B27" s="32" t="s">
        <v>294</v>
      </c>
      <c r="C27" s="33"/>
      <c r="D27" s="32"/>
      <c r="E27" s="32"/>
      <c r="F27" s="32"/>
      <c r="G27" s="32"/>
      <c r="H27" s="34"/>
      <c r="I27" s="19"/>
      <c r="J27" s="34"/>
    </row>
    <row r="28" ht="32.25" customHeight="1" spans="1:10">
      <c r="A28" s="32"/>
      <c r="B28" s="32"/>
      <c r="C28" s="33" t="s">
        <v>427</v>
      </c>
      <c r="D28" s="32" t="s">
        <v>290</v>
      </c>
      <c r="E28" s="32" t="s">
        <v>423</v>
      </c>
      <c r="F28" s="32" t="s">
        <v>308</v>
      </c>
      <c r="G28" s="32" t="s">
        <v>292</v>
      </c>
      <c r="H28" s="34" t="s">
        <v>428</v>
      </c>
      <c r="I28" s="19" t="s">
        <v>429</v>
      </c>
      <c r="J28" s="34" t="s">
        <v>430</v>
      </c>
    </row>
    <row r="29" ht="32.25" customHeight="1" spans="1:10">
      <c r="A29" s="32" t="s">
        <v>300</v>
      </c>
      <c r="B29" s="32"/>
      <c r="C29" s="33"/>
      <c r="D29" s="32"/>
      <c r="E29" s="32"/>
      <c r="F29" s="32"/>
      <c r="G29" s="32"/>
      <c r="H29" s="34"/>
      <c r="I29" s="19"/>
      <c r="J29" s="34"/>
    </row>
    <row r="30" ht="32.25" customHeight="1" spans="1:10">
      <c r="A30" s="32"/>
      <c r="B30" s="32" t="s">
        <v>431</v>
      </c>
      <c r="C30" s="33"/>
      <c r="D30" s="32"/>
      <c r="E30" s="32"/>
      <c r="F30" s="32"/>
      <c r="G30" s="32"/>
      <c r="H30" s="34"/>
      <c r="I30" s="19"/>
      <c r="J30" s="34"/>
    </row>
    <row r="31" ht="32.25" customHeight="1" spans="1:10">
      <c r="A31" s="32"/>
      <c r="B31" s="32"/>
      <c r="C31" s="33" t="s">
        <v>432</v>
      </c>
      <c r="D31" s="32" t="s">
        <v>290</v>
      </c>
      <c r="E31" s="32" t="s">
        <v>96</v>
      </c>
      <c r="F31" s="32" t="s">
        <v>291</v>
      </c>
      <c r="G31" s="32" t="s">
        <v>292</v>
      </c>
      <c r="H31" s="34" t="s">
        <v>433</v>
      </c>
      <c r="I31" s="19" t="s">
        <v>434</v>
      </c>
      <c r="J31" s="34" t="s">
        <v>435</v>
      </c>
    </row>
    <row r="32" ht="32.25" customHeight="1" spans="1:10">
      <c r="A32" s="32"/>
      <c r="B32" s="32"/>
      <c r="C32" s="33" t="s">
        <v>436</v>
      </c>
      <c r="D32" s="32" t="s">
        <v>290</v>
      </c>
      <c r="E32" s="32" t="s">
        <v>92</v>
      </c>
      <c r="F32" s="32" t="s">
        <v>291</v>
      </c>
      <c r="G32" s="32" t="s">
        <v>292</v>
      </c>
      <c r="H32" s="34" t="s">
        <v>437</v>
      </c>
      <c r="I32" s="19" t="s">
        <v>438</v>
      </c>
      <c r="J32" s="34" t="s">
        <v>439</v>
      </c>
    </row>
    <row r="33" ht="32.25" customHeight="1" spans="1:10">
      <c r="A33" s="32"/>
      <c r="B33" s="32" t="s">
        <v>301</v>
      </c>
      <c r="C33" s="33"/>
      <c r="D33" s="32"/>
      <c r="E33" s="32"/>
      <c r="F33" s="32"/>
      <c r="G33" s="32"/>
      <c r="H33" s="34"/>
      <c r="I33" s="19"/>
      <c r="J33" s="34"/>
    </row>
    <row r="34" ht="32.25" customHeight="1" spans="1:10">
      <c r="A34" s="32"/>
      <c r="B34" s="32"/>
      <c r="C34" s="33" t="s">
        <v>440</v>
      </c>
      <c r="D34" s="32" t="s">
        <v>290</v>
      </c>
      <c r="E34" s="32" t="s">
        <v>441</v>
      </c>
      <c r="F34" s="32" t="s">
        <v>297</v>
      </c>
      <c r="G34" s="32" t="s">
        <v>298</v>
      </c>
      <c r="H34" s="34" t="s">
        <v>442</v>
      </c>
      <c r="I34" s="19" t="s">
        <v>443</v>
      </c>
      <c r="J34" s="34" t="s">
        <v>444</v>
      </c>
    </row>
    <row r="35" ht="32.25" customHeight="1" spans="1:10">
      <c r="A35" s="32"/>
      <c r="B35" s="32"/>
      <c r="C35" s="33" t="s">
        <v>445</v>
      </c>
      <c r="D35" s="32" t="s">
        <v>306</v>
      </c>
      <c r="E35" s="32" t="s">
        <v>446</v>
      </c>
      <c r="F35" s="32" t="s">
        <v>308</v>
      </c>
      <c r="G35" s="32" t="s">
        <v>292</v>
      </c>
      <c r="H35" s="34" t="s">
        <v>447</v>
      </c>
      <c r="I35" s="19" t="s">
        <v>448</v>
      </c>
      <c r="J35" s="34" t="s">
        <v>449</v>
      </c>
    </row>
    <row r="36" ht="32.25" customHeight="1" spans="1:10">
      <c r="A36" s="32" t="s">
        <v>303</v>
      </c>
      <c r="B36" s="32"/>
      <c r="C36" s="33"/>
      <c r="D36" s="32"/>
      <c r="E36" s="32"/>
      <c r="F36" s="32"/>
      <c r="G36" s="32"/>
      <c r="H36" s="34"/>
      <c r="I36" s="19"/>
      <c r="J36" s="34"/>
    </row>
    <row r="37" ht="32.25" customHeight="1" spans="1:10">
      <c r="A37" s="32"/>
      <c r="B37" s="32" t="s">
        <v>304</v>
      </c>
      <c r="C37" s="33"/>
      <c r="D37" s="32"/>
      <c r="E37" s="32"/>
      <c r="F37" s="32"/>
      <c r="G37" s="32"/>
      <c r="H37" s="34"/>
      <c r="I37" s="19"/>
      <c r="J37" s="34"/>
    </row>
    <row r="38" ht="32.25" customHeight="1" spans="1:10">
      <c r="A38" s="32"/>
      <c r="B38" s="32"/>
      <c r="C38" s="33" t="s">
        <v>450</v>
      </c>
      <c r="D38" s="32" t="s">
        <v>306</v>
      </c>
      <c r="E38" s="32" t="s">
        <v>307</v>
      </c>
      <c r="F38" s="32" t="s">
        <v>308</v>
      </c>
      <c r="G38" s="32" t="s">
        <v>292</v>
      </c>
      <c r="H38" s="34" t="s">
        <v>451</v>
      </c>
      <c r="I38" s="19" t="s">
        <v>452</v>
      </c>
      <c r="J38" s="34" t="s">
        <v>453</v>
      </c>
    </row>
    <row r="39" ht="32.25" customHeight="1" spans="1:10">
      <c r="A39" s="32"/>
      <c r="B39" s="32"/>
      <c r="C39" s="33" t="s">
        <v>454</v>
      </c>
      <c r="D39" s="32" t="s">
        <v>306</v>
      </c>
      <c r="E39" s="32" t="s">
        <v>307</v>
      </c>
      <c r="F39" s="32" t="s">
        <v>308</v>
      </c>
      <c r="G39" s="32" t="s">
        <v>292</v>
      </c>
      <c r="H39" s="34" t="s">
        <v>455</v>
      </c>
      <c r="I39" s="19" t="s">
        <v>456</v>
      </c>
      <c r="J39" s="34" t="s">
        <v>453</v>
      </c>
    </row>
  </sheetData>
  <mergeCells count="29">
    <mergeCell ref="A3:J3"/>
    <mergeCell ref="A4:C4"/>
    <mergeCell ref="B5:E5"/>
    <mergeCell ref="B5:E5"/>
    <mergeCell ref="F5:G5"/>
    <mergeCell ref="H5:J5"/>
    <mergeCell ref="H5:J5"/>
    <mergeCell ref="A6:I6"/>
    <mergeCell ref="C7:I7"/>
    <mergeCell ref="C7:I7"/>
    <mergeCell ref="C8:I8"/>
    <mergeCell ref="C8:I8"/>
    <mergeCell ref="C9:I9"/>
    <mergeCell ref="C9:I9"/>
    <mergeCell ref="A10:J10"/>
    <mergeCell ref="H11:J11"/>
    <mergeCell ref="A13:G13"/>
    <mergeCell ref="A14:B14"/>
    <mergeCell ref="A14:B14"/>
    <mergeCell ref="C14:G14"/>
    <mergeCell ref="C14:G14"/>
    <mergeCell ref="A15:J15"/>
    <mergeCell ref="A16:G16"/>
    <mergeCell ref="A7:A8"/>
    <mergeCell ref="H16:H17"/>
    <mergeCell ref="I16:I17"/>
    <mergeCell ref="J16:J17"/>
    <mergeCell ref="A11:B12"/>
    <mergeCell ref="C11:G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pane ySplit="1" topLeftCell="A2" activePane="bottomLeft" state="frozen"/>
      <selection/>
      <selection pane="bottomLeft" activeCell="A1" sqref="A1"/>
    </sheetView>
  </sheetViews>
  <sheetFormatPr defaultColWidth="8.575"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
      <c r="A2" s="93" t="s">
        <v>52</v>
      </c>
    </row>
    <row r="3" ht="41.25" customHeight="1" spans="1:1">
      <c r="A3" s="74" t="str">
        <f>"2025"&amp;"年部门收入预算表"</f>
        <v>2025年部门收入预算表</v>
      </c>
    </row>
    <row r="4" ht="17.25" customHeight="1" spans="1:19">
      <c r="A4" s="77" t="str">
        <f>"单位名称："&amp;"石林彝族自治县国营石林林场"</f>
        <v>单位名称：石林彝族自治县国营石林林场</v>
      </c>
      <c r="S4" s="79" t="s">
        <v>1</v>
      </c>
    </row>
    <row r="5" ht="21.75" customHeight="1" spans="1:19">
      <c r="A5" s="212" t="s">
        <v>53</v>
      </c>
      <c r="B5" s="213" t="s">
        <v>54</v>
      </c>
      <c r="C5" s="213" t="s">
        <v>55</v>
      </c>
      <c r="D5" s="214" t="s">
        <v>56</v>
      </c>
      <c r="E5" s="214"/>
      <c r="F5" s="214"/>
      <c r="G5" s="214"/>
      <c r="H5" s="214"/>
      <c r="I5" s="161"/>
      <c r="J5" s="214"/>
      <c r="K5" s="214"/>
      <c r="L5" s="214"/>
      <c r="M5" s="214"/>
      <c r="N5" s="221"/>
      <c r="O5" s="214" t="s">
        <v>45</v>
      </c>
      <c r="P5" s="214"/>
      <c r="Q5" s="214"/>
      <c r="R5" s="214"/>
      <c r="S5" s="221"/>
    </row>
    <row r="6" ht="27" customHeight="1" spans="1:19">
      <c r="A6" s="215"/>
      <c r="B6" s="216"/>
      <c r="C6" s="216"/>
      <c r="D6" s="216" t="s">
        <v>57</v>
      </c>
      <c r="E6" s="216" t="s">
        <v>58</v>
      </c>
      <c r="F6" s="216" t="s">
        <v>59</v>
      </c>
      <c r="G6" s="216" t="s">
        <v>60</v>
      </c>
      <c r="H6" s="216" t="s">
        <v>61</v>
      </c>
      <c r="I6" s="222" t="s">
        <v>62</v>
      </c>
      <c r="J6" s="223"/>
      <c r="K6" s="223"/>
      <c r="L6" s="223"/>
      <c r="M6" s="223"/>
      <c r="N6" s="224"/>
      <c r="O6" s="216" t="s">
        <v>57</v>
      </c>
      <c r="P6" s="216" t="s">
        <v>58</v>
      </c>
      <c r="Q6" s="216" t="s">
        <v>59</v>
      </c>
      <c r="R6" s="216" t="s">
        <v>60</v>
      </c>
      <c r="S6" s="216" t="s">
        <v>63</v>
      </c>
    </row>
    <row r="7" ht="30" customHeight="1" spans="1:19">
      <c r="A7" s="217"/>
      <c r="B7" s="135"/>
      <c r="C7" s="146"/>
      <c r="D7" s="146"/>
      <c r="E7" s="146"/>
      <c r="F7" s="146"/>
      <c r="G7" s="146"/>
      <c r="H7" s="146"/>
      <c r="I7" s="98" t="s">
        <v>57</v>
      </c>
      <c r="J7" s="224" t="s">
        <v>64</v>
      </c>
      <c r="K7" s="224" t="s">
        <v>65</v>
      </c>
      <c r="L7" s="224" t="s">
        <v>66</v>
      </c>
      <c r="M7" s="224" t="s">
        <v>67</v>
      </c>
      <c r="N7" s="224" t="s">
        <v>68</v>
      </c>
      <c r="O7" s="225"/>
      <c r="P7" s="225"/>
      <c r="Q7" s="225"/>
      <c r="R7" s="225"/>
      <c r="S7" s="146"/>
    </row>
    <row r="8" ht="15" customHeight="1" spans="1:19">
      <c r="A8" s="218">
        <v>1</v>
      </c>
      <c r="B8" s="218">
        <v>2</v>
      </c>
      <c r="C8" s="218">
        <v>3</v>
      </c>
      <c r="D8" s="218">
        <v>4</v>
      </c>
      <c r="E8" s="218">
        <v>5</v>
      </c>
      <c r="F8" s="218">
        <v>6</v>
      </c>
      <c r="G8" s="218">
        <v>7</v>
      </c>
      <c r="H8" s="218">
        <v>8</v>
      </c>
      <c r="I8" s="98">
        <v>9</v>
      </c>
      <c r="J8" s="218">
        <v>10</v>
      </c>
      <c r="K8" s="218">
        <v>11</v>
      </c>
      <c r="L8" s="218">
        <v>12</v>
      </c>
      <c r="M8" s="218">
        <v>13</v>
      </c>
      <c r="N8" s="218">
        <v>14</v>
      </c>
      <c r="O8" s="218">
        <v>15</v>
      </c>
      <c r="P8" s="218">
        <v>16</v>
      </c>
      <c r="Q8" s="218">
        <v>17</v>
      </c>
      <c r="R8" s="218">
        <v>18</v>
      </c>
      <c r="S8" s="218">
        <v>19</v>
      </c>
    </row>
    <row r="9" ht="18" customHeight="1" spans="1:19">
      <c r="A9" s="33" t="s">
        <v>69</v>
      </c>
      <c r="B9" s="33" t="s">
        <v>70</v>
      </c>
      <c r="C9" s="109">
        <v>12303549.2</v>
      </c>
      <c r="D9" s="109">
        <v>12303549.2</v>
      </c>
      <c r="E9" s="109">
        <v>9453549.2</v>
      </c>
      <c r="F9" s="109"/>
      <c r="G9" s="109"/>
      <c r="H9" s="109"/>
      <c r="I9" s="109">
        <v>2850000</v>
      </c>
      <c r="J9" s="109"/>
      <c r="K9" s="109"/>
      <c r="L9" s="109"/>
      <c r="M9" s="109"/>
      <c r="N9" s="109">
        <v>2850000</v>
      </c>
      <c r="O9" s="109"/>
      <c r="P9" s="109"/>
      <c r="Q9" s="109"/>
      <c r="R9" s="109"/>
      <c r="S9" s="109"/>
    </row>
    <row r="10" ht="18" customHeight="1" spans="1:19">
      <c r="A10" s="219" t="s">
        <v>71</v>
      </c>
      <c r="B10" s="219" t="s">
        <v>70</v>
      </c>
      <c r="C10" s="109">
        <v>12303549.2</v>
      </c>
      <c r="D10" s="109">
        <v>12303549.2</v>
      </c>
      <c r="E10" s="109">
        <v>9453549.2</v>
      </c>
      <c r="F10" s="109"/>
      <c r="G10" s="109"/>
      <c r="H10" s="109"/>
      <c r="I10" s="109">
        <v>2850000</v>
      </c>
      <c r="J10" s="109"/>
      <c r="K10" s="109"/>
      <c r="L10" s="109"/>
      <c r="M10" s="109"/>
      <c r="N10" s="109">
        <v>2850000</v>
      </c>
      <c r="O10" s="109"/>
      <c r="P10" s="109"/>
      <c r="Q10" s="109"/>
      <c r="R10" s="109"/>
      <c r="S10" s="109"/>
    </row>
    <row r="11" ht="18" customHeight="1" spans="1:19">
      <c r="A11" s="82" t="s">
        <v>55</v>
      </c>
      <c r="B11" s="220"/>
      <c r="C11" s="109">
        <v>12303549.2</v>
      </c>
      <c r="D11" s="109">
        <v>12303549.2</v>
      </c>
      <c r="E11" s="109">
        <v>9453549.2</v>
      </c>
      <c r="F11" s="109"/>
      <c r="G11" s="109"/>
      <c r="H11" s="109"/>
      <c r="I11" s="109">
        <v>2850000</v>
      </c>
      <c r="J11" s="109"/>
      <c r="K11" s="109"/>
      <c r="L11" s="109"/>
      <c r="M11" s="109"/>
      <c r="N11" s="109">
        <v>2850000</v>
      </c>
      <c r="O11" s="109"/>
      <c r="P11" s="109"/>
      <c r="Q11" s="109"/>
      <c r="R11" s="109"/>
      <c r="S11" s="109"/>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workbookViewId="0">
      <pane ySplit="1" topLeftCell="A2" activePane="bottomLeft" state="frozen"/>
      <selection/>
      <selection pane="bottomLeft" activeCell="A1" sqref="A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1"/>
      <c r="B1" s="1"/>
      <c r="C1" s="1"/>
      <c r="D1" s="1"/>
      <c r="E1" s="1"/>
      <c r="F1" s="1"/>
      <c r="G1" s="1"/>
      <c r="H1" s="1"/>
      <c r="I1" s="1"/>
      <c r="J1" s="1"/>
      <c r="K1" s="1"/>
      <c r="L1" s="1"/>
      <c r="M1" s="1"/>
      <c r="N1" s="1"/>
      <c r="O1" s="1"/>
    </row>
    <row r="2" ht="17.25" customHeight="1" spans="1:1">
      <c r="A2" s="79" t="s">
        <v>72</v>
      </c>
    </row>
    <row r="3" ht="41.25" customHeight="1" spans="1:1">
      <c r="A3" s="74" t="str">
        <f>"2025"&amp;"年部门支出预算表"</f>
        <v>2025年部门支出预算表</v>
      </c>
    </row>
    <row r="4" ht="17.25" customHeight="1" spans="1:15">
      <c r="A4" s="77" t="str">
        <f>"单位名称："&amp;"石林彝族自治县国营石林林场"</f>
        <v>单位名称：石林彝族自治县国营石林林场</v>
      </c>
      <c r="O4" s="79" t="s">
        <v>1</v>
      </c>
    </row>
    <row r="5" ht="27" customHeight="1" spans="1:15">
      <c r="A5" s="198" t="s">
        <v>73</v>
      </c>
      <c r="B5" s="198" t="s">
        <v>74</v>
      </c>
      <c r="C5" s="198" t="s">
        <v>55</v>
      </c>
      <c r="D5" s="199" t="s">
        <v>58</v>
      </c>
      <c r="E5" s="200"/>
      <c r="F5" s="201"/>
      <c r="G5" s="202" t="s">
        <v>59</v>
      </c>
      <c r="H5" s="202" t="s">
        <v>60</v>
      </c>
      <c r="I5" s="202" t="s">
        <v>75</v>
      </c>
      <c r="J5" s="199" t="s">
        <v>62</v>
      </c>
      <c r="K5" s="200"/>
      <c r="L5" s="200"/>
      <c r="M5" s="200"/>
      <c r="N5" s="209"/>
      <c r="O5" s="210"/>
    </row>
    <row r="6" ht="42" customHeight="1" spans="1:15">
      <c r="A6" s="203"/>
      <c r="B6" s="203"/>
      <c r="C6" s="204"/>
      <c r="D6" s="205" t="s">
        <v>57</v>
      </c>
      <c r="E6" s="205" t="s">
        <v>76</v>
      </c>
      <c r="F6" s="205" t="s">
        <v>77</v>
      </c>
      <c r="G6" s="204"/>
      <c r="H6" s="204"/>
      <c r="I6" s="211"/>
      <c r="J6" s="205" t="s">
        <v>57</v>
      </c>
      <c r="K6" s="192" t="s">
        <v>78</v>
      </c>
      <c r="L6" s="192" t="s">
        <v>79</v>
      </c>
      <c r="M6" s="192" t="s">
        <v>80</v>
      </c>
      <c r="N6" s="192" t="s">
        <v>81</v>
      </c>
      <c r="O6" s="192" t="s">
        <v>82</v>
      </c>
    </row>
    <row r="7" ht="18" customHeight="1" spans="1:15">
      <c r="A7" s="85" t="s">
        <v>83</v>
      </c>
      <c r="B7" s="85" t="s">
        <v>84</v>
      </c>
      <c r="C7" s="85" t="s">
        <v>85</v>
      </c>
      <c r="D7" s="86" t="s">
        <v>86</v>
      </c>
      <c r="E7" s="86" t="s">
        <v>87</v>
      </c>
      <c r="F7" s="86" t="s">
        <v>88</v>
      </c>
      <c r="G7" s="86" t="s">
        <v>89</v>
      </c>
      <c r="H7" s="86" t="s">
        <v>90</v>
      </c>
      <c r="I7" s="86" t="s">
        <v>91</v>
      </c>
      <c r="J7" s="86" t="s">
        <v>92</v>
      </c>
      <c r="K7" s="86" t="s">
        <v>93</v>
      </c>
      <c r="L7" s="86" t="s">
        <v>94</v>
      </c>
      <c r="M7" s="86" t="s">
        <v>95</v>
      </c>
      <c r="N7" s="85" t="s">
        <v>96</v>
      </c>
      <c r="O7" s="86" t="s">
        <v>97</v>
      </c>
    </row>
    <row r="8" ht="21" customHeight="1" spans="1:15">
      <c r="A8" s="87" t="s">
        <v>98</v>
      </c>
      <c r="B8" s="87" t="s">
        <v>99</v>
      </c>
      <c r="C8" s="109">
        <v>1166275</v>
      </c>
      <c r="D8" s="109">
        <v>1166275</v>
      </c>
      <c r="E8" s="109">
        <v>1166275</v>
      </c>
      <c r="F8" s="109"/>
      <c r="G8" s="109"/>
      <c r="H8" s="109"/>
      <c r="I8" s="109"/>
      <c r="J8" s="109"/>
      <c r="K8" s="109"/>
      <c r="L8" s="109"/>
      <c r="M8" s="109"/>
      <c r="N8" s="109"/>
      <c r="O8" s="109"/>
    </row>
    <row r="9" ht="21" customHeight="1" spans="1:15">
      <c r="A9" s="206" t="s">
        <v>100</v>
      </c>
      <c r="B9" s="206" t="s">
        <v>101</v>
      </c>
      <c r="C9" s="109">
        <v>1057963</v>
      </c>
      <c r="D9" s="109">
        <v>1057963</v>
      </c>
      <c r="E9" s="109">
        <v>1057963</v>
      </c>
      <c r="F9" s="109"/>
      <c r="G9" s="109"/>
      <c r="H9" s="109"/>
      <c r="I9" s="109"/>
      <c r="J9" s="109"/>
      <c r="K9" s="109"/>
      <c r="L9" s="109"/>
      <c r="M9" s="109"/>
      <c r="N9" s="109"/>
      <c r="O9" s="109"/>
    </row>
    <row r="10" ht="21" customHeight="1" spans="1:15">
      <c r="A10" s="207" t="s">
        <v>102</v>
      </c>
      <c r="B10" s="207" t="s">
        <v>103</v>
      </c>
      <c r="C10" s="109">
        <v>432000</v>
      </c>
      <c r="D10" s="109">
        <v>432000</v>
      </c>
      <c r="E10" s="109">
        <v>432000</v>
      </c>
      <c r="F10" s="109"/>
      <c r="G10" s="109"/>
      <c r="H10" s="109"/>
      <c r="I10" s="109"/>
      <c r="J10" s="109"/>
      <c r="K10" s="109"/>
      <c r="L10" s="109"/>
      <c r="M10" s="109"/>
      <c r="N10" s="109"/>
      <c r="O10" s="109"/>
    </row>
    <row r="11" ht="21" customHeight="1" spans="1:15">
      <c r="A11" s="207" t="s">
        <v>104</v>
      </c>
      <c r="B11" s="207" t="s">
        <v>105</v>
      </c>
      <c r="C11" s="109">
        <v>502575</v>
      </c>
      <c r="D11" s="109">
        <v>502575</v>
      </c>
      <c r="E11" s="109">
        <v>502575</v>
      </c>
      <c r="F11" s="109"/>
      <c r="G11" s="109"/>
      <c r="H11" s="109"/>
      <c r="I11" s="109"/>
      <c r="J11" s="109"/>
      <c r="K11" s="109"/>
      <c r="L11" s="109"/>
      <c r="M11" s="109"/>
      <c r="N11" s="109"/>
      <c r="O11" s="109"/>
    </row>
    <row r="12" ht="21" customHeight="1" spans="1:15">
      <c r="A12" s="207" t="s">
        <v>106</v>
      </c>
      <c r="B12" s="207" t="s">
        <v>107</v>
      </c>
      <c r="C12" s="109">
        <v>123388</v>
      </c>
      <c r="D12" s="109">
        <v>123388</v>
      </c>
      <c r="E12" s="109">
        <v>123388</v>
      </c>
      <c r="F12" s="109"/>
      <c r="G12" s="109"/>
      <c r="H12" s="109"/>
      <c r="I12" s="109"/>
      <c r="J12" s="109"/>
      <c r="K12" s="109"/>
      <c r="L12" s="109"/>
      <c r="M12" s="109"/>
      <c r="N12" s="109"/>
      <c r="O12" s="109"/>
    </row>
    <row r="13" ht="21" customHeight="1" spans="1:15">
      <c r="A13" s="206" t="s">
        <v>108</v>
      </c>
      <c r="B13" s="206" t="s">
        <v>109</v>
      </c>
      <c r="C13" s="109">
        <v>108312</v>
      </c>
      <c r="D13" s="109">
        <v>108312</v>
      </c>
      <c r="E13" s="109">
        <v>108312</v>
      </c>
      <c r="F13" s="109"/>
      <c r="G13" s="109"/>
      <c r="H13" s="109"/>
      <c r="I13" s="109"/>
      <c r="J13" s="109"/>
      <c r="K13" s="109"/>
      <c r="L13" s="109"/>
      <c r="M13" s="109"/>
      <c r="N13" s="109"/>
      <c r="O13" s="109"/>
    </row>
    <row r="14" ht="21" customHeight="1" spans="1:15">
      <c r="A14" s="207" t="s">
        <v>110</v>
      </c>
      <c r="B14" s="207" t="s">
        <v>111</v>
      </c>
      <c r="C14" s="109">
        <v>108312</v>
      </c>
      <c r="D14" s="109">
        <v>108312</v>
      </c>
      <c r="E14" s="109">
        <v>108312</v>
      </c>
      <c r="F14" s="109"/>
      <c r="G14" s="109"/>
      <c r="H14" s="109"/>
      <c r="I14" s="109"/>
      <c r="J14" s="109"/>
      <c r="K14" s="109"/>
      <c r="L14" s="109"/>
      <c r="M14" s="109"/>
      <c r="N14" s="109"/>
      <c r="O14" s="109"/>
    </row>
    <row r="15" ht="21" customHeight="1" spans="1:15">
      <c r="A15" s="87" t="s">
        <v>112</v>
      </c>
      <c r="B15" s="87" t="s">
        <v>113</v>
      </c>
      <c r="C15" s="109">
        <v>505830</v>
      </c>
      <c r="D15" s="109">
        <v>505830</v>
      </c>
      <c r="E15" s="109">
        <v>505830</v>
      </c>
      <c r="F15" s="109"/>
      <c r="G15" s="109"/>
      <c r="H15" s="109"/>
      <c r="I15" s="109"/>
      <c r="J15" s="109"/>
      <c r="K15" s="109"/>
      <c r="L15" s="109"/>
      <c r="M15" s="109"/>
      <c r="N15" s="109"/>
      <c r="O15" s="109"/>
    </row>
    <row r="16" ht="21" customHeight="1" spans="1:15">
      <c r="A16" s="206" t="s">
        <v>114</v>
      </c>
      <c r="B16" s="206" t="s">
        <v>115</v>
      </c>
      <c r="C16" s="109">
        <v>505830</v>
      </c>
      <c r="D16" s="109">
        <v>505830</v>
      </c>
      <c r="E16" s="109">
        <v>505830</v>
      </c>
      <c r="F16" s="109"/>
      <c r="G16" s="109"/>
      <c r="H16" s="109"/>
      <c r="I16" s="109"/>
      <c r="J16" s="109"/>
      <c r="K16" s="109"/>
      <c r="L16" s="109"/>
      <c r="M16" s="109"/>
      <c r="N16" s="109"/>
      <c r="O16" s="109"/>
    </row>
    <row r="17" ht="21" customHeight="1" spans="1:15">
      <c r="A17" s="207" t="s">
        <v>116</v>
      </c>
      <c r="B17" s="207" t="s">
        <v>117</v>
      </c>
      <c r="C17" s="109">
        <v>210725</v>
      </c>
      <c r="D17" s="109">
        <v>210725</v>
      </c>
      <c r="E17" s="109">
        <v>210725</v>
      </c>
      <c r="F17" s="109"/>
      <c r="G17" s="109"/>
      <c r="H17" s="109"/>
      <c r="I17" s="109"/>
      <c r="J17" s="109"/>
      <c r="K17" s="109"/>
      <c r="L17" s="109"/>
      <c r="M17" s="109"/>
      <c r="N17" s="109"/>
      <c r="O17" s="109"/>
    </row>
    <row r="18" ht="21" customHeight="1" spans="1:15">
      <c r="A18" s="207" t="s">
        <v>118</v>
      </c>
      <c r="B18" s="207" t="s">
        <v>119</v>
      </c>
      <c r="C18" s="109">
        <v>260395</v>
      </c>
      <c r="D18" s="109">
        <v>260395</v>
      </c>
      <c r="E18" s="109">
        <v>260395</v>
      </c>
      <c r="F18" s="109"/>
      <c r="G18" s="109"/>
      <c r="H18" s="109"/>
      <c r="I18" s="109"/>
      <c r="J18" s="109"/>
      <c r="K18" s="109"/>
      <c r="L18" s="109"/>
      <c r="M18" s="109"/>
      <c r="N18" s="109"/>
      <c r="O18" s="109"/>
    </row>
    <row r="19" ht="21" customHeight="1" spans="1:15">
      <c r="A19" s="207" t="s">
        <v>120</v>
      </c>
      <c r="B19" s="207" t="s">
        <v>121</v>
      </c>
      <c r="C19" s="109">
        <v>34710</v>
      </c>
      <c r="D19" s="109">
        <v>34710</v>
      </c>
      <c r="E19" s="109">
        <v>34710</v>
      </c>
      <c r="F19" s="109"/>
      <c r="G19" s="109"/>
      <c r="H19" s="109"/>
      <c r="I19" s="109"/>
      <c r="J19" s="109"/>
      <c r="K19" s="109"/>
      <c r="L19" s="109"/>
      <c r="M19" s="109"/>
      <c r="N19" s="109"/>
      <c r="O19" s="109"/>
    </row>
    <row r="20" ht="21" customHeight="1" spans="1:15">
      <c r="A20" s="87" t="s">
        <v>122</v>
      </c>
      <c r="B20" s="87" t="s">
        <v>123</v>
      </c>
      <c r="C20" s="109">
        <v>10233869.2</v>
      </c>
      <c r="D20" s="109">
        <v>7383869.2</v>
      </c>
      <c r="E20" s="109">
        <v>7183869.2</v>
      </c>
      <c r="F20" s="109">
        <v>200000</v>
      </c>
      <c r="G20" s="109"/>
      <c r="H20" s="109"/>
      <c r="I20" s="109"/>
      <c r="J20" s="109">
        <v>2850000</v>
      </c>
      <c r="K20" s="109"/>
      <c r="L20" s="109"/>
      <c r="M20" s="109"/>
      <c r="N20" s="109"/>
      <c r="O20" s="109">
        <v>2850000</v>
      </c>
    </row>
    <row r="21" ht="21" customHeight="1" spans="1:15">
      <c r="A21" s="206" t="s">
        <v>124</v>
      </c>
      <c r="B21" s="206" t="s">
        <v>125</v>
      </c>
      <c r="C21" s="109">
        <v>10233869.2</v>
      </c>
      <c r="D21" s="109">
        <v>7383869.2</v>
      </c>
      <c r="E21" s="109">
        <v>7183869.2</v>
      </c>
      <c r="F21" s="109">
        <v>200000</v>
      </c>
      <c r="G21" s="109"/>
      <c r="H21" s="109"/>
      <c r="I21" s="109"/>
      <c r="J21" s="109">
        <v>2850000</v>
      </c>
      <c r="K21" s="109"/>
      <c r="L21" s="109"/>
      <c r="M21" s="109"/>
      <c r="N21" s="109"/>
      <c r="O21" s="109">
        <v>2850000</v>
      </c>
    </row>
    <row r="22" ht="21" customHeight="1" spans="1:15">
      <c r="A22" s="207" t="s">
        <v>126</v>
      </c>
      <c r="B22" s="207" t="s">
        <v>127</v>
      </c>
      <c r="C22" s="109">
        <v>10033869.2</v>
      </c>
      <c r="D22" s="109">
        <v>7183869.2</v>
      </c>
      <c r="E22" s="109">
        <v>7183869.2</v>
      </c>
      <c r="F22" s="109"/>
      <c r="G22" s="109"/>
      <c r="H22" s="109"/>
      <c r="I22" s="109"/>
      <c r="J22" s="109">
        <v>2850000</v>
      </c>
      <c r="K22" s="109"/>
      <c r="L22" s="109"/>
      <c r="M22" s="109"/>
      <c r="N22" s="109"/>
      <c r="O22" s="109">
        <v>2850000</v>
      </c>
    </row>
    <row r="23" ht="21" customHeight="1" spans="1:15">
      <c r="A23" s="207" t="s">
        <v>128</v>
      </c>
      <c r="B23" s="207" t="s">
        <v>129</v>
      </c>
      <c r="C23" s="109">
        <v>200000</v>
      </c>
      <c r="D23" s="109">
        <v>200000</v>
      </c>
      <c r="E23" s="109"/>
      <c r="F23" s="109">
        <v>200000</v>
      </c>
      <c r="G23" s="109"/>
      <c r="H23" s="109"/>
      <c r="I23" s="109"/>
      <c r="J23" s="109"/>
      <c r="K23" s="109"/>
      <c r="L23" s="109"/>
      <c r="M23" s="109"/>
      <c r="N23" s="109"/>
      <c r="O23" s="109"/>
    </row>
    <row r="24" ht="21" customHeight="1" spans="1:15">
      <c r="A24" s="87" t="s">
        <v>130</v>
      </c>
      <c r="B24" s="87" t="s">
        <v>131</v>
      </c>
      <c r="C24" s="109">
        <v>397575</v>
      </c>
      <c r="D24" s="109">
        <v>397575</v>
      </c>
      <c r="E24" s="109">
        <v>397575</v>
      </c>
      <c r="F24" s="109"/>
      <c r="G24" s="109"/>
      <c r="H24" s="109"/>
      <c r="I24" s="109"/>
      <c r="J24" s="109"/>
      <c r="K24" s="109"/>
      <c r="L24" s="109"/>
      <c r="M24" s="109"/>
      <c r="N24" s="109"/>
      <c r="O24" s="109"/>
    </row>
    <row r="25" ht="21" customHeight="1" spans="1:15">
      <c r="A25" s="206" t="s">
        <v>132</v>
      </c>
      <c r="B25" s="206" t="s">
        <v>133</v>
      </c>
      <c r="C25" s="109">
        <v>397575</v>
      </c>
      <c r="D25" s="109">
        <v>397575</v>
      </c>
      <c r="E25" s="109">
        <v>397575</v>
      </c>
      <c r="F25" s="109"/>
      <c r="G25" s="109"/>
      <c r="H25" s="109"/>
      <c r="I25" s="109"/>
      <c r="J25" s="109"/>
      <c r="K25" s="109"/>
      <c r="L25" s="109"/>
      <c r="M25" s="109"/>
      <c r="N25" s="109"/>
      <c r="O25" s="109"/>
    </row>
    <row r="26" ht="21" customHeight="1" spans="1:15">
      <c r="A26" s="207" t="s">
        <v>134</v>
      </c>
      <c r="B26" s="207" t="s">
        <v>135</v>
      </c>
      <c r="C26" s="109">
        <v>397575</v>
      </c>
      <c r="D26" s="109">
        <v>397575</v>
      </c>
      <c r="E26" s="109">
        <v>397575</v>
      </c>
      <c r="F26" s="109"/>
      <c r="G26" s="109"/>
      <c r="H26" s="109"/>
      <c r="I26" s="109"/>
      <c r="J26" s="109"/>
      <c r="K26" s="109"/>
      <c r="L26" s="109"/>
      <c r="M26" s="109"/>
      <c r="N26" s="109"/>
      <c r="O26" s="109"/>
    </row>
    <row r="27" ht="21" customHeight="1" spans="1:15">
      <c r="A27" s="208" t="s">
        <v>55</v>
      </c>
      <c r="B27" s="68"/>
      <c r="C27" s="109">
        <v>12303549.2</v>
      </c>
      <c r="D27" s="109">
        <v>9453549.2</v>
      </c>
      <c r="E27" s="109">
        <v>9253549.2</v>
      </c>
      <c r="F27" s="109">
        <v>200000</v>
      </c>
      <c r="G27" s="109"/>
      <c r="H27" s="109"/>
      <c r="I27" s="109"/>
      <c r="J27" s="109">
        <v>2850000</v>
      </c>
      <c r="K27" s="109"/>
      <c r="L27" s="109"/>
      <c r="M27" s="109"/>
      <c r="N27" s="109"/>
      <c r="O27" s="109">
        <v>2850000</v>
      </c>
    </row>
  </sheetData>
  <mergeCells count="12">
    <mergeCell ref="A2:O2"/>
    <mergeCell ref="A3:O3"/>
    <mergeCell ref="A4:B4"/>
    <mergeCell ref="D5:F5"/>
    <mergeCell ref="J5:O5"/>
    <mergeCell ref="A27:B27"/>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A1" sqref="A1"/>
    </sheetView>
  </sheetViews>
  <sheetFormatPr defaultColWidth="8.575" defaultRowHeight="12.75" customHeight="1" outlineLevelCol="3"/>
  <cols>
    <col min="1" max="4" width="35.575" customWidth="1"/>
  </cols>
  <sheetData>
    <row r="1" customHeight="1" spans="1:4">
      <c r="A1" s="1"/>
      <c r="B1" s="1"/>
      <c r="C1" s="1"/>
      <c r="D1" s="1"/>
    </row>
    <row r="2" ht="15" customHeight="1" spans="1:4">
      <c r="A2" s="75"/>
      <c r="B2" s="79"/>
      <c r="C2" s="79"/>
      <c r="D2" s="79" t="s">
        <v>136</v>
      </c>
    </row>
    <row r="3" ht="41.25" customHeight="1" spans="1:1">
      <c r="A3" s="74" t="str">
        <f>"2025"&amp;"年部门财政拨款收支预算总表"</f>
        <v>2025年部门财政拨款收支预算总表</v>
      </c>
    </row>
    <row r="4" ht="17.25" customHeight="1" spans="1:4">
      <c r="A4" s="77" t="str">
        <f>"单位名称："&amp;"石林彝族自治县国营石林林场"</f>
        <v>单位名称：石林彝族自治县国营石林林场</v>
      </c>
      <c r="B4" s="191"/>
      <c r="D4" s="79" t="s">
        <v>1</v>
      </c>
    </row>
    <row r="5" ht="17.25" customHeight="1" spans="1:4">
      <c r="A5" s="192" t="s">
        <v>2</v>
      </c>
      <c r="B5" s="193"/>
      <c r="C5" s="192" t="s">
        <v>3</v>
      </c>
      <c r="D5" s="193"/>
    </row>
    <row r="6" ht="18.75" customHeight="1" spans="1:4">
      <c r="A6" s="192" t="s">
        <v>4</v>
      </c>
      <c r="B6" s="192" t="s">
        <v>5</v>
      </c>
      <c r="C6" s="192" t="s">
        <v>6</v>
      </c>
      <c r="D6" s="192" t="s">
        <v>5</v>
      </c>
    </row>
    <row r="7" ht="16.5" customHeight="1" spans="1:4">
      <c r="A7" s="194" t="s">
        <v>137</v>
      </c>
      <c r="B7" s="109">
        <v>9453549.2</v>
      </c>
      <c r="C7" s="194" t="s">
        <v>138</v>
      </c>
      <c r="D7" s="109">
        <v>9453549.2</v>
      </c>
    </row>
    <row r="8" ht="16.5" customHeight="1" spans="1:4">
      <c r="A8" s="194" t="s">
        <v>139</v>
      </c>
      <c r="B8" s="109">
        <v>9453549.2</v>
      </c>
      <c r="C8" s="194" t="s">
        <v>140</v>
      </c>
      <c r="D8" s="109"/>
    </row>
    <row r="9" ht="16.5" customHeight="1" spans="1:4">
      <c r="A9" s="194" t="s">
        <v>141</v>
      </c>
      <c r="B9" s="109"/>
      <c r="C9" s="194" t="s">
        <v>142</v>
      </c>
      <c r="D9" s="109"/>
    </row>
    <row r="10" ht="16.5" customHeight="1" spans="1:4">
      <c r="A10" s="194" t="s">
        <v>143</v>
      </c>
      <c r="B10" s="109"/>
      <c r="C10" s="194" t="s">
        <v>144</v>
      </c>
      <c r="D10" s="109"/>
    </row>
    <row r="11" ht="16.5" customHeight="1" spans="1:4">
      <c r="A11" s="194" t="s">
        <v>145</v>
      </c>
      <c r="B11" s="109"/>
      <c r="C11" s="194" t="s">
        <v>146</v>
      </c>
      <c r="D11" s="109"/>
    </row>
    <row r="12" ht="16.5" customHeight="1" spans="1:4">
      <c r="A12" s="194" t="s">
        <v>139</v>
      </c>
      <c r="B12" s="109"/>
      <c r="C12" s="194" t="s">
        <v>147</v>
      </c>
      <c r="D12" s="109"/>
    </row>
    <row r="13" ht="16.5" customHeight="1" spans="1:4">
      <c r="A13" s="22" t="s">
        <v>141</v>
      </c>
      <c r="B13" s="109"/>
      <c r="C13" s="97" t="s">
        <v>148</v>
      </c>
      <c r="D13" s="109"/>
    </row>
    <row r="14" ht="16.5" customHeight="1" spans="1:4">
      <c r="A14" s="22" t="s">
        <v>143</v>
      </c>
      <c r="B14" s="109"/>
      <c r="C14" s="97" t="s">
        <v>149</v>
      </c>
      <c r="D14" s="109"/>
    </row>
    <row r="15" ht="16.5" customHeight="1" spans="1:4">
      <c r="A15" s="195"/>
      <c r="B15" s="109"/>
      <c r="C15" s="97" t="s">
        <v>150</v>
      </c>
      <c r="D15" s="109">
        <v>1166275</v>
      </c>
    </row>
    <row r="16" ht="16.5" customHeight="1" spans="1:4">
      <c r="A16" s="195"/>
      <c r="B16" s="109"/>
      <c r="C16" s="97" t="s">
        <v>151</v>
      </c>
      <c r="D16" s="109">
        <v>505830</v>
      </c>
    </row>
    <row r="17" ht="16.5" customHeight="1" spans="1:4">
      <c r="A17" s="195"/>
      <c r="B17" s="109"/>
      <c r="C17" s="97" t="s">
        <v>152</v>
      </c>
      <c r="D17" s="109"/>
    </row>
    <row r="18" ht="16.5" customHeight="1" spans="1:4">
      <c r="A18" s="195"/>
      <c r="B18" s="109"/>
      <c r="C18" s="97" t="s">
        <v>153</v>
      </c>
      <c r="D18" s="109"/>
    </row>
    <row r="19" ht="16.5" customHeight="1" spans="1:4">
      <c r="A19" s="195"/>
      <c r="B19" s="109"/>
      <c r="C19" s="97" t="s">
        <v>154</v>
      </c>
      <c r="D19" s="109">
        <v>7383869.2</v>
      </c>
    </row>
    <row r="20" ht="16.5" customHeight="1" spans="1:4">
      <c r="A20" s="195"/>
      <c r="B20" s="109"/>
      <c r="C20" s="97" t="s">
        <v>155</v>
      </c>
      <c r="D20" s="109"/>
    </row>
    <row r="21" ht="16.5" customHeight="1" spans="1:4">
      <c r="A21" s="195"/>
      <c r="B21" s="109"/>
      <c r="C21" s="97" t="s">
        <v>156</v>
      </c>
      <c r="D21" s="109"/>
    </row>
    <row r="22" ht="16.5" customHeight="1" spans="1:4">
      <c r="A22" s="195"/>
      <c r="B22" s="109"/>
      <c r="C22" s="97" t="s">
        <v>157</v>
      </c>
      <c r="D22" s="109"/>
    </row>
    <row r="23" ht="16.5" customHeight="1" spans="1:4">
      <c r="A23" s="195"/>
      <c r="B23" s="109"/>
      <c r="C23" s="97" t="s">
        <v>158</v>
      </c>
      <c r="D23" s="109"/>
    </row>
    <row r="24" ht="16.5" customHeight="1" spans="1:4">
      <c r="A24" s="195"/>
      <c r="B24" s="109"/>
      <c r="C24" s="97" t="s">
        <v>159</v>
      </c>
      <c r="D24" s="109"/>
    </row>
    <row r="25" ht="16.5" customHeight="1" spans="1:4">
      <c r="A25" s="195"/>
      <c r="B25" s="109"/>
      <c r="C25" s="97" t="s">
        <v>160</v>
      </c>
      <c r="D25" s="109"/>
    </row>
    <row r="26" ht="16.5" customHeight="1" spans="1:4">
      <c r="A26" s="195"/>
      <c r="B26" s="109"/>
      <c r="C26" s="97" t="s">
        <v>161</v>
      </c>
      <c r="D26" s="109">
        <v>397575</v>
      </c>
    </row>
    <row r="27" ht="16.5" customHeight="1" spans="1:4">
      <c r="A27" s="195"/>
      <c r="B27" s="109"/>
      <c r="C27" s="97" t="s">
        <v>162</v>
      </c>
      <c r="D27" s="109"/>
    </row>
    <row r="28" ht="16.5" customHeight="1" spans="1:4">
      <c r="A28" s="195"/>
      <c r="B28" s="109"/>
      <c r="C28" s="97" t="s">
        <v>163</v>
      </c>
      <c r="D28" s="109"/>
    </row>
    <row r="29" ht="16.5" customHeight="1" spans="1:4">
      <c r="A29" s="195"/>
      <c r="B29" s="109"/>
      <c r="C29" s="97" t="s">
        <v>164</v>
      </c>
      <c r="D29" s="109"/>
    </row>
    <row r="30" ht="16.5" customHeight="1" spans="1:4">
      <c r="A30" s="195"/>
      <c r="B30" s="109"/>
      <c r="C30" s="97" t="s">
        <v>165</v>
      </c>
      <c r="D30" s="109"/>
    </row>
    <row r="31" ht="16.5" customHeight="1" spans="1:4">
      <c r="A31" s="195"/>
      <c r="B31" s="109"/>
      <c r="C31" s="97" t="s">
        <v>166</v>
      </c>
      <c r="D31" s="109"/>
    </row>
    <row r="32" ht="16.5" customHeight="1" spans="1:4">
      <c r="A32" s="195"/>
      <c r="B32" s="109"/>
      <c r="C32" s="22" t="s">
        <v>167</v>
      </c>
      <c r="D32" s="109"/>
    </row>
    <row r="33" ht="16.5" customHeight="1" spans="1:4">
      <c r="A33" s="195"/>
      <c r="B33" s="109"/>
      <c r="C33" s="22" t="s">
        <v>168</v>
      </c>
      <c r="D33" s="109"/>
    </row>
    <row r="34" ht="16.5" customHeight="1" spans="1:4">
      <c r="A34" s="195"/>
      <c r="B34" s="109"/>
      <c r="C34" s="19" t="s">
        <v>169</v>
      </c>
      <c r="D34" s="109"/>
    </row>
    <row r="35" ht="15" customHeight="1" spans="1:4">
      <c r="A35" s="196" t="s">
        <v>50</v>
      </c>
      <c r="B35" s="197">
        <v>9453549.2</v>
      </c>
      <c r="C35" s="196" t="s">
        <v>51</v>
      </c>
      <c r="D35" s="197">
        <v>9453549.2</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pane ySplit="1" topLeftCell="A2" activePane="bottomLeft" state="frozen"/>
      <selection/>
      <selection pane="bottomLeft"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1"/>
      <c r="B1" s="1"/>
      <c r="C1" s="1"/>
      <c r="D1" s="1"/>
      <c r="E1" s="1"/>
      <c r="F1" s="1"/>
      <c r="G1" s="1"/>
    </row>
    <row r="2" customHeight="1" spans="4:7">
      <c r="D2" s="166"/>
      <c r="F2" s="99"/>
      <c r="G2" s="171" t="s">
        <v>170</v>
      </c>
    </row>
    <row r="3" ht="41.25" customHeight="1" spans="1:7">
      <c r="A3" s="155" t="str">
        <f>"2025"&amp;"年一般公共预算支出预算表（按功能科目分类）"</f>
        <v>2025年一般公共预算支出预算表（按功能科目分类）</v>
      </c>
      <c r="B3" s="155"/>
      <c r="C3" s="155"/>
      <c r="D3" s="155"/>
      <c r="E3" s="155"/>
      <c r="F3" s="155"/>
      <c r="G3" s="155"/>
    </row>
    <row r="4" ht="18" customHeight="1" spans="1:7">
      <c r="A4" s="44" t="str">
        <f>"单位名称："&amp;"石林彝族自治县国营石林林场"</f>
        <v>单位名称：石林彝族自治县国营石林林场</v>
      </c>
      <c r="F4" s="152"/>
      <c r="G4" s="171" t="s">
        <v>1</v>
      </c>
    </row>
    <row r="5" ht="20.25" customHeight="1" spans="1:7">
      <c r="A5" s="187" t="s">
        <v>171</v>
      </c>
      <c r="B5" s="188"/>
      <c r="C5" s="156" t="s">
        <v>55</v>
      </c>
      <c r="D5" s="178" t="s">
        <v>76</v>
      </c>
      <c r="E5" s="14"/>
      <c r="F5" s="36"/>
      <c r="G5" s="168" t="s">
        <v>77</v>
      </c>
    </row>
    <row r="6" ht="20.25" customHeight="1" spans="1:7">
      <c r="A6" s="189" t="s">
        <v>73</v>
      </c>
      <c r="B6" s="189" t="s">
        <v>74</v>
      </c>
      <c r="C6" s="55"/>
      <c r="D6" s="15" t="s">
        <v>57</v>
      </c>
      <c r="E6" s="15" t="s">
        <v>172</v>
      </c>
      <c r="F6" s="15" t="s">
        <v>173</v>
      </c>
      <c r="G6" s="170"/>
    </row>
    <row r="7" ht="15" customHeight="1" spans="1:7">
      <c r="A7" s="21" t="s">
        <v>83</v>
      </c>
      <c r="B7" s="21" t="s">
        <v>84</v>
      </c>
      <c r="C7" s="21" t="s">
        <v>85</v>
      </c>
      <c r="D7" s="21" t="s">
        <v>86</v>
      </c>
      <c r="E7" s="21" t="s">
        <v>87</v>
      </c>
      <c r="F7" s="21" t="s">
        <v>88</v>
      </c>
      <c r="G7" s="21" t="s">
        <v>89</v>
      </c>
    </row>
    <row r="8" ht="18" customHeight="1" spans="1:7">
      <c r="A8" s="19" t="s">
        <v>98</v>
      </c>
      <c r="B8" s="19" t="s">
        <v>99</v>
      </c>
      <c r="C8" s="109">
        <v>1166275</v>
      </c>
      <c r="D8" s="109">
        <v>1166275</v>
      </c>
      <c r="E8" s="109">
        <v>1166275</v>
      </c>
      <c r="F8" s="109"/>
      <c r="G8" s="109"/>
    </row>
    <row r="9" ht="18" customHeight="1" spans="1:7">
      <c r="A9" s="164" t="s">
        <v>100</v>
      </c>
      <c r="B9" s="164" t="s">
        <v>101</v>
      </c>
      <c r="C9" s="109">
        <v>1057963</v>
      </c>
      <c r="D9" s="109">
        <v>1057963</v>
      </c>
      <c r="E9" s="109">
        <v>1057963</v>
      </c>
      <c r="F9" s="109"/>
      <c r="G9" s="109"/>
    </row>
    <row r="10" ht="18" customHeight="1" spans="1:7">
      <c r="A10" s="165" t="s">
        <v>102</v>
      </c>
      <c r="B10" s="165" t="s">
        <v>103</v>
      </c>
      <c r="C10" s="109">
        <v>432000</v>
      </c>
      <c r="D10" s="109">
        <v>432000</v>
      </c>
      <c r="E10" s="109">
        <v>432000</v>
      </c>
      <c r="F10" s="109"/>
      <c r="G10" s="109"/>
    </row>
    <row r="11" ht="18" customHeight="1" spans="1:7">
      <c r="A11" s="165" t="s">
        <v>104</v>
      </c>
      <c r="B11" s="165" t="s">
        <v>105</v>
      </c>
      <c r="C11" s="109">
        <v>502575</v>
      </c>
      <c r="D11" s="109">
        <v>502575</v>
      </c>
      <c r="E11" s="109">
        <v>502575</v>
      </c>
      <c r="F11" s="109"/>
      <c r="G11" s="109"/>
    </row>
    <row r="12" ht="18" customHeight="1" spans="1:7">
      <c r="A12" s="165" t="s">
        <v>106</v>
      </c>
      <c r="B12" s="165" t="s">
        <v>107</v>
      </c>
      <c r="C12" s="109">
        <v>123388</v>
      </c>
      <c r="D12" s="109">
        <v>123388</v>
      </c>
      <c r="E12" s="109">
        <v>123388</v>
      </c>
      <c r="F12" s="109"/>
      <c r="G12" s="109"/>
    </row>
    <row r="13" ht="18" customHeight="1" spans="1:7">
      <c r="A13" s="164" t="s">
        <v>108</v>
      </c>
      <c r="B13" s="164" t="s">
        <v>109</v>
      </c>
      <c r="C13" s="109">
        <v>108312</v>
      </c>
      <c r="D13" s="109">
        <v>108312</v>
      </c>
      <c r="E13" s="109">
        <v>108312</v>
      </c>
      <c r="F13" s="109"/>
      <c r="G13" s="109"/>
    </row>
    <row r="14" ht="18" customHeight="1" spans="1:7">
      <c r="A14" s="165" t="s">
        <v>110</v>
      </c>
      <c r="B14" s="165" t="s">
        <v>111</v>
      </c>
      <c r="C14" s="109">
        <v>108312</v>
      </c>
      <c r="D14" s="109">
        <v>108312</v>
      </c>
      <c r="E14" s="109">
        <v>108312</v>
      </c>
      <c r="F14" s="109"/>
      <c r="G14" s="109"/>
    </row>
    <row r="15" ht="18" customHeight="1" spans="1:7">
      <c r="A15" s="19" t="s">
        <v>112</v>
      </c>
      <c r="B15" s="19" t="s">
        <v>113</v>
      </c>
      <c r="C15" s="109">
        <v>505830</v>
      </c>
      <c r="D15" s="109">
        <v>505830</v>
      </c>
      <c r="E15" s="109">
        <v>505830</v>
      </c>
      <c r="F15" s="109"/>
      <c r="G15" s="109"/>
    </row>
    <row r="16" ht="18" customHeight="1" spans="1:7">
      <c r="A16" s="164" t="s">
        <v>114</v>
      </c>
      <c r="B16" s="164" t="s">
        <v>115</v>
      </c>
      <c r="C16" s="109">
        <v>505830</v>
      </c>
      <c r="D16" s="109">
        <v>505830</v>
      </c>
      <c r="E16" s="109">
        <v>505830</v>
      </c>
      <c r="F16" s="109"/>
      <c r="G16" s="109"/>
    </row>
    <row r="17" ht="18" customHeight="1" spans="1:7">
      <c r="A17" s="165" t="s">
        <v>116</v>
      </c>
      <c r="B17" s="165" t="s">
        <v>117</v>
      </c>
      <c r="C17" s="109">
        <v>210725</v>
      </c>
      <c r="D17" s="109">
        <v>210725</v>
      </c>
      <c r="E17" s="109">
        <v>210725</v>
      </c>
      <c r="F17" s="109"/>
      <c r="G17" s="109"/>
    </row>
    <row r="18" ht="18" customHeight="1" spans="1:7">
      <c r="A18" s="165" t="s">
        <v>118</v>
      </c>
      <c r="B18" s="165" t="s">
        <v>119</v>
      </c>
      <c r="C18" s="109">
        <v>260395</v>
      </c>
      <c r="D18" s="109">
        <v>260395</v>
      </c>
      <c r="E18" s="109">
        <v>260395</v>
      </c>
      <c r="F18" s="109"/>
      <c r="G18" s="109"/>
    </row>
    <row r="19" ht="18" customHeight="1" spans="1:7">
      <c r="A19" s="165" t="s">
        <v>120</v>
      </c>
      <c r="B19" s="165" t="s">
        <v>121</v>
      </c>
      <c r="C19" s="109">
        <v>34710</v>
      </c>
      <c r="D19" s="109">
        <v>34710</v>
      </c>
      <c r="E19" s="109">
        <v>34710</v>
      </c>
      <c r="F19" s="109"/>
      <c r="G19" s="109"/>
    </row>
    <row r="20" ht="18" customHeight="1" spans="1:7">
      <c r="A20" s="19" t="s">
        <v>122</v>
      </c>
      <c r="B20" s="19" t="s">
        <v>123</v>
      </c>
      <c r="C20" s="109">
        <v>7383869.2</v>
      </c>
      <c r="D20" s="109">
        <v>7183869.2</v>
      </c>
      <c r="E20" s="109">
        <v>6908209.2</v>
      </c>
      <c r="F20" s="109">
        <v>275660</v>
      </c>
      <c r="G20" s="109">
        <v>200000</v>
      </c>
    </row>
    <row r="21" ht="18" customHeight="1" spans="1:7">
      <c r="A21" s="164" t="s">
        <v>124</v>
      </c>
      <c r="B21" s="164" t="s">
        <v>125</v>
      </c>
      <c r="C21" s="109">
        <v>7383869.2</v>
      </c>
      <c r="D21" s="109">
        <v>7183869.2</v>
      </c>
      <c r="E21" s="109">
        <v>6908209.2</v>
      </c>
      <c r="F21" s="109">
        <v>275660</v>
      </c>
      <c r="G21" s="109">
        <v>200000</v>
      </c>
    </row>
    <row r="22" ht="18" customHeight="1" spans="1:7">
      <c r="A22" s="165" t="s">
        <v>126</v>
      </c>
      <c r="B22" s="165" t="s">
        <v>127</v>
      </c>
      <c r="C22" s="109">
        <v>7183869.2</v>
      </c>
      <c r="D22" s="109">
        <v>7183869.2</v>
      </c>
      <c r="E22" s="109">
        <v>6908209.2</v>
      </c>
      <c r="F22" s="109">
        <v>275660</v>
      </c>
      <c r="G22" s="109"/>
    </row>
    <row r="23" ht="18" customHeight="1" spans="1:7">
      <c r="A23" s="165" t="s">
        <v>128</v>
      </c>
      <c r="B23" s="165" t="s">
        <v>129</v>
      </c>
      <c r="C23" s="109">
        <v>200000</v>
      </c>
      <c r="D23" s="109"/>
      <c r="E23" s="109"/>
      <c r="F23" s="109"/>
      <c r="G23" s="109">
        <v>200000</v>
      </c>
    </row>
    <row r="24" ht="18" customHeight="1" spans="1:7">
      <c r="A24" s="19" t="s">
        <v>130</v>
      </c>
      <c r="B24" s="19" t="s">
        <v>131</v>
      </c>
      <c r="C24" s="109">
        <v>397575</v>
      </c>
      <c r="D24" s="109">
        <v>397575</v>
      </c>
      <c r="E24" s="109">
        <v>397575</v>
      </c>
      <c r="F24" s="109"/>
      <c r="G24" s="109"/>
    </row>
    <row r="25" ht="18" customHeight="1" spans="1:7">
      <c r="A25" s="164" t="s">
        <v>132</v>
      </c>
      <c r="B25" s="164" t="s">
        <v>133</v>
      </c>
      <c r="C25" s="109">
        <v>397575</v>
      </c>
      <c r="D25" s="109">
        <v>397575</v>
      </c>
      <c r="E25" s="109">
        <v>397575</v>
      </c>
      <c r="F25" s="109"/>
      <c r="G25" s="109"/>
    </row>
    <row r="26" ht="18" customHeight="1" spans="1:7">
      <c r="A26" s="165" t="s">
        <v>134</v>
      </c>
      <c r="B26" s="165" t="s">
        <v>135</v>
      </c>
      <c r="C26" s="109">
        <v>397575</v>
      </c>
      <c r="D26" s="109">
        <v>397575</v>
      </c>
      <c r="E26" s="109">
        <v>397575</v>
      </c>
      <c r="F26" s="109"/>
      <c r="G26" s="109"/>
    </row>
    <row r="27" ht="18" customHeight="1" spans="1:7">
      <c r="A27" s="107" t="s">
        <v>174</v>
      </c>
      <c r="B27" s="190" t="s">
        <v>174</v>
      </c>
      <c r="C27" s="109">
        <v>9453549.2</v>
      </c>
      <c r="D27" s="109">
        <v>9253549.2</v>
      </c>
      <c r="E27" s="109">
        <v>8977889.2</v>
      </c>
      <c r="F27" s="109">
        <v>275660</v>
      </c>
      <c r="G27" s="109">
        <v>200000</v>
      </c>
    </row>
  </sheetData>
  <mergeCells count="6">
    <mergeCell ref="A3:G3"/>
    <mergeCell ref="A5:B5"/>
    <mergeCell ref="D5:F5"/>
    <mergeCell ref="A27:B27"/>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topLeftCell="B1" workbookViewId="0">
      <pane ySplit="1" topLeftCell="A2" activePane="bottomLeft" state="frozen"/>
      <selection/>
      <selection pane="bottomLeft" activeCell="A1" sqref="A1"/>
    </sheetView>
  </sheetViews>
  <sheetFormatPr defaultColWidth="10.425" defaultRowHeight="14.25" customHeight="1" outlineLevelRow="7" outlineLevelCol="5"/>
  <cols>
    <col min="1" max="6" width="28.1416666666667" customWidth="1"/>
  </cols>
  <sheetData>
    <row r="1" customHeight="1" spans="1:6">
      <c r="A1" s="1"/>
      <c r="B1" s="1"/>
      <c r="C1" s="1"/>
      <c r="D1" s="1"/>
      <c r="E1" s="1"/>
      <c r="F1" s="1"/>
    </row>
    <row r="2" customHeight="1" spans="1:6">
      <c r="A2" s="76"/>
      <c r="B2" s="76"/>
      <c r="C2" s="76"/>
      <c r="D2" s="76"/>
      <c r="E2" s="75"/>
      <c r="F2" s="183" t="s">
        <v>175</v>
      </c>
    </row>
    <row r="3" ht="41.25" customHeight="1" spans="1:6">
      <c r="A3" s="184" t="str">
        <f>"2025"&amp;"年一般公共预算“三公”经费支出预算表"</f>
        <v>2025年一般公共预算“三公”经费支出预算表</v>
      </c>
      <c r="B3" s="76"/>
      <c r="C3" s="76"/>
      <c r="D3" s="76"/>
      <c r="E3" s="75"/>
      <c r="F3" s="76"/>
    </row>
    <row r="4" customHeight="1" spans="1:6">
      <c r="A4" s="142" t="str">
        <f>"单位名称："&amp;"石林彝族自治县国营石林林场"</f>
        <v>单位名称：石林彝族自治县国营石林林场</v>
      </c>
      <c r="B4" s="185"/>
      <c r="D4" s="76"/>
      <c r="E4" s="75"/>
      <c r="F4" s="93" t="s">
        <v>1</v>
      </c>
    </row>
    <row r="5" ht="27" customHeight="1" spans="1:6">
      <c r="A5" s="80" t="s">
        <v>176</v>
      </c>
      <c r="B5" s="80" t="s">
        <v>177</v>
      </c>
      <c r="C5" s="82" t="s">
        <v>178</v>
      </c>
      <c r="D5" s="80"/>
      <c r="E5" s="81"/>
      <c r="F5" s="80" t="s">
        <v>179</v>
      </c>
    </row>
    <row r="6" ht="28.5" customHeight="1" spans="1:6">
      <c r="A6" s="186"/>
      <c r="B6" s="84"/>
      <c r="C6" s="81" t="s">
        <v>57</v>
      </c>
      <c r="D6" s="81" t="s">
        <v>180</v>
      </c>
      <c r="E6" s="81" t="s">
        <v>181</v>
      </c>
      <c r="F6" s="83"/>
    </row>
    <row r="7" ht="17.25" customHeight="1" spans="1:6">
      <c r="A7" s="86" t="s">
        <v>83</v>
      </c>
      <c r="B7" s="86" t="s">
        <v>84</v>
      </c>
      <c r="C7" s="86" t="s">
        <v>85</v>
      </c>
      <c r="D7" s="86" t="s">
        <v>86</v>
      </c>
      <c r="E7" s="86" t="s">
        <v>87</v>
      </c>
      <c r="F7" s="86" t="s">
        <v>88</v>
      </c>
    </row>
    <row r="8" ht="17.25" customHeight="1" spans="1:6">
      <c r="A8" s="109">
        <v>10000</v>
      </c>
      <c r="B8" s="109"/>
      <c r="C8" s="109"/>
      <c r="D8" s="109"/>
      <c r="E8" s="109"/>
      <c r="F8" s="109">
        <v>10000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1"/>
  <sheetViews>
    <sheetView showZeros="0" topLeftCell="F1" workbookViewId="0">
      <pane ySplit="1" topLeftCell="A2" activePane="bottomLeft" state="frozen"/>
      <selection/>
      <selection pane="bottomLeft"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2:24">
      <c r="B2" s="166"/>
      <c r="C2" s="172"/>
      <c r="E2" s="173"/>
      <c r="F2" s="173"/>
      <c r="G2" s="173"/>
      <c r="H2" s="173"/>
      <c r="I2" s="113"/>
      <c r="J2" s="113"/>
      <c r="K2" s="113"/>
      <c r="L2" s="113"/>
      <c r="M2" s="113"/>
      <c r="N2" s="113"/>
      <c r="R2" s="113"/>
      <c r="V2" s="172"/>
      <c r="X2" s="42" t="s">
        <v>182</v>
      </c>
    </row>
    <row r="3" ht="45.75" customHeight="1" spans="1:24">
      <c r="A3" s="95" t="str">
        <f>"2025"&amp;"年部门基本支出预算表"</f>
        <v>2025年部门基本支出预算表</v>
      </c>
      <c r="B3" s="43"/>
      <c r="C3" s="95"/>
      <c r="D3" s="95"/>
      <c r="E3" s="95"/>
      <c r="F3" s="95"/>
      <c r="G3" s="95"/>
      <c r="H3" s="95"/>
      <c r="I3" s="95"/>
      <c r="J3" s="95"/>
      <c r="K3" s="95"/>
      <c r="L3" s="95"/>
      <c r="M3" s="95"/>
      <c r="N3" s="95"/>
      <c r="O3" s="43"/>
      <c r="P3" s="43"/>
      <c r="Q3" s="43"/>
      <c r="R3" s="95"/>
      <c r="S3" s="95"/>
      <c r="T3" s="95"/>
      <c r="U3" s="95"/>
      <c r="V3" s="95"/>
      <c r="W3" s="95"/>
      <c r="X3" s="95"/>
    </row>
    <row r="4" ht="18.75" customHeight="1" spans="1:24">
      <c r="A4" s="44" t="str">
        <f>"单位名称："&amp;"石林彝族自治县国营石林林场"</f>
        <v>单位名称：石林彝族自治县国营石林林场</v>
      </c>
      <c r="B4" s="45"/>
      <c r="C4" s="174"/>
      <c r="D4" s="174"/>
      <c r="E4" s="174"/>
      <c r="F4" s="174"/>
      <c r="G4" s="174"/>
      <c r="H4" s="174"/>
      <c r="I4" s="115"/>
      <c r="J4" s="115"/>
      <c r="K4" s="115"/>
      <c r="L4" s="115"/>
      <c r="M4" s="115"/>
      <c r="N4" s="115"/>
      <c r="O4" s="46"/>
      <c r="P4" s="46"/>
      <c r="Q4" s="46"/>
      <c r="R4" s="115"/>
      <c r="V4" s="172"/>
      <c r="X4" s="42" t="s">
        <v>1</v>
      </c>
    </row>
    <row r="5" ht="18" customHeight="1" spans="1:24">
      <c r="A5" s="48" t="s">
        <v>183</v>
      </c>
      <c r="B5" s="48" t="s">
        <v>184</v>
      </c>
      <c r="C5" s="48" t="s">
        <v>185</v>
      </c>
      <c r="D5" s="48" t="s">
        <v>186</v>
      </c>
      <c r="E5" s="48" t="s">
        <v>187</v>
      </c>
      <c r="F5" s="48" t="s">
        <v>188</v>
      </c>
      <c r="G5" s="48" t="s">
        <v>189</v>
      </c>
      <c r="H5" s="48" t="s">
        <v>190</v>
      </c>
      <c r="I5" s="178" t="s">
        <v>191</v>
      </c>
      <c r="J5" s="138" t="s">
        <v>191</v>
      </c>
      <c r="K5" s="138"/>
      <c r="L5" s="138"/>
      <c r="M5" s="138"/>
      <c r="N5" s="138"/>
      <c r="O5" s="14"/>
      <c r="P5" s="14"/>
      <c r="Q5" s="14"/>
      <c r="R5" s="131" t="s">
        <v>61</v>
      </c>
      <c r="S5" s="138" t="s">
        <v>62</v>
      </c>
      <c r="T5" s="138"/>
      <c r="U5" s="138"/>
      <c r="V5" s="138"/>
      <c r="W5" s="138"/>
      <c r="X5" s="139"/>
    </row>
    <row r="6" ht="18" customHeight="1" spans="1:24">
      <c r="A6" s="50"/>
      <c r="B6" s="63"/>
      <c r="C6" s="158"/>
      <c r="D6" s="50"/>
      <c r="E6" s="50"/>
      <c r="F6" s="50"/>
      <c r="G6" s="50"/>
      <c r="H6" s="50"/>
      <c r="I6" s="156" t="s">
        <v>192</v>
      </c>
      <c r="J6" s="178" t="s">
        <v>58</v>
      </c>
      <c r="K6" s="138"/>
      <c r="L6" s="138"/>
      <c r="M6" s="138"/>
      <c r="N6" s="139"/>
      <c r="O6" s="13" t="s">
        <v>193</v>
      </c>
      <c r="P6" s="14"/>
      <c r="Q6" s="36"/>
      <c r="R6" s="48" t="s">
        <v>61</v>
      </c>
      <c r="S6" s="178" t="s">
        <v>62</v>
      </c>
      <c r="T6" s="131" t="s">
        <v>64</v>
      </c>
      <c r="U6" s="138" t="s">
        <v>62</v>
      </c>
      <c r="V6" s="131" t="s">
        <v>66</v>
      </c>
      <c r="W6" s="131" t="s">
        <v>67</v>
      </c>
      <c r="X6" s="182" t="s">
        <v>68</v>
      </c>
    </row>
    <row r="7" ht="19.5" customHeight="1" spans="1:24">
      <c r="A7" s="63"/>
      <c r="B7" s="63"/>
      <c r="C7" s="63"/>
      <c r="D7" s="63"/>
      <c r="E7" s="63"/>
      <c r="F7" s="63"/>
      <c r="G7" s="63"/>
      <c r="H7" s="63"/>
      <c r="I7" s="63"/>
      <c r="J7" s="179" t="s">
        <v>194</v>
      </c>
      <c r="K7" s="48" t="s">
        <v>195</v>
      </c>
      <c r="L7" s="48" t="s">
        <v>196</v>
      </c>
      <c r="M7" s="48" t="s">
        <v>197</v>
      </c>
      <c r="N7" s="48" t="s">
        <v>198</v>
      </c>
      <c r="O7" s="48" t="s">
        <v>58</v>
      </c>
      <c r="P7" s="48" t="s">
        <v>59</v>
      </c>
      <c r="Q7" s="48" t="s">
        <v>60</v>
      </c>
      <c r="R7" s="63"/>
      <c r="S7" s="48" t="s">
        <v>57</v>
      </c>
      <c r="T7" s="48" t="s">
        <v>64</v>
      </c>
      <c r="U7" s="48" t="s">
        <v>199</v>
      </c>
      <c r="V7" s="48" t="s">
        <v>66</v>
      </c>
      <c r="W7" s="48" t="s">
        <v>67</v>
      </c>
      <c r="X7" s="48" t="s">
        <v>68</v>
      </c>
    </row>
    <row r="8" ht="37.5" customHeight="1" spans="1:24">
      <c r="A8" s="175"/>
      <c r="B8" s="55"/>
      <c r="C8" s="175"/>
      <c r="D8" s="175"/>
      <c r="E8" s="175"/>
      <c r="F8" s="175"/>
      <c r="G8" s="175"/>
      <c r="H8" s="175"/>
      <c r="I8" s="175"/>
      <c r="J8" s="180" t="s">
        <v>57</v>
      </c>
      <c r="K8" s="53" t="s">
        <v>200</v>
      </c>
      <c r="L8" s="53" t="s">
        <v>196</v>
      </c>
      <c r="M8" s="53" t="s">
        <v>197</v>
      </c>
      <c r="N8" s="53" t="s">
        <v>198</v>
      </c>
      <c r="O8" s="53" t="s">
        <v>196</v>
      </c>
      <c r="P8" s="53" t="s">
        <v>197</v>
      </c>
      <c r="Q8" s="53" t="s">
        <v>198</v>
      </c>
      <c r="R8" s="53" t="s">
        <v>61</v>
      </c>
      <c r="S8" s="53" t="s">
        <v>57</v>
      </c>
      <c r="T8" s="53" t="s">
        <v>64</v>
      </c>
      <c r="U8" s="53" t="s">
        <v>199</v>
      </c>
      <c r="V8" s="53" t="s">
        <v>66</v>
      </c>
      <c r="W8" s="53" t="s">
        <v>67</v>
      </c>
      <c r="X8" s="53" t="s">
        <v>68</v>
      </c>
    </row>
    <row r="9" customHeight="1" spans="1:24">
      <c r="A9" s="69">
        <v>1</v>
      </c>
      <c r="B9" s="69">
        <v>2</v>
      </c>
      <c r="C9" s="69">
        <v>3</v>
      </c>
      <c r="D9" s="69">
        <v>4</v>
      </c>
      <c r="E9" s="69">
        <v>5</v>
      </c>
      <c r="F9" s="69">
        <v>6</v>
      </c>
      <c r="G9" s="69">
        <v>7</v>
      </c>
      <c r="H9" s="69">
        <v>8</v>
      </c>
      <c r="I9" s="69">
        <v>9</v>
      </c>
      <c r="J9" s="69">
        <v>10</v>
      </c>
      <c r="K9" s="69">
        <v>11</v>
      </c>
      <c r="L9" s="69">
        <v>12</v>
      </c>
      <c r="M9" s="69">
        <v>13</v>
      </c>
      <c r="N9" s="69">
        <v>14</v>
      </c>
      <c r="O9" s="69">
        <v>15</v>
      </c>
      <c r="P9" s="69">
        <v>16</v>
      </c>
      <c r="Q9" s="69">
        <v>17</v>
      </c>
      <c r="R9" s="69">
        <v>18</v>
      </c>
      <c r="S9" s="69">
        <v>19</v>
      </c>
      <c r="T9" s="69">
        <v>20</v>
      </c>
      <c r="U9" s="69">
        <v>21</v>
      </c>
      <c r="V9" s="69">
        <v>22</v>
      </c>
      <c r="W9" s="69">
        <v>23</v>
      </c>
      <c r="X9" s="69">
        <v>24</v>
      </c>
    </row>
    <row r="10" ht="20.25" customHeight="1" spans="1:24">
      <c r="A10" s="22" t="s">
        <v>70</v>
      </c>
      <c r="B10" s="22" t="s">
        <v>70</v>
      </c>
      <c r="C10" s="22" t="s">
        <v>201</v>
      </c>
      <c r="D10" s="22" t="s">
        <v>179</v>
      </c>
      <c r="E10" s="22" t="s">
        <v>126</v>
      </c>
      <c r="F10" s="22" t="s">
        <v>127</v>
      </c>
      <c r="G10" s="22" t="s">
        <v>202</v>
      </c>
      <c r="H10" s="22" t="s">
        <v>179</v>
      </c>
      <c r="I10" s="109">
        <v>10000</v>
      </c>
      <c r="J10" s="109">
        <v>10000</v>
      </c>
      <c r="K10" s="109"/>
      <c r="L10" s="109"/>
      <c r="M10" s="109">
        <v>10000</v>
      </c>
      <c r="N10" s="109"/>
      <c r="O10" s="109"/>
      <c r="P10" s="109"/>
      <c r="Q10" s="109"/>
      <c r="R10" s="109"/>
      <c r="S10" s="109"/>
      <c r="T10" s="109"/>
      <c r="U10" s="109"/>
      <c r="V10" s="109"/>
      <c r="W10" s="109"/>
      <c r="X10" s="109"/>
    </row>
    <row r="11" ht="20.25" customHeight="1" spans="1:24">
      <c r="A11" s="22" t="s">
        <v>70</v>
      </c>
      <c r="B11" s="22" t="s">
        <v>70</v>
      </c>
      <c r="C11" s="22" t="s">
        <v>203</v>
      </c>
      <c r="D11" s="22" t="s">
        <v>204</v>
      </c>
      <c r="E11" s="22" t="s">
        <v>126</v>
      </c>
      <c r="F11" s="22" t="s">
        <v>127</v>
      </c>
      <c r="G11" s="22" t="s">
        <v>205</v>
      </c>
      <c r="H11" s="22" t="s">
        <v>204</v>
      </c>
      <c r="I11" s="109">
        <v>29000</v>
      </c>
      <c r="J11" s="109">
        <v>29000</v>
      </c>
      <c r="K11" s="181"/>
      <c r="L11" s="181"/>
      <c r="M11" s="109">
        <v>29000</v>
      </c>
      <c r="N11" s="181"/>
      <c r="O11" s="109"/>
      <c r="P11" s="109"/>
      <c r="Q11" s="109"/>
      <c r="R11" s="109"/>
      <c r="S11" s="109"/>
      <c r="T11" s="109"/>
      <c r="U11" s="109"/>
      <c r="V11" s="109"/>
      <c r="W11" s="109"/>
      <c r="X11" s="109"/>
    </row>
    <row r="12" ht="20.25" customHeight="1" spans="1:24">
      <c r="A12" s="22" t="s">
        <v>70</v>
      </c>
      <c r="B12" s="22" t="s">
        <v>70</v>
      </c>
      <c r="C12" s="22" t="s">
        <v>206</v>
      </c>
      <c r="D12" s="22" t="s">
        <v>207</v>
      </c>
      <c r="E12" s="22" t="s">
        <v>126</v>
      </c>
      <c r="F12" s="22" t="s">
        <v>127</v>
      </c>
      <c r="G12" s="22" t="s">
        <v>208</v>
      </c>
      <c r="H12" s="22" t="s">
        <v>209</v>
      </c>
      <c r="I12" s="109">
        <v>37500</v>
      </c>
      <c r="J12" s="109">
        <v>37500</v>
      </c>
      <c r="K12" s="181"/>
      <c r="L12" s="181"/>
      <c r="M12" s="109">
        <v>37500</v>
      </c>
      <c r="N12" s="181"/>
      <c r="O12" s="109"/>
      <c r="P12" s="109"/>
      <c r="Q12" s="109"/>
      <c r="R12" s="109"/>
      <c r="S12" s="109"/>
      <c r="T12" s="109"/>
      <c r="U12" s="109"/>
      <c r="V12" s="109"/>
      <c r="W12" s="109"/>
      <c r="X12" s="109"/>
    </row>
    <row r="13" ht="20.25" customHeight="1" spans="1:24">
      <c r="A13" s="22" t="s">
        <v>70</v>
      </c>
      <c r="B13" s="22" t="s">
        <v>70</v>
      </c>
      <c r="C13" s="22" t="s">
        <v>206</v>
      </c>
      <c r="D13" s="22" t="s">
        <v>207</v>
      </c>
      <c r="E13" s="22" t="s">
        <v>126</v>
      </c>
      <c r="F13" s="22" t="s">
        <v>127</v>
      </c>
      <c r="G13" s="22" t="s">
        <v>210</v>
      </c>
      <c r="H13" s="22" t="s">
        <v>211</v>
      </c>
      <c r="I13" s="109">
        <v>5000</v>
      </c>
      <c r="J13" s="109">
        <v>5000</v>
      </c>
      <c r="K13" s="181"/>
      <c r="L13" s="181"/>
      <c r="M13" s="109">
        <v>5000</v>
      </c>
      <c r="N13" s="181"/>
      <c r="O13" s="109"/>
      <c r="P13" s="109"/>
      <c r="Q13" s="109"/>
      <c r="R13" s="109"/>
      <c r="S13" s="109"/>
      <c r="T13" s="109"/>
      <c r="U13" s="109"/>
      <c r="V13" s="109"/>
      <c r="W13" s="109"/>
      <c r="X13" s="109"/>
    </row>
    <row r="14" ht="20.25" customHeight="1" spans="1:24">
      <c r="A14" s="22" t="s">
        <v>70</v>
      </c>
      <c r="B14" s="22" t="s">
        <v>70</v>
      </c>
      <c r="C14" s="22" t="s">
        <v>206</v>
      </c>
      <c r="D14" s="22" t="s">
        <v>207</v>
      </c>
      <c r="E14" s="22" t="s">
        <v>126</v>
      </c>
      <c r="F14" s="22" t="s">
        <v>127</v>
      </c>
      <c r="G14" s="22" t="s">
        <v>212</v>
      </c>
      <c r="H14" s="22" t="s">
        <v>213</v>
      </c>
      <c r="I14" s="109">
        <v>7500</v>
      </c>
      <c r="J14" s="109">
        <v>7500</v>
      </c>
      <c r="K14" s="181"/>
      <c r="L14" s="181"/>
      <c r="M14" s="109">
        <v>7500</v>
      </c>
      <c r="N14" s="181"/>
      <c r="O14" s="109"/>
      <c r="P14" s="109"/>
      <c r="Q14" s="109"/>
      <c r="R14" s="109"/>
      <c r="S14" s="109"/>
      <c r="T14" s="109"/>
      <c r="U14" s="109"/>
      <c r="V14" s="109"/>
      <c r="W14" s="109"/>
      <c r="X14" s="109"/>
    </row>
    <row r="15" ht="20.25" customHeight="1" spans="1:24">
      <c r="A15" s="22" t="s">
        <v>70</v>
      </c>
      <c r="B15" s="22" t="s">
        <v>70</v>
      </c>
      <c r="C15" s="22" t="s">
        <v>206</v>
      </c>
      <c r="D15" s="22" t="s">
        <v>207</v>
      </c>
      <c r="E15" s="22" t="s">
        <v>126</v>
      </c>
      <c r="F15" s="22" t="s">
        <v>127</v>
      </c>
      <c r="G15" s="22" t="s">
        <v>214</v>
      </c>
      <c r="H15" s="22" t="s">
        <v>215</v>
      </c>
      <c r="I15" s="109">
        <v>5000</v>
      </c>
      <c r="J15" s="109">
        <v>5000</v>
      </c>
      <c r="K15" s="181"/>
      <c r="L15" s="181"/>
      <c r="M15" s="109">
        <v>5000</v>
      </c>
      <c r="N15" s="181"/>
      <c r="O15" s="109"/>
      <c r="P15" s="109"/>
      <c r="Q15" s="109"/>
      <c r="R15" s="109"/>
      <c r="S15" s="109"/>
      <c r="T15" s="109"/>
      <c r="U15" s="109"/>
      <c r="V15" s="109"/>
      <c r="W15" s="109"/>
      <c r="X15" s="109"/>
    </row>
    <row r="16" ht="20.25" customHeight="1" spans="1:24">
      <c r="A16" s="22" t="s">
        <v>70</v>
      </c>
      <c r="B16" s="22" t="s">
        <v>70</v>
      </c>
      <c r="C16" s="22" t="s">
        <v>206</v>
      </c>
      <c r="D16" s="22" t="s">
        <v>207</v>
      </c>
      <c r="E16" s="22" t="s">
        <v>126</v>
      </c>
      <c r="F16" s="22" t="s">
        <v>127</v>
      </c>
      <c r="G16" s="22" t="s">
        <v>216</v>
      </c>
      <c r="H16" s="22" t="s">
        <v>217</v>
      </c>
      <c r="I16" s="109">
        <v>17500</v>
      </c>
      <c r="J16" s="109">
        <v>17500</v>
      </c>
      <c r="K16" s="181"/>
      <c r="L16" s="181"/>
      <c r="M16" s="109">
        <v>17500</v>
      </c>
      <c r="N16" s="181"/>
      <c r="O16" s="109"/>
      <c r="P16" s="109"/>
      <c r="Q16" s="109"/>
      <c r="R16" s="109"/>
      <c r="S16" s="109"/>
      <c r="T16" s="109"/>
      <c r="U16" s="109"/>
      <c r="V16" s="109"/>
      <c r="W16" s="109"/>
      <c r="X16" s="109"/>
    </row>
    <row r="17" ht="20.25" customHeight="1" spans="1:24">
      <c r="A17" s="22" t="s">
        <v>70</v>
      </c>
      <c r="B17" s="22" t="s">
        <v>70</v>
      </c>
      <c r="C17" s="22" t="s">
        <v>206</v>
      </c>
      <c r="D17" s="22" t="s">
        <v>207</v>
      </c>
      <c r="E17" s="22" t="s">
        <v>126</v>
      </c>
      <c r="F17" s="22" t="s">
        <v>127</v>
      </c>
      <c r="G17" s="22" t="s">
        <v>218</v>
      </c>
      <c r="H17" s="22" t="s">
        <v>219</v>
      </c>
      <c r="I17" s="109">
        <v>75000</v>
      </c>
      <c r="J17" s="109">
        <v>75000</v>
      </c>
      <c r="K17" s="181"/>
      <c r="L17" s="181"/>
      <c r="M17" s="109">
        <v>75000</v>
      </c>
      <c r="N17" s="181"/>
      <c r="O17" s="109"/>
      <c r="P17" s="109"/>
      <c r="Q17" s="109"/>
      <c r="R17" s="109"/>
      <c r="S17" s="109"/>
      <c r="T17" s="109"/>
      <c r="U17" s="109"/>
      <c r="V17" s="109"/>
      <c r="W17" s="109"/>
      <c r="X17" s="109"/>
    </row>
    <row r="18" ht="20.25" customHeight="1" spans="1:24">
      <c r="A18" s="22" t="s">
        <v>70</v>
      </c>
      <c r="B18" s="22" t="s">
        <v>70</v>
      </c>
      <c r="C18" s="22" t="s">
        <v>206</v>
      </c>
      <c r="D18" s="22" t="s">
        <v>207</v>
      </c>
      <c r="E18" s="22" t="s">
        <v>126</v>
      </c>
      <c r="F18" s="22" t="s">
        <v>127</v>
      </c>
      <c r="G18" s="22" t="s">
        <v>220</v>
      </c>
      <c r="H18" s="22" t="s">
        <v>221</v>
      </c>
      <c r="I18" s="109">
        <v>52200</v>
      </c>
      <c r="J18" s="109">
        <v>52200</v>
      </c>
      <c r="K18" s="181"/>
      <c r="L18" s="181"/>
      <c r="M18" s="109">
        <v>52200</v>
      </c>
      <c r="N18" s="181"/>
      <c r="O18" s="109"/>
      <c r="P18" s="109"/>
      <c r="Q18" s="109"/>
      <c r="R18" s="109"/>
      <c r="S18" s="109"/>
      <c r="T18" s="109"/>
      <c r="U18" s="109"/>
      <c r="V18" s="109"/>
      <c r="W18" s="109"/>
      <c r="X18" s="109"/>
    </row>
    <row r="19" ht="20.25" customHeight="1" spans="1:24">
      <c r="A19" s="22" t="s">
        <v>70</v>
      </c>
      <c r="B19" s="22" t="s">
        <v>70</v>
      </c>
      <c r="C19" s="22" t="s">
        <v>222</v>
      </c>
      <c r="D19" s="22" t="s">
        <v>223</v>
      </c>
      <c r="E19" s="22" t="s">
        <v>126</v>
      </c>
      <c r="F19" s="22" t="s">
        <v>127</v>
      </c>
      <c r="G19" s="22" t="s">
        <v>224</v>
      </c>
      <c r="H19" s="22" t="s">
        <v>225</v>
      </c>
      <c r="I19" s="109">
        <v>1032360</v>
      </c>
      <c r="J19" s="109">
        <v>1032360</v>
      </c>
      <c r="K19" s="181"/>
      <c r="L19" s="181"/>
      <c r="M19" s="109">
        <v>1032360</v>
      </c>
      <c r="N19" s="181"/>
      <c r="O19" s="109"/>
      <c r="P19" s="109"/>
      <c r="Q19" s="109"/>
      <c r="R19" s="109"/>
      <c r="S19" s="109"/>
      <c r="T19" s="109"/>
      <c r="U19" s="109"/>
      <c r="V19" s="109"/>
      <c r="W19" s="109"/>
      <c r="X19" s="109"/>
    </row>
    <row r="20" ht="20.25" customHeight="1" spans="1:24">
      <c r="A20" s="22" t="s">
        <v>70</v>
      </c>
      <c r="B20" s="22" t="s">
        <v>70</v>
      </c>
      <c r="C20" s="22" t="s">
        <v>222</v>
      </c>
      <c r="D20" s="22" t="s">
        <v>223</v>
      </c>
      <c r="E20" s="22" t="s">
        <v>126</v>
      </c>
      <c r="F20" s="22" t="s">
        <v>127</v>
      </c>
      <c r="G20" s="22" t="s">
        <v>226</v>
      </c>
      <c r="H20" s="22" t="s">
        <v>227</v>
      </c>
      <c r="I20" s="109">
        <v>677244</v>
      </c>
      <c r="J20" s="109">
        <v>677244</v>
      </c>
      <c r="K20" s="181"/>
      <c r="L20" s="181"/>
      <c r="M20" s="109">
        <v>677244</v>
      </c>
      <c r="N20" s="181"/>
      <c r="O20" s="109"/>
      <c r="P20" s="109"/>
      <c r="Q20" s="109"/>
      <c r="R20" s="109"/>
      <c r="S20" s="109"/>
      <c r="T20" s="109"/>
      <c r="U20" s="109"/>
      <c r="V20" s="109"/>
      <c r="W20" s="109"/>
      <c r="X20" s="109"/>
    </row>
    <row r="21" ht="20.25" customHeight="1" spans="1:24">
      <c r="A21" s="22" t="s">
        <v>70</v>
      </c>
      <c r="B21" s="22" t="s">
        <v>70</v>
      </c>
      <c r="C21" s="22" t="s">
        <v>222</v>
      </c>
      <c r="D21" s="22" t="s">
        <v>223</v>
      </c>
      <c r="E21" s="22" t="s">
        <v>126</v>
      </c>
      <c r="F21" s="22" t="s">
        <v>127</v>
      </c>
      <c r="G21" s="22" t="s">
        <v>228</v>
      </c>
      <c r="H21" s="22" t="s">
        <v>229</v>
      </c>
      <c r="I21" s="109">
        <v>86030</v>
      </c>
      <c r="J21" s="109">
        <v>86030</v>
      </c>
      <c r="K21" s="181"/>
      <c r="L21" s="181"/>
      <c r="M21" s="109">
        <v>86030</v>
      </c>
      <c r="N21" s="181"/>
      <c r="O21" s="109"/>
      <c r="P21" s="109"/>
      <c r="Q21" s="109"/>
      <c r="R21" s="109"/>
      <c r="S21" s="109"/>
      <c r="T21" s="109"/>
      <c r="U21" s="109"/>
      <c r="V21" s="109"/>
      <c r="W21" s="109"/>
      <c r="X21" s="109"/>
    </row>
    <row r="22" ht="20.25" customHeight="1" spans="1:24">
      <c r="A22" s="22" t="s">
        <v>70</v>
      </c>
      <c r="B22" s="22" t="s">
        <v>70</v>
      </c>
      <c r="C22" s="22" t="s">
        <v>222</v>
      </c>
      <c r="D22" s="22" t="s">
        <v>223</v>
      </c>
      <c r="E22" s="22" t="s">
        <v>126</v>
      </c>
      <c r="F22" s="22" t="s">
        <v>127</v>
      </c>
      <c r="G22" s="22" t="s">
        <v>228</v>
      </c>
      <c r="H22" s="22" t="s">
        <v>229</v>
      </c>
      <c r="I22" s="109">
        <v>4500</v>
      </c>
      <c r="J22" s="109">
        <v>4500</v>
      </c>
      <c r="K22" s="181"/>
      <c r="L22" s="181"/>
      <c r="M22" s="109">
        <v>4500</v>
      </c>
      <c r="N22" s="181"/>
      <c r="O22" s="109"/>
      <c r="P22" s="109"/>
      <c r="Q22" s="109"/>
      <c r="R22" s="109"/>
      <c r="S22" s="109"/>
      <c r="T22" s="109"/>
      <c r="U22" s="109"/>
      <c r="V22" s="109"/>
      <c r="W22" s="109"/>
      <c r="X22" s="109"/>
    </row>
    <row r="23" ht="20.25" customHeight="1" spans="1:24">
      <c r="A23" s="22" t="s">
        <v>70</v>
      </c>
      <c r="B23" s="22" t="s">
        <v>70</v>
      </c>
      <c r="C23" s="22" t="s">
        <v>222</v>
      </c>
      <c r="D23" s="22" t="s">
        <v>223</v>
      </c>
      <c r="E23" s="22" t="s">
        <v>126</v>
      </c>
      <c r="F23" s="22" t="s">
        <v>127</v>
      </c>
      <c r="G23" s="22" t="s">
        <v>230</v>
      </c>
      <c r="H23" s="22" t="s">
        <v>231</v>
      </c>
      <c r="I23" s="109">
        <v>250236</v>
      </c>
      <c r="J23" s="109">
        <v>250236</v>
      </c>
      <c r="K23" s="181"/>
      <c r="L23" s="181"/>
      <c r="M23" s="109">
        <v>250236</v>
      </c>
      <c r="N23" s="181"/>
      <c r="O23" s="109"/>
      <c r="P23" s="109"/>
      <c r="Q23" s="109"/>
      <c r="R23" s="109"/>
      <c r="S23" s="109"/>
      <c r="T23" s="109"/>
      <c r="U23" s="109"/>
      <c r="V23" s="109"/>
      <c r="W23" s="109"/>
      <c r="X23" s="109"/>
    </row>
    <row r="24" ht="20.25" customHeight="1" spans="1:24">
      <c r="A24" s="22" t="s">
        <v>70</v>
      </c>
      <c r="B24" s="22" t="s">
        <v>70</v>
      </c>
      <c r="C24" s="22" t="s">
        <v>222</v>
      </c>
      <c r="D24" s="22" t="s">
        <v>223</v>
      </c>
      <c r="E24" s="22" t="s">
        <v>126</v>
      </c>
      <c r="F24" s="22" t="s">
        <v>127</v>
      </c>
      <c r="G24" s="22" t="s">
        <v>230</v>
      </c>
      <c r="H24" s="22" t="s">
        <v>231</v>
      </c>
      <c r="I24" s="109">
        <v>462840</v>
      </c>
      <c r="J24" s="109">
        <v>462840</v>
      </c>
      <c r="K24" s="181"/>
      <c r="L24" s="181"/>
      <c r="M24" s="109">
        <v>462840</v>
      </c>
      <c r="N24" s="181"/>
      <c r="O24" s="109"/>
      <c r="P24" s="109"/>
      <c r="Q24" s="109"/>
      <c r="R24" s="109"/>
      <c r="S24" s="109"/>
      <c r="T24" s="109"/>
      <c r="U24" s="109"/>
      <c r="V24" s="109"/>
      <c r="W24" s="109"/>
      <c r="X24" s="109"/>
    </row>
    <row r="25" ht="20.25" customHeight="1" spans="1:24">
      <c r="A25" s="22" t="s">
        <v>70</v>
      </c>
      <c r="B25" s="22" t="s">
        <v>70</v>
      </c>
      <c r="C25" s="22" t="s">
        <v>222</v>
      </c>
      <c r="D25" s="22" t="s">
        <v>223</v>
      </c>
      <c r="E25" s="22" t="s">
        <v>126</v>
      </c>
      <c r="F25" s="22" t="s">
        <v>127</v>
      </c>
      <c r="G25" s="22" t="s">
        <v>230</v>
      </c>
      <c r="H25" s="22" t="s">
        <v>231</v>
      </c>
      <c r="I25" s="109">
        <v>210000</v>
      </c>
      <c r="J25" s="109">
        <v>210000</v>
      </c>
      <c r="K25" s="181"/>
      <c r="L25" s="181"/>
      <c r="M25" s="109">
        <v>210000</v>
      </c>
      <c r="N25" s="181"/>
      <c r="O25" s="109"/>
      <c r="P25" s="109"/>
      <c r="Q25" s="109"/>
      <c r="R25" s="109"/>
      <c r="S25" s="109"/>
      <c r="T25" s="109"/>
      <c r="U25" s="109"/>
      <c r="V25" s="109"/>
      <c r="W25" s="109"/>
      <c r="X25" s="109"/>
    </row>
    <row r="26" ht="20.25" customHeight="1" spans="1:24">
      <c r="A26" s="22" t="s">
        <v>70</v>
      </c>
      <c r="B26" s="22" t="s">
        <v>70</v>
      </c>
      <c r="C26" s="22" t="s">
        <v>232</v>
      </c>
      <c r="D26" s="22" t="s">
        <v>233</v>
      </c>
      <c r="E26" s="22" t="s">
        <v>104</v>
      </c>
      <c r="F26" s="22" t="s">
        <v>105</v>
      </c>
      <c r="G26" s="22" t="s">
        <v>234</v>
      </c>
      <c r="H26" s="22" t="s">
        <v>235</v>
      </c>
      <c r="I26" s="109">
        <v>502575</v>
      </c>
      <c r="J26" s="109">
        <v>502575</v>
      </c>
      <c r="K26" s="181"/>
      <c r="L26" s="181"/>
      <c r="M26" s="109">
        <v>502575</v>
      </c>
      <c r="N26" s="181"/>
      <c r="O26" s="109"/>
      <c r="P26" s="109"/>
      <c r="Q26" s="109"/>
      <c r="R26" s="109"/>
      <c r="S26" s="109"/>
      <c r="T26" s="109"/>
      <c r="U26" s="109"/>
      <c r="V26" s="109"/>
      <c r="W26" s="109"/>
      <c r="X26" s="109"/>
    </row>
    <row r="27" ht="20.25" customHeight="1" spans="1:24">
      <c r="A27" s="22" t="s">
        <v>70</v>
      </c>
      <c r="B27" s="22" t="s">
        <v>70</v>
      </c>
      <c r="C27" s="22" t="s">
        <v>232</v>
      </c>
      <c r="D27" s="22" t="s">
        <v>233</v>
      </c>
      <c r="E27" s="22" t="s">
        <v>106</v>
      </c>
      <c r="F27" s="22" t="s">
        <v>107</v>
      </c>
      <c r="G27" s="22" t="s">
        <v>236</v>
      </c>
      <c r="H27" s="22" t="s">
        <v>237</v>
      </c>
      <c r="I27" s="109">
        <v>123388</v>
      </c>
      <c r="J27" s="109">
        <v>123388</v>
      </c>
      <c r="K27" s="181"/>
      <c r="L27" s="181"/>
      <c r="M27" s="109">
        <v>123388</v>
      </c>
      <c r="N27" s="181"/>
      <c r="O27" s="109"/>
      <c r="P27" s="109"/>
      <c r="Q27" s="109"/>
      <c r="R27" s="109"/>
      <c r="S27" s="109"/>
      <c r="T27" s="109"/>
      <c r="U27" s="109"/>
      <c r="V27" s="109"/>
      <c r="W27" s="109"/>
      <c r="X27" s="109"/>
    </row>
    <row r="28" ht="20.25" customHeight="1" spans="1:24">
      <c r="A28" s="22" t="s">
        <v>70</v>
      </c>
      <c r="B28" s="22" t="s">
        <v>70</v>
      </c>
      <c r="C28" s="22" t="s">
        <v>232</v>
      </c>
      <c r="D28" s="22" t="s">
        <v>233</v>
      </c>
      <c r="E28" s="22" t="s">
        <v>116</v>
      </c>
      <c r="F28" s="22" t="s">
        <v>117</v>
      </c>
      <c r="G28" s="22" t="s">
        <v>238</v>
      </c>
      <c r="H28" s="22" t="s">
        <v>239</v>
      </c>
      <c r="I28" s="109">
        <v>210725</v>
      </c>
      <c r="J28" s="109">
        <v>210725</v>
      </c>
      <c r="K28" s="181"/>
      <c r="L28" s="181"/>
      <c r="M28" s="109">
        <v>210725</v>
      </c>
      <c r="N28" s="181"/>
      <c r="O28" s="109"/>
      <c r="P28" s="109"/>
      <c r="Q28" s="109"/>
      <c r="R28" s="109"/>
      <c r="S28" s="109"/>
      <c r="T28" s="109"/>
      <c r="U28" s="109"/>
      <c r="V28" s="109"/>
      <c r="W28" s="109"/>
      <c r="X28" s="109"/>
    </row>
    <row r="29" ht="20.25" customHeight="1" spans="1:24">
      <c r="A29" s="22" t="s">
        <v>70</v>
      </c>
      <c r="B29" s="22" t="s">
        <v>70</v>
      </c>
      <c r="C29" s="22" t="s">
        <v>232</v>
      </c>
      <c r="D29" s="22" t="s">
        <v>233</v>
      </c>
      <c r="E29" s="22" t="s">
        <v>118</v>
      </c>
      <c r="F29" s="22" t="s">
        <v>119</v>
      </c>
      <c r="G29" s="22" t="s">
        <v>240</v>
      </c>
      <c r="H29" s="22" t="s">
        <v>241</v>
      </c>
      <c r="I29" s="109">
        <v>133375</v>
      </c>
      <c r="J29" s="109">
        <v>133375</v>
      </c>
      <c r="K29" s="181"/>
      <c r="L29" s="181"/>
      <c r="M29" s="109">
        <v>133375</v>
      </c>
      <c r="N29" s="181"/>
      <c r="O29" s="109"/>
      <c r="P29" s="109"/>
      <c r="Q29" s="109"/>
      <c r="R29" s="109"/>
      <c r="S29" s="109"/>
      <c r="T29" s="109"/>
      <c r="U29" s="109"/>
      <c r="V29" s="109"/>
      <c r="W29" s="109"/>
      <c r="X29" s="109"/>
    </row>
    <row r="30" ht="20.25" customHeight="1" spans="1:24">
      <c r="A30" s="22" t="s">
        <v>70</v>
      </c>
      <c r="B30" s="22" t="s">
        <v>70</v>
      </c>
      <c r="C30" s="22" t="s">
        <v>232</v>
      </c>
      <c r="D30" s="22" t="s">
        <v>233</v>
      </c>
      <c r="E30" s="22" t="s">
        <v>118</v>
      </c>
      <c r="F30" s="22" t="s">
        <v>119</v>
      </c>
      <c r="G30" s="22" t="s">
        <v>240</v>
      </c>
      <c r="H30" s="22" t="s">
        <v>241</v>
      </c>
      <c r="I30" s="109">
        <v>127020</v>
      </c>
      <c r="J30" s="109">
        <v>127020</v>
      </c>
      <c r="K30" s="181"/>
      <c r="L30" s="181"/>
      <c r="M30" s="109">
        <v>127020</v>
      </c>
      <c r="N30" s="181"/>
      <c r="O30" s="109"/>
      <c r="P30" s="109"/>
      <c r="Q30" s="109"/>
      <c r="R30" s="109"/>
      <c r="S30" s="109"/>
      <c r="T30" s="109"/>
      <c r="U30" s="109"/>
      <c r="V30" s="109"/>
      <c r="W30" s="109"/>
      <c r="X30" s="109"/>
    </row>
    <row r="31" ht="20.25" customHeight="1" spans="1:24">
      <c r="A31" s="22" t="s">
        <v>70</v>
      </c>
      <c r="B31" s="22" t="s">
        <v>70</v>
      </c>
      <c r="C31" s="22" t="s">
        <v>232</v>
      </c>
      <c r="D31" s="22" t="s">
        <v>233</v>
      </c>
      <c r="E31" s="22" t="s">
        <v>120</v>
      </c>
      <c r="F31" s="22" t="s">
        <v>121</v>
      </c>
      <c r="G31" s="22" t="s">
        <v>242</v>
      </c>
      <c r="H31" s="22" t="s">
        <v>243</v>
      </c>
      <c r="I31" s="109">
        <v>6275</v>
      </c>
      <c r="J31" s="109">
        <v>6275</v>
      </c>
      <c r="K31" s="181"/>
      <c r="L31" s="181"/>
      <c r="M31" s="109">
        <v>6275</v>
      </c>
      <c r="N31" s="181"/>
      <c r="O31" s="109"/>
      <c r="P31" s="109"/>
      <c r="Q31" s="109"/>
      <c r="R31" s="109"/>
      <c r="S31" s="109"/>
      <c r="T31" s="109"/>
      <c r="U31" s="109"/>
      <c r="V31" s="109"/>
      <c r="W31" s="109"/>
      <c r="X31" s="109"/>
    </row>
    <row r="32" ht="20.25" customHeight="1" spans="1:24">
      <c r="A32" s="22" t="s">
        <v>70</v>
      </c>
      <c r="B32" s="22" t="s">
        <v>70</v>
      </c>
      <c r="C32" s="22" t="s">
        <v>232</v>
      </c>
      <c r="D32" s="22" t="s">
        <v>233</v>
      </c>
      <c r="E32" s="22" t="s">
        <v>120</v>
      </c>
      <c r="F32" s="22" t="s">
        <v>121</v>
      </c>
      <c r="G32" s="22" t="s">
        <v>242</v>
      </c>
      <c r="H32" s="22" t="s">
        <v>243</v>
      </c>
      <c r="I32" s="109">
        <v>12925</v>
      </c>
      <c r="J32" s="109">
        <v>12925</v>
      </c>
      <c r="K32" s="181"/>
      <c r="L32" s="181"/>
      <c r="M32" s="109">
        <v>12925</v>
      </c>
      <c r="N32" s="181"/>
      <c r="O32" s="109"/>
      <c r="P32" s="109"/>
      <c r="Q32" s="109"/>
      <c r="R32" s="109"/>
      <c r="S32" s="109"/>
      <c r="T32" s="109"/>
      <c r="U32" s="109"/>
      <c r="V32" s="109"/>
      <c r="W32" s="109"/>
      <c r="X32" s="109"/>
    </row>
    <row r="33" ht="20.25" customHeight="1" spans="1:24">
      <c r="A33" s="22" t="s">
        <v>70</v>
      </c>
      <c r="B33" s="22" t="s">
        <v>70</v>
      </c>
      <c r="C33" s="22" t="s">
        <v>232</v>
      </c>
      <c r="D33" s="22" t="s">
        <v>233</v>
      </c>
      <c r="E33" s="22" t="s">
        <v>120</v>
      </c>
      <c r="F33" s="22" t="s">
        <v>121</v>
      </c>
      <c r="G33" s="22" t="s">
        <v>242</v>
      </c>
      <c r="H33" s="22" t="s">
        <v>243</v>
      </c>
      <c r="I33" s="109">
        <v>15510</v>
      </c>
      <c r="J33" s="109">
        <v>15510</v>
      </c>
      <c r="K33" s="181"/>
      <c r="L33" s="181"/>
      <c r="M33" s="109">
        <v>15510</v>
      </c>
      <c r="N33" s="181"/>
      <c r="O33" s="109"/>
      <c r="P33" s="109"/>
      <c r="Q33" s="109"/>
      <c r="R33" s="109"/>
      <c r="S33" s="109"/>
      <c r="T33" s="109"/>
      <c r="U33" s="109"/>
      <c r="V33" s="109"/>
      <c r="W33" s="109"/>
      <c r="X33" s="109"/>
    </row>
    <row r="34" ht="20.25" customHeight="1" spans="1:24">
      <c r="A34" s="22" t="s">
        <v>70</v>
      </c>
      <c r="B34" s="22" t="s">
        <v>70</v>
      </c>
      <c r="C34" s="22" t="s">
        <v>232</v>
      </c>
      <c r="D34" s="22" t="s">
        <v>233</v>
      </c>
      <c r="E34" s="22" t="s">
        <v>126</v>
      </c>
      <c r="F34" s="22" t="s">
        <v>127</v>
      </c>
      <c r="G34" s="22" t="s">
        <v>242</v>
      </c>
      <c r="H34" s="22" t="s">
        <v>243</v>
      </c>
      <c r="I34" s="109">
        <v>18175</v>
      </c>
      <c r="J34" s="109">
        <v>18175</v>
      </c>
      <c r="K34" s="181"/>
      <c r="L34" s="181"/>
      <c r="M34" s="109">
        <v>18175</v>
      </c>
      <c r="N34" s="181"/>
      <c r="O34" s="109"/>
      <c r="P34" s="109"/>
      <c r="Q34" s="109"/>
      <c r="R34" s="109"/>
      <c r="S34" s="109"/>
      <c r="T34" s="109"/>
      <c r="U34" s="109"/>
      <c r="V34" s="109"/>
      <c r="W34" s="109"/>
      <c r="X34" s="109"/>
    </row>
    <row r="35" ht="20.25" customHeight="1" spans="1:24">
      <c r="A35" s="22" t="s">
        <v>70</v>
      </c>
      <c r="B35" s="22" t="s">
        <v>70</v>
      </c>
      <c r="C35" s="22" t="s">
        <v>244</v>
      </c>
      <c r="D35" s="22" t="s">
        <v>135</v>
      </c>
      <c r="E35" s="22" t="s">
        <v>134</v>
      </c>
      <c r="F35" s="22" t="s">
        <v>135</v>
      </c>
      <c r="G35" s="22" t="s">
        <v>245</v>
      </c>
      <c r="H35" s="22" t="s">
        <v>135</v>
      </c>
      <c r="I35" s="109">
        <v>397575</v>
      </c>
      <c r="J35" s="109">
        <v>397575</v>
      </c>
      <c r="K35" s="181"/>
      <c r="L35" s="181"/>
      <c r="M35" s="109">
        <v>397575</v>
      </c>
      <c r="N35" s="181"/>
      <c r="O35" s="109"/>
      <c r="P35" s="109"/>
      <c r="Q35" s="109"/>
      <c r="R35" s="109"/>
      <c r="S35" s="109"/>
      <c r="T35" s="109"/>
      <c r="U35" s="109"/>
      <c r="V35" s="109"/>
      <c r="W35" s="109"/>
      <c r="X35" s="109"/>
    </row>
    <row r="36" ht="20.25" customHeight="1" spans="1:24">
      <c r="A36" s="22" t="s">
        <v>70</v>
      </c>
      <c r="B36" s="22" t="s">
        <v>70</v>
      </c>
      <c r="C36" s="22" t="s">
        <v>246</v>
      </c>
      <c r="D36" s="22" t="s">
        <v>247</v>
      </c>
      <c r="E36" s="22" t="s">
        <v>102</v>
      </c>
      <c r="F36" s="22" t="s">
        <v>103</v>
      </c>
      <c r="G36" s="22" t="s">
        <v>248</v>
      </c>
      <c r="H36" s="22" t="s">
        <v>249</v>
      </c>
      <c r="I36" s="109">
        <v>432000</v>
      </c>
      <c r="J36" s="109">
        <v>432000</v>
      </c>
      <c r="K36" s="181"/>
      <c r="L36" s="181"/>
      <c r="M36" s="109">
        <v>432000</v>
      </c>
      <c r="N36" s="181"/>
      <c r="O36" s="109"/>
      <c r="P36" s="109"/>
      <c r="Q36" s="109"/>
      <c r="R36" s="109"/>
      <c r="S36" s="109"/>
      <c r="T36" s="109"/>
      <c r="U36" s="109"/>
      <c r="V36" s="109"/>
      <c r="W36" s="109"/>
      <c r="X36" s="109"/>
    </row>
    <row r="37" ht="20.25" customHeight="1" spans="1:24">
      <c r="A37" s="22" t="s">
        <v>70</v>
      </c>
      <c r="B37" s="22" t="s">
        <v>70</v>
      </c>
      <c r="C37" s="22" t="s">
        <v>250</v>
      </c>
      <c r="D37" s="22" t="s">
        <v>251</v>
      </c>
      <c r="E37" s="22" t="s">
        <v>110</v>
      </c>
      <c r="F37" s="22" t="s">
        <v>111</v>
      </c>
      <c r="G37" s="22" t="s">
        <v>248</v>
      </c>
      <c r="H37" s="22" t="s">
        <v>249</v>
      </c>
      <c r="I37" s="109">
        <v>108312</v>
      </c>
      <c r="J37" s="109">
        <v>108312</v>
      </c>
      <c r="K37" s="181"/>
      <c r="L37" s="181"/>
      <c r="M37" s="109">
        <v>108312</v>
      </c>
      <c r="N37" s="181"/>
      <c r="O37" s="109"/>
      <c r="P37" s="109"/>
      <c r="Q37" s="109"/>
      <c r="R37" s="109"/>
      <c r="S37" s="109"/>
      <c r="T37" s="109"/>
      <c r="U37" s="109"/>
      <c r="V37" s="109"/>
      <c r="W37" s="109"/>
      <c r="X37" s="109"/>
    </row>
    <row r="38" ht="20.25" customHeight="1" spans="1:24">
      <c r="A38" s="22" t="s">
        <v>70</v>
      </c>
      <c r="B38" s="22" t="s">
        <v>70</v>
      </c>
      <c r="C38" s="22" t="s">
        <v>252</v>
      </c>
      <c r="D38" s="22" t="s">
        <v>253</v>
      </c>
      <c r="E38" s="22" t="s">
        <v>126</v>
      </c>
      <c r="F38" s="22" t="s">
        <v>127</v>
      </c>
      <c r="G38" s="22" t="s">
        <v>254</v>
      </c>
      <c r="H38" s="22" t="s">
        <v>255</v>
      </c>
      <c r="I38" s="109">
        <v>1034464.2</v>
      </c>
      <c r="J38" s="109">
        <v>1034464.2</v>
      </c>
      <c r="K38" s="181"/>
      <c r="L38" s="181"/>
      <c r="M38" s="109">
        <v>1034464.2</v>
      </c>
      <c r="N38" s="181"/>
      <c r="O38" s="109"/>
      <c r="P38" s="109"/>
      <c r="Q38" s="109"/>
      <c r="R38" s="109"/>
      <c r="S38" s="109"/>
      <c r="T38" s="109"/>
      <c r="U38" s="109"/>
      <c r="V38" s="109"/>
      <c r="W38" s="109"/>
      <c r="X38" s="109"/>
    </row>
    <row r="39" ht="20.25" customHeight="1" spans="1:24">
      <c r="A39" s="22" t="s">
        <v>70</v>
      </c>
      <c r="B39" s="22" t="s">
        <v>70</v>
      </c>
      <c r="C39" s="22" t="s">
        <v>252</v>
      </c>
      <c r="D39" s="22" t="s">
        <v>253</v>
      </c>
      <c r="E39" s="22" t="s">
        <v>126</v>
      </c>
      <c r="F39" s="22" t="s">
        <v>127</v>
      </c>
      <c r="G39" s="22" t="s">
        <v>254</v>
      </c>
      <c r="H39" s="22" t="s">
        <v>255</v>
      </c>
      <c r="I39" s="109">
        <v>3132360</v>
      </c>
      <c r="J39" s="109">
        <v>3132360</v>
      </c>
      <c r="K39" s="181"/>
      <c r="L39" s="181"/>
      <c r="M39" s="109">
        <v>3132360</v>
      </c>
      <c r="N39" s="181"/>
      <c r="O39" s="109"/>
      <c r="P39" s="109"/>
      <c r="Q39" s="109"/>
      <c r="R39" s="109"/>
      <c r="S39" s="109"/>
      <c r="T39" s="109"/>
      <c r="U39" s="109"/>
      <c r="V39" s="109"/>
      <c r="W39" s="109"/>
      <c r="X39" s="109"/>
    </row>
    <row r="40" ht="20.25" customHeight="1" spans="1:24">
      <c r="A40" s="22" t="s">
        <v>70</v>
      </c>
      <c r="B40" s="22" t="s">
        <v>70</v>
      </c>
      <c r="C40" s="22" t="s">
        <v>256</v>
      </c>
      <c r="D40" s="22" t="s">
        <v>257</v>
      </c>
      <c r="E40" s="22" t="s">
        <v>126</v>
      </c>
      <c r="F40" s="22" t="s">
        <v>127</v>
      </c>
      <c r="G40" s="22" t="s">
        <v>258</v>
      </c>
      <c r="H40" s="22" t="s">
        <v>259</v>
      </c>
      <c r="I40" s="109">
        <v>36960</v>
      </c>
      <c r="J40" s="109">
        <v>36960</v>
      </c>
      <c r="K40" s="181"/>
      <c r="L40" s="181"/>
      <c r="M40" s="109">
        <v>36960</v>
      </c>
      <c r="N40" s="181"/>
      <c r="O40" s="109"/>
      <c r="P40" s="109"/>
      <c r="Q40" s="109"/>
      <c r="R40" s="109"/>
      <c r="S40" s="109"/>
      <c r="T40" s="109"/>
      <c r="U40" s="109"/>
      <c r="V40" s="109"/>
      <c r="W40" s="109"/>
      <c r="X40" s="109"/>
    </row>
    <row r="41" ht="17.25" customHeight="1" spans="1:24">
      <c r="A41" s="66" t="s">
        <v>174</v>
      </c>
      <c r="B41" s="67"/>
      <c r="C41" s="176"/>
      <c r="D41" s="176"/>
      <c r="E41" s="176"/>
      <c r="F41" s="176"/>
      <c r="G41" s="176"/>
      <c r="H41" s="177"/>
      <c r="I41" s="109">
        <v>9253549.2</v>
      </c>
      <c r="J41" s="109">
        <v>9253549.2</v>
      </c>
      <c r="K41" s="109"/>
      <c r="L41" s="109"/>
      <c r="M41" s="109">
        <v>9253549.2</v>
      </c>
      <c r="N41" s="109"/>
      <c r="O41" s="109"/>
      <c r="P41" s="109"/>
      <c r="Q41" s="109"/>
      <c r="R41" s="109"/>
      <c r="S41" s="109"/>
      <c r="T41" s="109"/>
      <c r="U41" s="109"/>
      <c r="V41" s="109"/>
      <c r="W41" s="109"/>
      <c r="X41" s="109"/>
    </row>
  </sheetData>
  <mergeCells count="31">
    <mergeCell ref="A3:X3"/>
    <mergeCell ref="A4:H4"/>
    <mergeCell ref="I5:X5"/>
    <mergeCell ref="J6:N6"/>
    <mergeCell ref="O6:Q6"/>
    <mergeCell ref="S6:X6"/>
    <mergeCell ref="A41:H41"/>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3"/>
  <sheetViews>
    <sheetView showZeros="0" workbookViewId="0">
      <pane ySplit="1" topLeftCell="A2" activePane="bottomLeft" state="frozen"/>
      <selection/>
      <selection pane="bottomLeft" activeCell="F26" sqref="F26"/>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2:23">
      <c r="B2" s="166"/>
      <c r="E2" s="41"/>
      <c r="F2" s="41"/>
      <c r="G2" s="41"/>
      <c r="H2" s="41"/>
      <c r="U2" s="166"/>
      <c r="W2" s="171" t="s">
        <v>260</v>
      </c>
    </row>
    <row r="3" ht="46.5" customHeight="1" spans="1:23">
      <c r="A3" s="43" t="str">
        <f>"2025"&amp;"年部门项目支出预算表"</f>
        <v>2025年部门项目支出预算表</v>
      </c>
      <c r="B3" s="43"/>
      <c r="C3" s="43"/>
      <c r="D3" s="43"/>
      <c r="E3" s="43"/>
      <c r="F3" s="43"/>
      <c r="G3" s="43"/>
      <c r="H3" s="43"/>
      <c r="I3" s="43"/>
      <c r="J3" s="43"/>
      <c r="K3" s="43"/>
      <c r="L3" s="43"/>
      <c r="M3" s="43"/>
      <c r="N3" s="43"/>
      <c r="O3" s="43"/>
      <c r="P3" s="43"/>
      <c r="Q3" s="43"/>
      <c r="R3" s="43"/>
      <c r="S3" s="43"/>
      <c r="T3" s="43"/>
      <c r="U3" s="43"/>
      <c r="V3" s="43"/>
      <c r="W3" s="43"/>
    </row>
    <row r="4" ht="13.5" customHeight="1" spans="1:23">
      <c r="A4" s="44" t="str">
        <f>"单位名称："&amp;"石林彝族自治县国营石林林场"</f>
        <v>单位名称：石林彝族自治县国营石林林场</v>
      </c>
      <c r="B4" s="45"/>
      <c r="C4" s="45"/>
      <c r="D4" s="45"/>
      <c r="E4" s="45"/>
      <c r="F4" s="45"/>
      <c r="G4" s="45"/>
      <c r="H4" s="45"/>
      <c r="I4" s="46"/>
      <c r="J4" s="46"/>
      <c r="K4" s="46"/>
      <c r="L4" s="46"/>
      <c r="M4" s="46"/>
      <c r="N4" s="46"/>
      <c r="O4" s="46"/>
      <c r="P4" s="46"/>
      <c r="Q4" s="46"/>
      <c r="U4" s="166"/>
      <c r="W4" s="149" t="s">
        <v>1</v>
      </c>
    </row>
    <row r="5" ht="21.75" customHeight="1" spans="1:23">
      <c r="A5" s="48" t="s">
        <v>261</v>
      </c>
      <c r="B5" s="49" t="s">
        <v>185</v>
      </c>
      <c r="C5" s="48" t="s">
        <v>186</v>
      </c>
      <c r="D5" s="48" t="s">
        <v>262</v>
      </c>
      <c r="E5" s="49" t="s">
        <v>187</v>
      </c>
      <c r="F5" s="49" t="s">
        <v>188</v>
      </c>
      <c r="G5" s="49" t="s">
        <v>263</v>
      </c>
      <c r="H5" s="49" t="s">
        <v>264</v>
      </c>
      <c r="I5" s="62" t="s">
        <v>55</v>
      </c>
      <c r="J5" s="13" t="s">
        <v>265</v>
      </c>
      <c r="K5" s="14"/>
      <c r="L5" s="14"/>
      <c r="M5" s="36"/>
      <c r="N5" s="13" t="s">
        <v>193</v>
      </c>
      <c r="O5" s="14"/>
      <c r="P5" s="36"/>
      <c r="Q5" s="49" t="s">
        <v>61</v>
      </c>
      <c r="R5" s="13" t="s">
        <v>62</v>
      </c>
      <c r="S5" s="14"/>
      <c r="T5" s="14"/>
      <c r="U5" s="14"/>
      <c r="V5" s="14"/>
      <c r="W5" s="36"/>
    </row>
    <row r="6" ht="21.75" customHeight="1" spans="1:23">
      <c r="A6" s="50"/>
      <c r="B6" s="63"/>
      <c r="C6" s="50"/>
      <c r="D6" s="50"/>
      <c r="E6" s="51"/>
      <c r="F6" s="51"/>
      <c r="G6" s="51"/>
      <c r="H6" s="51"/>
      <c r="I6" s="63"/>
      <c r="J6" s="167" t="s">
        <v>58</v>
      </c>
      <c r="K6" s="168"/>
      <c r="L6" s="49" t="s">
        <v>59</v>
      </c>
      <c r="M6" s="49" t="s">
        <v>60</v>
      </c>
      <c r="N6" s="49" t="s">
        <v>58</v>
      </c>
      <c r="O6" s="49" t="s">
        <v>59</v>
      </c>
      <c r="P6" s="49" t="s">
        <v>60</v>
      </c>
      <c r="Q6" s="51"/>
      <c r="R6" s="49" t="s">
        <v>57</v>
      </c>
      <c r="S6" s="49" t="s">
        <v>64</v>
      </c>
      <c r="T6" s="49" t="s">
        <v>199</v>
      </c>
      <c r="U6" s="49" t="s">
        <v>66</v>
      </c>
      <c r="V6" s="49" t="s">
        <v>67</v>
      </c>
      <c r="W6" s="49" t="s">
        <v>68</v>
      </c>
    </row>
    <row r="7" ht="21" customHeight="1" spans="1:23">
      <c r="A7" s="63"/>
      <c r="B7" s="63"/>
      <c r="C7" s="63"/>
      <c r="D7" s="63"/>
      <c r="E7" s="63"/>
      <c r="F7" s="63"/>
      <c r="G7" s="63"/>
      <c r="H7" s="63"/>
      <c r="I7" s="63"/>
      <c r="J7" s="169" t="s">
        <v>57</v>
      </c>
      <c r="K7" s="170"/>
      <c r="L7" s="63"/>
      <c r="M7" s="63"/>
      <c r="N7" s="63"/>
      <c r="O7" s="63"/>
      <c r="P7" s="63"/>
      <c r="Q7" s="63"/>
      <c r="R7" s="63"/>
      <c r="S7" s="63"/>
      <c r="T7" s="63"/>
      <c r="U7" s="63"/>
      <c r="V7" s="63"/>
      <c r="W7" s="63"/>
    </row>
    <row r="8" ht="39.75" customHeight="1" spans="1:23">
      <c r="A8" s="53"/>
      <c r="B8" s="55"/>
      <c r="C8" s="53"/>
      <c r="D8" s="53"/>
      <c r="E8" s="54"/>
      <c r="F8" s="54"/>
      <c r="G8" s="54"/>
      <c r="H8" s="54"/>
      <c r="I8" s="55"/>
      <c r="J8" s="18" t="s">
        <v>57</v>
      </c>
      <c r="K8" s="18" t="s">
        <v>266</v>
      </c>
      <c r="L8" s="54"/>
      <c r="M8" s="54"/>
      <c r="N8" s="54"/>
      <c r="O8" s="54"/>
      <c r="P8" s="54"/>
      <c r="Q8" s="54"/>
      <c r="R8" s="54"/>
      <c r="S8" s="54"/>
      <c r="T8" s="54"/>
      <c r="U8" s="55"/>
      <c r="V8" s="54"/>
      <c r="W8" s="54"/>
    </row>
    <row r="9" ht="15" customHeight="1" spans="1:23">
      <c r="A9" s="56">
        <v>1</v>
      </c>
      <c r="B9" s="56">
        <v>2</v>
      </c>
      <c r="C9" s="56">
        <v>3</v>
      </c>
      <c r="D9" s="56">
        <v>4</v>
      </c>
      <c r="E9" s="56">
        <v>5</v>
      </c>
      <c r="F9" s="56">
        <v>6</v>
      </c>
      <c r="G9" s="56">
        <v>7</v>
      </c>
      <c r="H9" s="56">
        <v>8</v>
      </c>
      <c r="I9" s="56">
        <v>9</v>
      </c>
      <c r="J9" s="56">
        <v>10</v>
      </c>
      <c r="K9" s="56">
        <v>11</v>
      </c>
      <c r="L9" s="69">
        <v>12</v>
      </c>
      <c r="M9" s="69">
        <v>13</v>
      </c>
      <c r="N9" s="69">
        <v>14</v>
      </c>
      <c r="O9" s="69">
        <v>15</v>
      </c>
      <c r="P9" s="69">
        <v>16</v>
      </c>
      <c r="Q9" s="69">
        <v>17</v>
      </c>
      <c r="R9" s="69">
        <v>18</v>
      </c>
      <c r="S9" s="69">
        <v>19</v>
      </c>
      <c r="T9" s="69">
        <v>20</v>
      </c>
      <c r="U9" s="56">
        <v>21</v>
      </c>
      <c r="V9" s="69">
        <v>22</v>
      </c>
      <c r="W9" s="56">
        <v>23</v>
      </c>
    </row>
    <row r="10" ht="21.75" customHeight="1" spans="1:23">
      <c r="A10" s="97" t="s">
        <v>267</v>
      </c>
      <c r="B10" s="97" t="s">
        <v>268</v>
      </c>
      <c r="C10" s="97" t="s">
        <v>269</v>
      </c>
      <c r="D10" s="97" t="s">
        <v>70</v>
      </c>
      <c r="E10" s="97" t="s">
        <v>126</v>
      </c>
      <c r="F10" s="97" t="s">
        <v>127</v>
      </c>
      <c r="G10" s="97" t="s">
        <v>258</v>
      </c>
      <c r="H10" s="97" t="s">
        <v>259</v>
      </c>
      <c r="I10" s="109">
        <v>300000</v>
      </c>
      <c r="J10" s="109"/>
      <c r="K10" s="109"/>
      <c r="L10" s="109"/>
      <c r="M10" s="109"/>
      <c r="N10" s="109"/>
      <c r="O10" s="109"/>
      <c r="P10" s="109"/>
      <c r="Q10" s="109"/>
      <c r="R10" s="109">
        <v>300000</v>
      </c>
      <c r="S10" s="109"/>
      <c r="T10" s="109"/>
      <c r="U10" s="109"/>
      <c r="V10" s="109"/>
      <c r="W10" s="109">
        <v>300000</v>
      </c>
    </row>
    <row r="11" ht="21.75" customHeight="1" spans="1:23">
      <c r="A11" s="97" t="s">
        <v>267</v>
      </c>
      <c r="B11" s="97" t="s">
        <v>270</v>
      </c>
      <c r="C11" s="97" t="s">
        <v>271</v>
      </c>
      <c r="D11" s="97" t="s">
        <v>70</v>
      </c>
      <c r="E11" s="97" t="s">
        <v>126</v>
      </c>
      <c r="F11" s="97" t="s">
        <v>127</v>
      </c>
      <c r="G11" s="97" t="s">
        <v>272</v>
      </c>
      <c r="H11" s="97" t="s">
        <v>273</v>
      </c>
      <c r="I11" s="109">
        <v>2550000</v>
      </c>
      <c r="J11" s="109"/>
      <c r="K11" s="109"/>
      <c r="L11" s="109"/>
      <c r="M11" s="109"/>
      <c r="N11" s="109"/>
      <c r="O11" s="109"/>
      <c r="P11" s="109"/>
      <c r="Q11" s="109"/>
      <c r="R11" s="109">
        <v>2550000</v>
      </c>
      <c r="S11" s="109"/>
      <c r="T11" s="109"/>
      <c r="U11" s="109"/>
      <c r="V11" s="109"/>
      <c r="W11" s="109">
        <v>2550000</v>
      </c>
    </row>
    <row r="12" ht="21.75" customHeight="1" spans="1:23">
      <c r="A12" s="97" t="s">
        <v>267</v>
      </c>
      <c r="B12" s="97" t="s">
        <v>274</v>
      </c>
      <c r="C12" s="97" t="s">
        <v>275</v>
      </c>
      <c r="D12" s="97" t="s">
        <v>70</v>
      </c>
      <c r="E12" s="97" t="s">
        <v>128</v>
      </c>
      <c r="F12" s="97" t="s">
        <v>129</v>
      </c>
      <c r="G12" s="97" t="s">
        <v>258</v>
      </c>
      <c r="H12" s="97" t="s">
        <v>259</v>
      </c>
      <c r="I12" s="109">
        <v>200000</v>
      </c>
      <c r="J12" s="109">
        <v>200000</v>
      </c>
      <c r="K12" s="109">
        <v>200000</v>
      </c>
      <c r="L12" s="109"/>
      <c r="M12" s="109"/>
      <c r="N12" s="109"/>
      <c r="O12" s="109"/>
      <c r="P12" s="109"/>
      <c r="Q12" s="109"/>
      <c r="R12" s="109"/>
      <c r="S12" s="109"/>
      <c r="T12" s="109"/>
      <c r="U12" s="109"/>
      <c r="V12" s="109"/>
      <c r="W12" s="109"/>
    </row>
    <row r="13" ht="18.75" customHeight="1" spans="1:23">
      <c r="A13" s="66" t="s">
        <v>174</v>
      </c>
      <c r="B13" s="67"/>
      <c r="C13" s="67"/>
      <c r="D13" s="67"/>
      <c r="E13" s="67"/>
      <c r="F13" s="67"/>
      <c r="G13" s="67"/>
      <c r="H13" s="68"/>
      <c r="I13" s="109">
        <v>3050000</v>
      </c>
      <c r="J13" s="109">
        <v>200000</v>
      </c>
      <c r="K13" s="109">
        <v>200000</v>
      </c>
      <c r="L13" s="109"/>
      <c r="M13" s="109"/>
      <c r="N13" s="109"/>
      <c r="O13" s="109"/>
      <c r="P13" s="109"/>
      <c r="Q13" s="109"/>
      <c r="R13" s="109">
        <v>2850000</v>
      </c>
      <c r="S13" s="109"/>
      <c r="T13" s="109"/>
      <c r="U13" s="109"/>
      <c r="V13" s="109"/>
      <c r="W13" s="109">
        <v>2850000</v>
      </c>
    </row>
  </sheetData>
  <mergeCells count="28">
    <mergeCell ref="A3:W3"/>
    <mergeCell ref="A4:H4"/>
    <mergeCell ref="J5:M5"/>
    <mergeCell ref="N5:P5"/>
    <mergeCell ref="R5:W5"/>
    <mergeCell ref="A13:H13"/>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8"/>
  <sheetViews>
    <sheetView showZeros="0" workbookViewId="0">
      <pane ySplit="1" topLeftCell="A2" activePane="bottomLeft" state="frozen"/>
      <selection/>
      <selection pane="bottomLeft"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8" customHeight="1" spans="10:10">
      <c r="J2" s="42" t="s">
        <v>276</v>
      </c>
    </row>
    <row r="3" ht="39.75" customHeight="1" spans="1:10">
      <c r="A3" s="94" t="str">
        <f>"2025"&amp;"年部门项目支出绩效目标表"</f>
        <v>2025年部门项目支出绩效目标表</v>
      </c>
      <c r="B3" s="43"/>
      <c r="C3" s="43"/>
      <c r="D3" s="43"/>
      <c r="E3" s="43"/>
      <c r="F3" s="95"/>
      <c r="G3" s="43"/>
      <c r="H3" s="95"/>
      <c r="I3" s="95"/>
      <c r="J3" s="43"/>
    </row>
    <row r="4" ht="17.25" customHeight="1" spans="1:1">
      <c r="A4" s="44" t="str">
        <f>"单位名称："&amp;"石林彝族自治县国营石林林场"</f>
        <v>单位名称：石林彝族自治县国营石林林场</v>
      </c>
    </row>
    <row r="5" ht="44.25" customHeight="1" spans="1:10">
      <c r="A5" s="18" t="s">
        <v>186</v>
      </c>
      <c r="B5" s="18" t="s">
        <v>277</v>
      </c>
      <c r="C5" s="18" t="s">
        <v>278</v>
      </c>
      <c r="D5" s="18" t="s">
        <v>279</v>
      </c>
      <c r="E5" s="18" t="s">
        <v>280</v>
      </c>
      <c r="F5" s="96" t="s">
        <v>281</v>
      </c>
      <c r="G5" s="18" t="s">
        <v>282</v>
      </c>
      <c r="H5" s="96" t="s">
        <v>283</v>
      </c>
      <c r="I5" s="96" t="s">
        <v>284</v>
      </c>
      <c r="J5" s="18" t="s">
        <v>285</v>
      </c>
    </row>
    <row r="6" ht="18.75" customHeight="1" spans="1:10">
      <c r="A6" s="163">
        <v>1</v>
      </c>
      <c r="B6" s="163">
        <v>2</v>
      </c>
      <c r="C6" s="163">
        <v>3</v>
      </c>
      <c r="D6" s="163">
        <v>4</v>
      </c>
      <c r="E6" s="163">
        <v>5</v>
      </c>
      <c r="F6" s="69">
        <v>6</v>
      </c>
      <c r="G6" s="163">
        <v>7</v>
      </c>
      <c r="H6" s="69">
        <v>8</v>
      </c>
      <c r="I6" s="69">
        <v>9</v>
      </c>
      <c r="J6" s="163">
        <v>10</v>
      </c>
    </row>
    <row r="7" ht="42" customHeight="1" spans="1:10">
      <c r="A7" s="19" t="s">
        <v>70</v>
      </c>
      <c r="B7" s="97"/>
      <c r="C7" s="97"/>
      <c r="D7" s="97"/>
      <c r="E7" s="34"/>
      <c r="F7" s="98"/>
      <c r="G7" s="34"/>
      <c r="H7" s="98"/>
      <c r="I7" s="98"/>
      <c r="J7" s="34"/>
    </row>
    <row r="8" ht="42" customHeight="1" spans="1:10">
      <c r="A8" s="164" t="s">
        <v>70</v>
      </c>
      <c r="B8" s="33"/>
      <c r="C8" s="33"/>
      <c r="D8" s="33"/>
      <c r="E8" s="19"/>
      <c r="F8" s="33"/>
      <c r="G8" s="19"/>
      <c r="H8" s="33"/>
      <c r="I8" s="33"/>
      <c r="J8" s="19"/>
    </row>
    <row r="9" ht="42" customHeight="1" spans="1:10">
      <c r="A9" s="165" t="s">
        <v>271</v>
      </c>
      <c r="B9" s="33" t="s">
        <v>286</v>
      </c>
      <c r="C9" s="33" t="s">
        <v>287</v>
      </c>
      <c r="D9" s="33" t="s">
        <v>288</v>
      </c>
      <c r="E9" s="19" t="s">
        <v>289</v>
      </c>
      <c r="F9" s="33" t="s">
        <v>290</v>
      </c>
      <c r="G9" s="19" t="s">
        <v>85</v>
      </c>
      <c r="H9" s="33" t="s">
        <v>291</v>
      </c>
      <c r="I9" s="33" t="s">
        <v>292</v>
      </c>
      <c r="J9" s="19" t="s">
        <v>293</v>
      </c>
    </row>
    <row r="10" ht="42" customHeight="1" spans="1:10">
      <c r="A10" s="165" t="s">
        <v>271</v>
      </c>
      <c r="B10" s="33" t="s">
        <v>286</v>
      </c>
      <c r="C10" s="33" t="s">
        <v>287</v>
      </c>
      <c r="D10" s="33" t="s">
        <v>294</v>
      </c>
      <c r="E10" s="19" t="s">
        <v>295</v>
      </c>
      <c r="F10" s="33" t="s">
        <v>290</v>
      </c>
      <c r="G10" s="19" t="s">
        <v>296</v>
      </c>
      <c r="H10" s="33" t="s">
        <v>297</v>
      </c>
      <c r="I10" s="33" t="s">
        <v>298</v>
      </c>
      <c r="J10" s="19" t="s">
        <v>299</v>
      </c>
    </row>
    <row r="11" ht="42" customHeight="1" spans="1:10">
      <c r="A11" s="165" t="s">
        <v>271</v>
      </c>
      <c r="B11" s="33" t="s">
        <v>286</v>
      </c>
      <c r="C11" s="33" t="s">
        <v>300</v>
      </c>
      <c r="D11" s="33" t="s">
        <v>301</v>
      </c>
      <c r="E11" s="19" t="s">
        <v>302</v>
      </c>
      <c r="F11" s="33" t="s">
        <v>290</v>
      </c>
      <c r="G11" s="19" t="s">
        <v>302</v>
      </c>
      <c r="H11" s="33" t="s">
        <v>297</v>
      </c>
      <c r="I11" s="33" t="s">
        <v>298</v>
      </c>
      <c r="J11" s="19" t="s">
        <v>302</v>
      </c>
    </row>
    <row r="12" ht="42" customHeight="1" spans="1:10">
      <c r="A12" s="165" t="s">
        <v>271</v>
      </c>
      <c r="B12" s="33" t="s">
        <v>286</v>
      </c>
      <c r="C12" s="33" t="s">
        <v>303</v>
      </c>
      <c r="D12" s="33" t="s">
        <v>304</v>
      </c>
      <c r="E12" s="19" t="s">
        <v>305</v>
      </c>
      <c r="F12" s="33" t="s">
        <v>306</v>
      </c>
      <c r="G12" s="19" t="s">
        <v>307</v>
      </c>
      <c r="H12" s="33" t="s">
        <v>308</v>
      </c>
      <c r="I12" s="33" t="s">
        <v>292</v>
      </c>
      <c r="J12" s="19" t="s">
        <v>309</v>
      </c>
    </row>
    <row r="13" ht="42" customHeight="1" spans="1:10">
      <c r="A13" s="165" t="s">
        <v>269</v>
      </c>
      <c r="B13" s="33" t="s">
        <v>310</v>
      </c>
      <c r="C13" s="33" t="s">
        <v>287</v>
      </c>
      <c r="D13" s="33" t="s">
        <v>288</v>
      </c>
      <c r="E13" s="19" t="s">
        <v>311</v>
      </c>
      <c r="F13" s="33" t="s">
        <v>306</v>
      </c>
      <c r="G13" s="19" t="s">
        <v>92</v>
      </c>
      <c r="H13" s="33" t="s">
        <v>312</v>
      </c>
      <c r="I13" s="33" t="s">
        <v>292</v>
      </c>
      <c r="J13" s="19" t="s">
        <v>313</v>
      </c>
    </row>
    <row r="14" ht="42" customHeight="1" spans="1:10">
      <c r="A14" s="165" t="s">
        <v>269</v>
      </c>
      <c r="B14" s="33" t="s">
        <v>310</v>
      </c>
      <c r="C14" s="33" t="s">
        <v>300</v>
      </c>
      <c r="D14" s="33" t="s">
        <v>301</v>
      </c>
      <c r="E14" s="19" t="s">
        <v>302</v>
      </c>
      <c r="F14" s="33" t="s">
        <v>290</v>
      </c>
      <c r="G14" s="19" t="s">
        <v>302</v>
      </c>
      <c r="H14" s="33" t="s">
        <v>297</v>
      </c>
      <c r="I14" s="33" t="s">
        <v>298</v>
      </c>
      <c r="J14" s="19" t="s">
        <v>302</v>
      </c>
    </row>
    <row r="15" ht="42" customHeight="1" spans="1:10">
      <c r="A15" s="165" t="s">
        <v>269</v>
      </c>
      <c r="B15" s="33" t="s">
        <v>310</v>
      </c>
      <c r="C15" s="33" t="s">
        <v>303</v>
      </c>
      <c r="D15" s="33" t="s">
        <v>304</v>
      </c>
      <c r="E15" s="19" t="s">
        <v>305</v>
      </c>
      <c r="F15" s="33" t="s">
        <v>306</v>
      </c>
      <c r="G15" s="19" t="s">
        <v>307</v>
      </c>
      <c r="H15" s="33" t="s">
        <v>308</v>
      </c>
      <c r="I15" s="33" t="s">
        <v>292</v>
      </c>
      <c r="J15" s="19" t="s">
        <v>309</v>
      </c>
    </row>
    <row r="16" ht="42" customHeight="1" spans="1:10">
      <c r="A16" s="165" t="s">
        <v>275</v>
      </c>
      <c r="B16" s="33" t="s">
        <v>310</v>
      </c>
      <c r="C16" s="33" t="s">
        <v>287</v>
      </c>
      <c r="D16" s="33" t="s">
        <v>288</v>
      </c>
      <c r="E16" s="19" t="s">
        <v>311</v>
      </c>
      <c r="F16" s="33" t="s">
        <v>290</v>
      </c>
      <c r="G16" s="19" t="s">
        <v>92</v>
      </c>
      <c r="H16" s="33" t="s">
        <v>312</v>
      </c>
      <c r="I16" s="33" t="s">
        <v>292</v>
      </c>
      <c r="J16" s="19" t="s">
        <v>313</v>
      </c>
    </row>
    <row r="17" ht="42" customHeight="1" spans="1:10">
      <c r="A17" s="165" t="s">
        <v>275</v>
      </c>
      <c r="B17" s="33" t="s">
        <v>310</v>
      </c>
      <c r="C17" s="33" t="s">
        <v>300</v>
      </c>
      <c r="D17" s="33" t="s">
        <v>301</v>
      </c>
      <c r="E17" s="19" t="s">
        <v>314</v>
      </c>
      <c r="F17" s="33" t="s">
        <v>290</v>
      </c>
      <c r="G17" s="19" t="s">
        <v>315</v>
      </c>
      <c r="H17" s="33" t="s">
        <v>316</v>
      </c>
      <c r="I17" s="33" t="s">
        <v>298</v>
      </c>
      <c r="J17" s="19" t="s">
        <v>302</v>
      </c>
    </row>
    <row r="18" ht="42" customHeight="1" spans="1:10">
      <c r="A18" s="165" t="s">
        <v>275</v>
      </c>
      <c r="B18" s="33" t="s">
        <v>310</v>
      </c>
      <c r="C18" s="33" t="s">
        <v>303</v>
      </c>
      <c r="D18" s="33" t="s">
        <v>304</v>
      </c>
      <c r="E18" s="19" t="s">
        <v>317</v>
      </c>
      <c r="F18" s="33" t="s">
        <v>306</v>
      </c>
      <c r="G18" s="19" t="s">
        <v>318</v>
      </c>
      <c r="H18" s="33" t="s">
        <v>308</v>
      </c>
      <c r="I18" s="33" t="s">
        <v>292</v>
      </c>
      <c r="J18" s="19" t="s">
        <v>319</v>
      </c>
    </row>
  </sheetData>
  <mergeCells count="8">
    <mergeCell ref="A3:J3"/>
    <mergeCell ref="A4:H4"/>
    <mergeCell ref="A9:A12"/>
    <mergeCell ref="A13:A15"/>
    <mergeCell ref="A16:A18"/>
    <mergeCell ref="B9:B12"/>
    <mergeCell ref="B13:B15"/>
    <mergeCell ref="B16:B1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2014-09-01T13:58:00Z</dcterms:created>
  <dcterms:modified xsi:type="dcterms:W3CDTF">2025-03-14T03:19:28Z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FBAF96BA48C14271AFD47F77370A6F8B</vt:lpwstr>
  </property>
  <property fmtid="{D5CDD505-2E9C-101B-9397-08002B2CF9AE}" pid="3" name="KSOProductBuildVer">
    <vt:lpwstr>2052-11.8.2.12195</vt:lpwstr>
  </property>
</Properties>
</file>