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'对下转移支付预算表09-1'!$A:$A,'对下转移支付预算表09-1'!#REF!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<sst xmlns="http://schemas.openxmlformats.org/spreadsheetml/2006/main" count="1419" uniqueCount="492">
  <si>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</si>
  <si>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</si>
  <si>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</si>
  <si>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</si>
  <si>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</si>
  <si>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</si>
  <si>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</si>
  <si>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</si>
  <si>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</si>
  <si>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</si>
  <si>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</si>
  <si>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</si>
  <si>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</si>
  <si>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</si>
  <si>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</si>
  <si>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</si>
  <si>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</si>
  <si>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</si>
  <si>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</si>
  <si>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</si>
  <si>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</si>
  <si>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</si>
  <si>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</si>
  <si>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</si>
  <si>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</si>
  <si>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</si>
  <si>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</si>
  <si>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</si>
  <si>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</si>
  <si>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</si>
  <si>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</si>
  <si>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</si>
  <si>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</si>
  <si>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</si>
  <si>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</si>
  <si>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</si>
  <si>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</si>
  <si>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</si>
  <si>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</si>
  <si>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</si>
  <si>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</si>
  <si>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</si>
  <si>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</si>
  <si>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</si>
  <si>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</si>
  <si>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</si>
  <si>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</si>
  <si>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</si>
  <si>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</si>
  <si>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</si>
  <si>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</si>
  <si>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</si>
  <si>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</si>
  <si>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</si>
  <si>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</si>
  <si>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</si>
  <si>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</si>
  <si>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</si>
  <si>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</si>
  <si>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</si>
  <si>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</si>
  <si>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</si>
  <si>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</si>
  <si>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</si>
  <si>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</si>
  <si>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</si>
  <si>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</si>
  <si>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</si>
  <si>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</si>
  <si>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</si>
  <si>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石林彝族自治县巴江中学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</si>
  <si>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</si>
  <si>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</si>
  <si>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</si>
  <si>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</si>
  <si>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</si>
  <si>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</si>
  <si>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</si>
  <si>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</si>
  <si>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</si>
  <si>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</si>
  <si>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</si>
  <si>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</si>
  <si>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</si>
  <si>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</si>
  <si>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</si>
  <si>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</si>
  <si>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</si>
  <si>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</si>
  <si>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</si>
  <si>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</si>
  <si>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</si>
  <si>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</si>
  <si>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</si>
  <si>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</si>
  <si>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</si>
  <si>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</si>
  <si>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</si>
  <si>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</si>
  <si>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</si>
  <si>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</si>
  <si>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</si>
  <si>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</si>
  <si>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</si>
  <si>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</si>
  <si>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</si>
  <si>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</si>
  <si>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</si>
  <si>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</si>
  <si>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</si>
  <si>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</si>
  <si>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</si>
  <si>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</si>
  <si>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</si>
  <si>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</si>
  <si>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</si>
  <si>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</si>
  <si>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</si>
  <si>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</si>
  <si>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</si>
  <si>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</si>
  <si>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</si>
  <si>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</si>
  <si>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</si>
  <si>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</si>
  <si>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</si>
  <si>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</si>
  <si>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</si>
  <si>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</si>
  <si>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</si>
  <si>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</si>
  <si>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</si>
  <si>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</si>
  <si>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</si>
  <si>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</si>
  <si>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</si>
  <si>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</si>
  <si>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</si>
  <si>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</si>
  <si>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</si>
  <si>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</si>
  <si>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</si>
  <si>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</si>
  <si>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</si>
  <si>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</si>
  <si>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</si>
  <si>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</si>
  <si>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</si>
  <si>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</si>
  <si>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</si>
  <si>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</si>
  <si>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</si>
  <si>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</si>
  <si>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</si>
  <si>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</si>
  <si>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</si>
  <si>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</si>
  <si>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</si>
  <si>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</si>
  <si>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</si>
  <si>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</si>
  <si>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</si>
  <si>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</si>
  <si>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</si>
  <si>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</si>
  <si>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</si>
  <si>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</si>
  <si>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</si>
  <si>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</si>
  <si>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</si>
  <si>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</si>
  <si>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</si>
  <si>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</si>
  <si>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</si>
  <si>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</si>
  <si>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</si>
  <si>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</si>
  <si>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</si>
  <si>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</si>
  <si>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</si>
  <si>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</si>
  <si>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</si>
  <si>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</si>
  <si>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</si>
  <si>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</si>
  <si>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</si>
  <si>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</si>
  <si>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</si>
  <si>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</si>
  <si>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</si>
  <si>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</si>
  <si>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</si>
  <si>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</si>
  <si>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</si>
  <si>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</si>
  <si>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</si>
  <si>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</si>
  <si>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</si>
  <si>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</si>
  <si>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</si>
  <si>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</si>
  <si>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</si>
  <si>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石林彝族自治县教育体育局</t>
  </si>
  <si>
    <t>530126210000000001758</t>
  </si>
  <si>
    <t>工会经费</t>
  </si>
  <si>
    <t>30228</t>
  </si>
  <si>
    <t>530126210000000001759</t>
  </si>
  <si>
    <t>一般公用经费</t>
  </si>
  <si>
    <t>30229</t>
  </si>
  <si>
    <t>福利费</t>
  </si>
  <si>
    <t>30299</t>
  </si>
  <si>
    <t>其他商品和服务支出</t>
  </si>
  <si>
    <t>530126210000000001792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</si>
  <si>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</si>
  <si>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</si>
  <si>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</si>
  <si>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</si>
  <si>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</si>
  <si>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</si>
  <si>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</si>
  <si>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</si>
  <si>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</si>
  <si>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530126210000000001793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</si>
  <si>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</si>
  <si>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</si>
  <si>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</si>
  <si>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</si>
  <si>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</si>
  <si>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</si>
  <si>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</si>
  <si>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</si>
  <si>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</si>
  <si>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</si>
  <si>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</si>
  <si>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530126210000000001794</t>
  </si>
  <si>
    <t>30113</t>
  </si>
  <si>
    <t>530126231100001523645</t>
  </si>
  <si>
    <t>离退休人员支出</t>
  </si>
  <si>
    <t>30305</t>
  </si>
  <si>
    <t>生活补助</t>
  </si>
  <si>
    <t>530126231100001523647</t>
  </si>
  <si>
    <t>辅助用工及劳务派遣经费</t>
  </si>
  <si>
    <t>30226</t>
  </si>
  <si>
    <t>劳务费</t>
  </si>
  <si>
    <t>530126231100001523658</t>
  </si>
  <si>
    <t>学校生均公用经费</t>
  </si>
  <si>
    <t>30201</t>
  </si>
  <si>
    <t>办公费</t>
  </si>
  <si>
    <t>530126241100002187858</t>
  </si>
  <si>
    <t>编外人员工资支出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</si>
  <si>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</si>
  <si>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</si>
  <si>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</si>
  <si>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</si>
  <si>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</si>
  <si>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</si>
  <si>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</si>
  <si>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</si>
  <si>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</si>
  <si>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</si>
  <si>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530126251100003875134</t>
  </si>
  <si>
    <t>义务教育保障公用经费县级配套（初中教育）专项资金</t>
  </si>
  <si>
    <t>530126251100003875148</t>
  </si>
  <si>
    <t>义务教育阶段寄宿学生公用经费县级配套（初中教育）专项资金</t>
  </si>
  <si>
    <t>530126251100003875160</t>
  </si>
  <si>
    <t>特殊教育公用经费县级配套（初中教育）专项资金</t>
  </si>
  <si>
    <t>530126251100003875226</t>
  </si>
  <si>
    <t>义务教育阶段家庭经济困难学生生活费补助县级配套（初中教育）专项资金</t>
  </si>
  <si>
    <t>30308</t>
  </si>
  <si>
    <t>助学金</t>
  </si>
  <si>
    <t>530126251100003875232</t>
  </si>
  <si>
    <t>农村义务教育营养改善计划县级配套（初中教育）专项资金</t>
  </si>
  <si>
    <t>事业发展类</t>
  </si>
  <si>
    <t>530126251100003875189</t>
  </si>
  <si>
    <t>营养改善计划食堂人员专项经费</t>
  </si>
  <si>
    <t>530126251100003875194</t>
  </si>
  <si>
    <t>保安服务专项经费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</si>
  <si>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</si>
  <si>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</si>
  <si>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</si>
  <si>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</si>
  <si>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</si>
  <si>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</si>
  <si>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</si>
  <si>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</si>
  <si>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</si>
  <si>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</si>
  <si>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按照石林彝族自治县人民政府办公室《印发石林彝族自治县机关事业单位编外用工管理办法》，为确保教育系统办园办学正常运转，以便提升办学质量。编制政府购买服务 保安人员专项经费预算。</t>
  </si>
  <si>
    <t>产出指标</t>
  </si>
  <si>
    <t>数量指标</t>
  </si>
  <si>
    <t>经费保障人数</t>
  </si>
  <si>
    <t>=</t>
  </si>
  <si>
    <t>人</t>
  </si>
  <si>
    <t>定量指标</t>
  </si>
  <si>
    <t>效益指标</t>
  </si>
  <si>
    <t>社会效益</t>
  </si>
  <si>
    <t>部门正常运转</t>
  </si>
  <si>
    <t>正常</t>
  </si>
  <si>
    <t>年</t>
  </si>
  <si>
    <t>定性指标</t>
  </si>
  <si>
    <t>满意度指标</t>
  </si>
  <si>
    <t>服务对象满意度</t>
  </si>
  <si>
    <t>单位人员满意度</t>
  </si>
  <si>
    <t>&gt;=</t>
  </si>
  <si>
    <t>95</t>
  </si>
  <si>
    <t>%</t>
  </si>
  <si>
    <t xml:space="preserve">严格按照公用经费管理办法使用，维持学校日常办公运转，进行常规的工作，保证学校正常运转，为学校做好后勤保证。按计划完成教育教学工作，狠抓落实，各项教学工作顺利开展，加强监管，全面营造和谐、向上的育人环境，确保学校各项工作安全，健康发展，创建优美环境，改善办学条件、保证教育教学工作有序开展、重视学生思想道德教育做到在思想上引导，心理上关怀，争办群众满意的学校。   </t>
  </si>
  <si>
    <t>补助人数</t>
  </si>
  <si>
    <t>2280</t>
  </si>
  <si>
    <t>义务教育保障金公用经费人均补助标准</t>
  </si>
  <si>
    <t>940</t>
  </si>
  <si>
    <t>元/生·年</t>
  </si>
  <si>
    <t>质量指标</t>
  </si>
  <si>
    <t>教师培训费占学校年度公用经费的比例</t>
  </si>
  <si>
    <t>时效指标</t>
  </si>
  <si>
    <t>补助资金当年到位率</t>
  </si>
  <si>
    <t>100</t>
  </si>
  <si>
    <t>九年义务教育巩固率</t>
  </si>
  <si>
    <t>93</t>
  </si>
  <si>
    <t>补助对象对政策的知晓度</t>
  </si>
  <si>
    <t>可持续影响</t>
  </si>
  <si>
    <t>义务教育免费年限</t>
  </si>
  <si>
    <t xml:space="preserve">义务教育免费年限
</t>
  </si>
  <si>
    <t>学生和家长满意度</t>
  </si>
  <si>
    <t xml:space="preserve">学生和家长满意度
</t>
  </si>
  <si>
    <t xml:space="preserve">巩固城乡义务教育经费保障机制，对城乡义务教育困难学生提供生活补助，帮助家庭经济困难学生顺利就学，提升义务教育巩固率。      
</t>
  </si>
  <si>
    <t>1134</t>
  </si>
  <si>
    <t>初中寄宿生人均补助标准</t>
  </si>
  <si>
    <t>1500</t>
  </si>
  <si>
    <t>初中非寄宿生人均补助标准</t>
  </si>
  <si>
    <t>750</t>
  </si>
  <si>
    <t>建档立卡学生覆盖率</t>
  </si>
  <si>
    <t>经济效益</t>
  </si>
  <si>
    <t>学生及家长满意度</t>
  </si>
  <si>
    <t xml:space="preserve">巩固城乡义务教育经费保障机制，更好地实施农村义务教育学生营养改善计划，对农村义务教育困难学生提供生活补助，帮助家庭经济困难学生顺利就学，提升农村义务教育巩固率。      
</t>
  </si>
  <si>
    <t>补助人数覆盖率</t>
  </si>
  <si>
    <t>补助对象的知晓度</t>
  </si>
  <si>
    <t>90</t>
  </si>
  <si>
    <t>营养改善计划食品安全达标率</t>
  </si>
  <si>
    <t>成本指标</t>
  </si>
  <si>
    <t>经济成本指标</t>
  </si>
  <si>
    <t>餐</t>
  </si>
  <si>
    <t>营养膳食生均补助标准5元/生/餐</t>
  </si>
  <si>
    <t>欠发达地区学生身体素质</t>
  </si>
  <si>
    <t>提升</t>
  </si>
  <si>
    <t>严格按照公用经费管理办法使用，维持学校日常办公运转，进行常规的工作，保证学校正常运转，为学校做好后勤保证。按计划完成教育教学工作，狠抓落实，各项教学工作顺利开展，加强监管，全面营造和谐、向上的育人环境，确保学校各项工作安全，健康发展，创建优美环境，改善办学条件、保证教育教学工作有序开展、重视学生思想道德教育做到在思想上引导，心理上关怀，争办群众满意的学校。</t>
  </si>
  <si>
    <t>特殊教育公用经费人均补助标准</t>
  </si>
  <si>
    <t>6000</t>
  </si>
  <si>
    <t>2291</t>
  </si>
  <si>
    <t>初中寄宿生公用经费标准</t>
  </si>
  <si>
    <t>300</t>
  </si>
  <si>
    <t>聘用人员数</t>
  </si>
  <si>
    <t>发放及时率</t>
  </si>
  <si>
    <t>政策知晓度</t>
  </si>
  <si>
    <t>受益对象满意度</t>
  </si>
  <si>
    <t>预算06表</t>
  </si>
  <si>
    <t>政府性基金预算支出预算表</t>
  </si>
  <si>
    <t>单位名称：昆明市发展和改革委员会</t>
  </si>
  <si>
    <t>政府性基金预算支出</t>
  </si>
  <si>
    <t>备注：石林彝族自治县巴江中学2025年无政府性基金预算支出预算。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</si>
  <si>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</si>
  <si>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</si>
  <si>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</si>
  <si>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</si>
  <si>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</si>
  <si>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</si>
  <si>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</si>
  <si>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</si>
  <si>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</si>
  <si>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</si>
  <si>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</si>
  <si>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石林县巴江中学2025年安保服务采购项目</t>
  </si>
  <si>
    <t>物业管理服务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</si>
  <si>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</si>
  <si>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</si>
  <si>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</si>
  <si>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</si>
  <si>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</si>
  <si>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</si>
  <si>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</si>
  <si>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</si>
  <si>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</si>
  <si>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C21040000物业管理服务</t>
  </si>
  <si>
    <t>预算09-1表</t>
  </si>
  <si>
    <t>2025年对下转移支付预算表</t>
  </si>
  <si>
    <t>单位名称（项目）</t>
  </si>
  <si>
    <t>地区</t>
  </si>
  <si>
    <t>备注：石林彝族自治县巴江中学2025年无对下转移支付预算表。</t>
  </si>
  <si>
    <t>预算09-2表</t>
  </si>
  <si>
    <t>备注：石林彝族自治县巴江中学2025年无对下转移支付绩效目标表。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</si>
  <si>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</si>
  <si>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</si>
  <si>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</si>
  <si>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</si>
  <si>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</si>
  <si>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</si>
  <si>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</si>
  <si>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</si>
  <si>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备注：石林彝族自治县巴江中学2025年无新增资产配置表。</t>
  </si>
  <si>
    <t>预算11表</t>
  </si>
  <si>
    <t>上级补助</t>
  </si>
  <si>
    <t>备注：石林彝族自治县巴江中学无2025年上级补助项目支出预算表。</t>
  </si>
  <si>
    <t>预算12表</t>
  </si>
  <si>
    <t>项目级次</t>
  </si>
  <si>
    <t>312 民生类</t>
  </si>
  <si>
    <t>本级</t>
  </si>
  <si>
    <t>313 事业发展类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</si>
  <si>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</si>
  <si>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</si>
  <si>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</si>
  <si>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</si>
  <si>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</si>
  <si>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</si>
  <si>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</si>
  <si>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</si>
  <si>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实施初中义务教育，促进基础教育发展，初中学历教育及相关社会服务贯彻党的教育方针、教育法规，落实教育教学计划，承担初等义务教育。明确先进的办学理念，加强初中教育教学管理，大力提高教学质量。促进教师发展，积极改善办学条件大力提升办学档次，加强校园文化建设提高育人水平，加强安全管理办安全和谐的学校，办社会满意的优质学校。</t>
  </si>
  <si>
    <t>根据三定方案归纳</t>
  </si>
  <si>
    <t>全面落实科学发展观，坚持正确的办学方向；坚持以德育为首、教学为中心的原则，紧紧围绕提高学校教育教学质量这一主题，以办学行为规范化、课堂教学。高效化、师资队伍专业化、育人环境优良化”为工作重点，抓实常规管理；推进课程改革；加强教育科研，全面推进素质教育；坚持教学育人、服务育人、管理育人。与时俱进，进一步提高管理水平和教育质量；积极推进学校教育教学工作健康发展，创建内外和谐的校园氛围。</t>
  </si>
  <si>
    <t>根据部门职责，中长期规划，各级党委，各级政府要求归纳</t>
  </si>
  <si>
    <t>部门年度目标</t>
  </si>
  <si>
    <t>（一）管理目标。进一步深化学校精细化管理工作，树立教学全员、人人有责，职责有别，过程考核，绩效评价的质量意识。以精细的管理推动学校教育教学工作再上新台阶，再创新辉煌。（二）德育目标。坚持以“一评二抓三会四查”班级管理制度为核心，文明班级、文明宿舍、文明学生评选和班级文化建设为主要措施的德育管理机制，进一步提高德育工作的针对性和时效性。（三）教学质量目标。坚持以“一评二抓三会四查”教学管理制度为核心，落实（名生工程）“领导包级抓教学、目标导向抓教学、围绕目标抓教学、分解目标抓教学、推进课改抓教学、高效课堂抓教学、落实常规抓教学、小组合作抓教学”教学管理工作。本学年各年级部质量目标为优秀学生初一8人、初二8人，初三9人；良好学生初一35人、初二35人，初三45人；达标学生初一65人、初二65人、初三80人；合格学生初一220人、初二220人，初三270人。（四）教育科研目标。坚持以过关课、优质课、示范课为平台，以时间模式、导学案为切入点，以五步教学模式为主体的课堂教学改革机制，形成不同学科、不同层次学生的五步教学模式。演绎“实力课堂、活力课堂、魅力课堂”，因材施教，育人育心，让学生愿学、好学、乐学。实施青蓝工程，塑造一批具有一定影响力的名师、名生群体。（五）控辍保学目标。结合校情，“五人”责任制压实控辍保学工作，实现零辍学工作目标。（六）校园文化建设目标。学校以中华优秀传统文化为根基，以“纳百溪、容万灵”为校园文化的精髓，以江的内涵“包容性、接纳性”为主线，以国学文化、民族传统文化为内容，以巴中精神、校训、校风、教风、学风建设为核心，深化“创建”工作，打造校园文化，探索个性化的温馨教室文化建设，做到一景一品，品品经典，形成干净、整洁、温馨、具有内涵的校园风貌。加强未成年人思想道德建设，促进未成年人健康成长，营造文明和谐的校园环境。创新“四廊”文化平台，提升学校文化底蕴，以文明县城复审为契机，进一步打造各级文明校园的创建。上下一心，团结一致，敬业务实，创新高效，培育团结和谐、风清气正劲足、积极进取的学校核心文化，弘扬我校“风清、气正、劲足”的工作作风和“追求卓越、超越自我”的校园精神。（七）特色工作目标。抓好特长生的教育教学工作，既要有质量更要体现特色。开展好课外活动、抓好特长课，实现“长短课相结合、大课小课相结合、大班小班相结合”，全力开展特色活动，凸显新亮点，寻找新的突破口。做到活动有规模、特色有影响、比赛争第一（学科特色、活动特色、质量特色、科技特色）（八）安全维稳工作目标。全体教职工以落实“十制”安全管理为主线，杜绝校园安全的发生，确保全年安全零事故，实现安全工作零事故目标，营造平安和谐的校园环境。结合校情和季节特点，抓实传染病预防工作；根据疫情防控要求，抓牢疫情防控工作。在卫健部门的指导下，开展形式多样的健康宣传教育，提高自我防护能力，确保师生平安入校、安全在校、安好返校,保证正常的教育教学秩序。（九）后勤工作目标。后勤工作人员在为学生服务的过程中，以优质的服务、热情的态度、文明的风尚和模范的行为，在精神上、思想上和道德上给学生以潜移默化的熏陶，使学生在受服务的同时得到良好的教育，提升后勤形象，服务教育教学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</si>
  <si>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</si>
  <si>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</si>
  <si>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</si>
  <si>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</si>
  <si>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</si>
  <si>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</si>
  <si>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</si>
  <si>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</si>
  <si>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</si>
  <si>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完成工会经费拨款及开支</t>
  </si>
  <si>
    <t>完成学校日常运转经费开支，日常办公费、水费、电费、差旅费、培训费等业务报账及支出</t>
  </si>
  <si>
    <t>完成全体教职工人员经费开支</t>
  </si>
  <si>
    <t>按月完成在职、退休教职工社会保险费缴交</t>
  </si>
  <si>
    <t>按月完成在职教职工住房公积金缴交</t>
  </si>
  <si>
    <t>按月完成离退休人员生活补助的拨付</t>
  </si>
  <si>
    <t>按月完成学校编外人员劳务派遣经费</t>
  </si>
  <si>
    <t>按月完成学校编外人员工资及保险费支出</t>
  </si>
  <si>
    <t>完成特殊教育学生所必须的教学用具、仪器，开展特殊教育教学活动等支出</t>
  </si>
  <si>
    <t>按月完成保安人员服务费的拨付</t>
  </si>
  <si>
    <t>保安服务费</t>
  </si>
  <si>
    <t>按月完成营养改善计划食堂人员经费的拨付</t>
  </si>
  <si>
    <t>按农村义务教育营养改善计划补助政策完成资金的拨付</t>
  </si>
  <si>
    <t>按义务教育家庭经济困难学生生活费补助政策完成资金的兑付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</si>
  <si>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</si>
  <si>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</si>
  <si>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</si>
  <si>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</si>
  <si>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</si>
  <si>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按计划完成招生</t>
  </si>
  <si>
    <t>入学率100%</t>
  </si>
  <si>
    <t>实际招生数与计划招生数比，完成10分</t>
  </si>
  <si>
    <t>招生数</t>
  </si>
  <si>
    <t>年度工作计划</t>
  </si>
  <si>
    <t>安全零事故</t>
  </si>
  <si>
    <t>件</t>
  </si>
  <si>
    <t>未发生安全事故10分</t>
  </si>
  <si>
    <t>安全事故数</t>
  </si>
  <si>
    <t>完成教育局下达目标任务，办学综合水平力争县级第一。按地区分类在一类地区，教学成绩每个年级均达标，教学成绩比上年增加</t>
  </si>
  <si>
    <t>教育成绩与上年相比增加3%，共计10分</t>
  </si>
  <si>
    <t>加大教育资金投入力度，使教育质量不断挺高，开展教育质量分析，教学成绩比上年增加</t>
  </si>
  <si>
    <t>年度工作计划及教育指标下达</t>
  </si>
  <si>
    <t>1.做好学生资助工作，切实做好义务教育阶段各级各类资助项目工作，确保各类补助资金及时、足额、安全发放、兑现到位。</t>
  </si>
  <si>
    <t>各类补助资金及时、足额、安全发放、兑现到位，共计5分</t>
  </si>
  <si>
    <t>各类资助资金及时、足额、安全发放、兑现到位</t>
  </si>
  <si>
    <t>年度工作计划及资金使用管理要求</t>
  </si>
  <si>
    <t>2.按计划认真落实各项工作，确保各项工作按时按质完成。按计划完成资金收、支进度。</t>
  </si>
  <si>
    <t>工作完成进度及资金使用率，共计5分</t>
  </si>
  <si>
    <t>各项工作按时按量完成，资金使用率达95%以上</t>
  </si>
  <si>
    <t>厉行节约，严格控制支出，确保“三公”经费与上年相比明显减少。</t>
  </si>
  <si>
    <t>&lt;=</t>
  </si>
  <si>
    <t>减少5%，完成10分</t>
  </si>
  <si>
    <t>厉行节约，严格控制支出，确保“三公”经费与上年相比明显减少</t>
  </si>
  <si>
    <t>三公经费管理要求</t>
  </si>
  <si>
    <t>经济效益指标</t>
  </si>
  <si>
    <t>为国家培养人才，提供人力的可持续发展，管好用好体育设施设备。着力摔跤、柔道训练工作</t>
  </si>
  <si>
    <t>提升学生综合素质，共计10分</t>
  </si>
  <si>
    <t>社会效益指标</t>
  </si>
  <si>
    <t>完成中学学历教育，合理有效的使用资金，不断改善教育教学环境，保障学校正常运转，促进教育教学稳步持续发展。</t>
  </si>
  <si>
    <t>共计10分</t>
  </si>
  <si>
    <t>通过各项资金的合理分配使用，不断提升教育教学工作可持续发展能力，促进教育教学质量的提高。</t>
  </si>
  <si>
    <t>社会公众满意度</t>
  </si>
  <si>
    <t>学校公用经费50%用于校园建设、改善办学条件，建成安全、优美的校园环境。</t>
  </si>
  <si>
    <t>共计5分</t>
  </si>
  <si>
    <t>学校公用经费50%用于保障学校正常运转和教师继续教育培训，切实提高教师业务素质。</t>
  </si>
  <si>
    <t>可持续影响指标</t>
  </si>
  <si>
    <t>通过各项资金的合理分配使用，不断提升全县教育教学工作可持续发展能力，促进教育教学质量的提高。</t>
  </si>
  <si>
    <t>教育教学提升10分</t>
  </si>
  <si>
    <t>教育职能职责及目标</t>
  </si>
  <si>
    <t>服务对象满意度指标</t>
  </si>
  <si>
    <t>教育教学质量稳步发展，学校教职工满意度高，惠民政策宣传到位，提升家长对教育的满意度，做好与学生的沟通工作，激发学生的学习动力，提升学生对学校，教师的满意度</t>
  </si>
  <si>
    <t>各类人员满意度95%以上，10分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</si>
</sst>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;\-#,##0;;@"/>
    <numFmt numFmtId="178" formatCode="#,##0.00;\-#,##0.00;;@"/>
    <numFmt numFmtId="179" formatCode="yyyy/mm/dd\ hh:mm:ss"/>
    <numFmt numFmtId="180" formatCode="#,##0.00_ "/>
    <numFmt numFmtId="181" formatCode="hh:mm:ss"/>
  </numFmts>
  <fonts count="4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23" fillId="0" borderId="1">
      <alignment horizontal="right" vertical="center"/>
    </xf>
    <xf numFmtId="0" fontId="21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3" fillId="0" borderId="1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36" fillId="14" borderId="23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0" fontId="23" fillId="0" borderId="1">
      <alignment horizontal="right"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8" fontId="23" fillId="0" borderId="1">
      <alignment horizontal="right" vertical="center"/>
    </xf>
    <xf numFmtId="49" fontId="23" fillId="0" borderId="1">
      <alignment horizontal="left" vertical="center" wrapText="1"/>
    </xf>
    <xf numFmtId="178" fontId="23" fillId="0" borderId="1">
      <alignment horizontal="right" vertical="center"/>
    </xf>
    <xf numFmtId="181" fontId="23" fillId="0" borderId="1">
      <alignment horizontal="right" vertical="center"/>
    </xf>
    <xf numFmtId="177" fontId="23" fillId="0" borderId="1">
      <alignment horizontal="right" vertical="center"/>
    </xf>
    <xf numFmtId="0" fontId="23" fillId="0" borderId="0">
      <alignment vertical="top"/>
      <protection locked="0"/>
    </xf>
    <xf numFmtId="0" fontId="11" fillId="0" borderId="0"/>
    <xf numFmtId="0" fontId="42" fillId="0" borderId="0">
      <alignment vertical="center"/>
    </xf>
  </cellStyleXfs>
  <cellXfs count="247">
    <xf numFmtId="0" fontId="0" fillId="0" borderId="0" xfId="0" applyFont="1" applyBorder="1"/>
    <xf numFmtId="0" fontId="1" fillId="0" borderId="0" xfId="59" applyFont="1" applyFill="1" applyBorder="1" applyAlignment="1" applyProtection="1"/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80" fontId="3" fillId="2" borderId="1" xfId="0" applyNumberFormat="1" applyFont="1" applyFill="1" applyBorder="1" applyAlignment="1" applyProtection="1">
      <alignment horizontal="right" vertical="center"/>
      <protection locked="0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180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5" xfId="22" applyFont="1" applyFill="1" applyBorder="1" applyAlignment="1">
      <alignment horizontal="center" vertical="center" wrapText="1"/>
    </xf>
    <xf numFmtId="0" fontId="7" fillId="0" borderId="6" xfId="22" applyFont="1" applyFill="1" applyBorder="1" applyAlignment="1">
      <alignment horizontal="center" vertical="center" wrapText="1"/>
    </xf>
    <xf numFmtId="0" fontId="7" fillId="0" borderId="5" xfId="22" applyFont="1" applyFill="1" applyBorder="1" applyAlignment="1">
      <alignment horizontal="left" vertical="center" wrapText="1"/>
    </xf>
    <xf numFmtId="0" fontId="7" fillId="0" borderId="7" xfId="22" applyFont="1" applyFill="1" applyBorder="1" applyAlignment="1">
      <alignment horizontal="center" vertical="center" wrapText="1"/>
    </xf>
    <xf numFmtId="49" fontId="8" fillId="0" borderId="5" xfId="61" applyNumberFormat="1" applyFont="1" applyFill="1" applyBorder="1" applyAlignment="1">
      <alignment horizontal="center" vertical="center" wrapText="1"/>
    </xf>
    <xf numFmtId="0" fontId="7" fillId="0" borderId="5" xfId="22" applyNumberFormat="1" applyFont="1" applyFill="1" applyBorder="1" applyAlignment="1">
      <alignment horizontal="center" vertical="center" wrapText="1"/>
    </xf>
    <xf numFmtId="0" fontId="7" fillId="0" borderId="8" xfId="22" applyFont="1" applyFill="1" applyBorder="1" applyAlignment="1">
      <alignment horizontal="center" vertical="center" wrapText="1"/>
    </xf>
    <xf numFmtId="0" fontId="7" fillId="0" borderId="5" xfId="22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55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1" fillId="0" borderId="0" xfId="59" applyFont="1" applyFill="1" applyBorder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4" fontId="10" fillId="0" borderId="1" xfId="56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11" fillId="0" borderId="0" xfId="59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78" fontId="10" fillId="0" borderId="1" xfId="56" applyNumberFormat="1" applyFont="1" applyBorder="1">
      <alignment horizontal="right" vertical="center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Protection="1"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3" fillId="2" borderId="16" xfId="0" applyFont="1" applyFill="1" applyBorder="1" applyAlignment="1">
      <alignment horizontal="left" vertical="center"/>
    </xf>
    <xf numFmtId="178" fontId="10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177" fontId="10" fillId="0" borderId="1" xfId="58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3" fontId="3" fillId="0" borderId="16" xfId="0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8" fontId="10" fillId="0" borderId="0" xfId="0" applyNumberFormat="1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/>
    </xf>
    <xf numFmtId="0" fontId="1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>
      <alignment horizontal="right" vertical="center"/>
    </xf>
    <xf numFmtId="0" fontId="0" fillId="0" borderId="0" xfId="0" applyFont="1" applyFill="1" applyBorder="1"/>
    <xf numFmtId="0" fontId="18" fillId="2" borderId="9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2"/>
    </xf>
    <xf numFmtId="178" fontId="10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180" fontId="0" fillId="0" borderId="0" xfId="0" applyNumberFormat="1" applyFont="1" applyBorder="1"/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PercentStyle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_2012年常规项目资金安排情况表1124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umberStyle" xfId="54"/>
    <cellStyle name="TextStyle" xfId="55"/>
    <cellStyle name="MoneyStyle" xfId="56"/>
    <cellStyle name="TimeStyle" xfId="57"/>
    <cellStyle name="IntegralNumberStyle" xfId="58"/>
    <cellStyle name="Normal" xfId="59"/>
    <cellStyle name="常规 5" xfId="60"/>
    <cellStyle name="常规 3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92"/>
      <c r="B1" s="92"/>
      <c r="C1" s="92"/>
      <c r="D1" s="109" t="s">
        <v>0</v>
      </c>
    </row>
    <row r="2" ht="41.25" customHeight="1" spans="1:1">
      <c r="A2" s="87" t="str">
        <f>"2025"&amp;"年部门财务收支预算总表"</f>
        <v>2025年部门财务收支预算总表</v>
      </c>
    </row>
    <row r="3" ht="17.25" customHeight="1" spans="1:4">
      <c r="A3" s="90" t="str">
        <f>"单位名称："&amp;"石林彝族自治县巴江中学"</f>
        <v>单位名称：石林彝族自治县巴江中学</v>
      </c>
      <c r="B3" s="207"/>
      <c r="D3" s="188" t="s">
        <v>1</v>
      </c>
    </row>
    <row r="4" ht="23.25" customHeight="1" spans="1:4">
      <c r="A4" s="208" t="s">
        <v>2</v>
      </c>
      <c r="B4" s="209"/>
      <c r="C4" s="208" t="s">
        <v>3</v>
      </c>
      <c r="D4" s="209"/>
    </row>
    <row r="5" ht="24" customHeight="1" spans="1:4">
      <c r="A5" s="208" t="s">
        <v>4</v>
      </c>
      <c r="B5" s="208" t="s">
        <v>5</v>
      </c>
      <c r="C5" s="208" t="s">
        <v>6</v>
      </c>
      <c r="D5" s="208" t="s">
        <v>5</v>
      </c>
    </row>
    <row r="6" ht="17.25" customHeight="1" spans="1:4">
      <c r="A6" s="210" t="s">
        <v>7</v>
      </c>
      <c r="B6" s="151">
        <v>35940861</v>
      </c>
      <c r="C6" s="210" t="s">
        <v>8</v>
      </c>
      <c r="D6" s="151"/>
    </row>
    <row r="7" ht="17.25" customHeight="1" spans="1:4">
      <c r="A7" s="210" t="s">
        <v>9</v>
      </c>
      <c r="B7" s="151"/>
      <c r="C7" s="210" t="s">
        <v>10</v>
      </c>
      <c r="D7" s="151"/>
    </row>
    <row r="8" ht="17.25" customHeight="1" spans="1:4">
      <c r="A8" s="210" t="s">
        <v>11</v>
      </c>
      <c r="B8" s="151"/>
      <c r="C8" s="246" t="s">
        <v>12</v>
      </c>
      <c r="D8" s="151"/>
    </row>
    <row r="9" ht="17.25" customHeight="1" spans="1:4">
      <c r="A9" s="210" t="s">
        <v>13</v>
      </c>
      <c r="B9" s="151"/>
      <c r="C9" s="246" t="s">
        <v>14</v>
      </c>
      <c r="D9" s="151"/>
    </row>
    <row r="10" ht="17.25" customHeight="1" spans="1:4">
      <c r="A10" s="210" t="s">
        <v>15</v>
      </c>
      <c r="B10" s="151"/>
      <c r="C10" s="246" t="s">
        <v>16</v>
      </c>
      <c r="D10" s="151">
        <v>26048781</v>
      </c>
    </row>
    <row r="11" ht="17.25" customHeight="1" spans="1:4">
      <c r="A11" s="210" t="s">
        <v>17</v>
      </c>
      <c r="B11" s="151"/>
      <c r="C11" s="246" t="s">
        <v>18</v>
      </c>
      <c r="D11" s="151"/>
    </row>
    <row r="12" ht="17.25" customHeight="1" spans="1:4">
      <c r="A12" s="210" t="s">
        <v>19</v>
      </c>
      <c r="B12" s="151"/>
      <c r="C12" s="77" t="s">
        <v>20</v>
      </c>
      <c r="D12" s="151"/>
    </row>
    <row r="13" ht="17.25" customHeight="1" spans="1:4">
      <c r="A13" s="210" t="s">
        <v>21</v>
      </c>
      <c r="B13" s="151"/>
      <c r="C13" s="77" t="s">
        <v>22</v>
      </c>
      <c r="D13" s="151">
        <v>4259819</v>
      </c>
    </row>
    <row r="14" ht="17.25" customHeight="1" spans="1:4">
      <c r="A14" s="210" t="s">
        <v>23</v>
      </c>
      <c r="B14" s="151"/>
      <c r="C14" s="77" t="s">
        <v>24</v>
      </c>
      <c r="D14" s="151">
        <v>2753818</v>
      </c>
    </row>
    <row r="15" ht="17.25" customHeight="1" spans="1:4">
      <c r="A15" s="210" t="s">
        <v>25</v>
      </c>
      <c r="B15" s="151"/>
      <c r="C15" s="77" t="s">
        <v>26</v>
      </c>
      <c r="D15" s="151"/>
    </row>
    <row r="16" ht="17.25" customHeight="1" spans="1:4">
      <c r="A16" s="21"/>
      <c r="B16" s="151"/>
      <c r="C16" s="77" t="s">
        <v>27</v>
      </c>
      <c r="D16" s="151"/>
    </row>
    <row r="17" ht="17.25" customHeight="1" spans="1:4">
      <c r="A17" s="211"/>
      <c r="B17" s="151"/>
      <c r="C17" s="77" t="s">
        <v>28</v>
      </c>
      <c r="D17" s="151"/>
    </row>
    <row r="18" ht="17.25" customHeight="1" spans="1:4">
      <c r="A18" s="211"/>
      <c r="B18" s="151"/>
      <c r="C18" s="77" t="s">
        <v>29</v>
      </c>
      <c r="D18" s="151"/>
    </row>
    <row r="19" ht="17.25" customHeight="1" spans="1:4">
      <c r="A19" s="211"/>
      <c r="B19" s="151"/>
      <c r="C19" s="77" t="s">
        <v>30</v>
      </c>
      <c r="D19" s="151"/>
    </row>
    <row r="20" ht="17.25" customHeight="1" spans="1:4">
      <c r="A20" s="211"/>
      <c r="B20" s="151"/>
      <c r="C20" s="77" t="s">
        <v>31</v>
      </c>
      <c r="D20" s="151"/>
    </row>
    <row r="21" ht="17.25" customHeight="1" spans="1:4">
      <c r="A21" s="211"/>
      <c r="B21" s="151"/>
      <c r="C21" s="77" t="s">
        <v>32</v>
      </c>
      <c r="D21" s="151"/>
    </row>
    <row r="22" ht="17.25" customHeight="1" spans="1:4">
      <c r="A22" s="211"/>
      <c r="B22" s="151"/>
      <c r="C22" s="77" t="s">
        <v>33</v>
      </c>
      <c r="D22" s="151"/>
    </row>
    <row r="23" ht="17.25" customHeight="1" spans="1:4">
      <c r="A23" s="211"/>
      <c r="B23" s="151"/>
      <c r="C23" s="77" t="s">
        <v>34</v>
      </c>
      <c r="D23" s="151"/>
    </row>
    <row r="24" ht="17.25" customHeight="1" spans="1:4">
      <c r="A24" s="211"/>
      <c r="B24" s="151"/>
      <c r="C24" s="77" t="s">
        <v>35</v>
      </c>
      <c r="D24" s="151">
        <v>2878443</v>
      </c>
    </row>
    <row r="25" ht="17.25" customHeight="1" spans="1:4">
      <c r="A25" s="211"/>
      <c r="B25" s="151"/>
      <c r="C25" s="77" t="s">
        <v>36</v>
      </c>
      <c r="D25" s="151"/>
    </row>
    <row r="26" ht="17.25" customHeight="1" spans="1:4">
      <c r="A26" s="211"/>
      <c r="B26" s="151"/>
      <c r="C26" s="21" t="s">
        <v>37</v>
      </c>
      <c r="D26" s="151"/>
    </row>
    <row r="27" ht="17.25" customHeight="1" spans="1:4">
      <c r="A27" s="211"/>
      <c r="B27" s="151"/>
      <c r="C27" s="77" t="s">
        <v>38</v>
      </c>
      <c r="D27" s="151"/>
    </row>
    <row r="28" ht="16.5" customHeight="1" spans="1:4">
      <c r="A28" s="211"/>
      <c r="B28" s="151"/>
      <c r="C28" s="77" t="s">
        <v>39</v>
      </c>
      <c r="D28" s="151"/>
    </row>
    <row r="29" ht="16.5" customHeight="1" spans="1:4">
      <c r="A29" s="211"/>
      <c r="B29" s="151"/>
      <c r="C29" s="21" t="s">
        <v>40</v>
      </c>
      <c r="D29" s="151"/>
    </row>
    <row r="30" ht="17.25" customHeight="1" spans="1:4">
      <c r="A30" s="211"/>
      <c r="B30" s="151"/>
      <c r="C30" s="21" t="s">
        <v>41</v>
      </c>
      <c r="D30" s="151"/>
    </row>
    <row r="31" ht="17.25" customHeight="1" spans="1:4">
      <c r="A31" s="211"/>
      <c r="B31" s="151"/>
      <c r="C31" s="77" t="s">
        <v>42</v>
      </c>
      <c r="D31" s="151"/>
    </row>
    <row r="32" ht="16.5" customHeight="1" spans="1:4">
      <c r="A32" s="211" t="s">
        <v>43</v>
      </c>
      <c r="B32" s="151">
        <v>35940861</v>
      </c>
      <c r="C32" s="211" t="s">
        <v>44</v>
      </c>
      <c r="D32" s="151">
        <v>35940861</v>
      </c>
    </row>
    <row r="33" ht="16.5" customHeight="1" spans="1:4">
      <c r="A33" s="21" t="s">
        <v>45</v>
      </c>
      <c r="B33" s="151"/>
      <c r="C33" s="21" t="s">
        <v>46</v>
      </c>
      <c r="D33" s="151"/>
    </row>
    <row r="34" ht="16.5" customHeight="1" spans="1:4">
      <c r="A34" s="77" t="s">
        <v>47</v>
      </c>
      <c r="B34" s="151"/>
      <c r="C34" s="77" t="s">
        <v>47</v>
      </c>
      <c r="D34" s="151"/>
    </row>
    <row r="35" ht="16.5" customHeight="1" spans="1:4">
      <c r="A35" s="77" t="s">
        <v>48</v>
      </c>
      <c r="B35" s="151"/>
      <c r="C35" s="77" t="s">
        <v>49</v>
      </c>
      <c r="D35" s="151"/>
    </row>
    <row r="36" ht="16.5" customHeight="1" spans="1:4">
      <c r="A36" s="212" t="s">
        <v>50</v>
      </c>
      <c r="B36" s="151">
        <v>35940861</v>
      </c>
      <c r="C36" s="212" t="s">
        <v>51</v>
      </c>
      <c r="D36" s="151">
        <v>35940861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4" sqref="C1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70">
        <v>1</v>
      </c>
      <c r="B1" s="171">
        <v>0</v>
      </c>
      <c r="C1" s="170">
        <v>1</v>
      </c>
      <c r="D1" s="172"/>
      <c r="E1" s="172"/>
      <c r="F1" s="168" t="s">
        <v>355</v>
      </c>
    </row>
    <row r="2" ht="42" customHeight="1" spans="1:6">
      <c r="A2" s="173" t="str">
        <f>"2025"&amp;"年部门政府性基金预算支出预算表"</f>
        <v>2025年部门政府性基金预算支出预算表</v>
      </c>
      <c r="B2" s="173" t="s">
        <v>356</v>
      </c>
      <c r="C2" s="174"/>
      <c r="D2" s="175"/>
      <c r="E2" s="175"/>
      <c r="F2" s="175"/>
    </row>
    <row r="3" ht="13.5" customHeight="1" spans="1:6">
      <c r="A3" s="53" t="str">
        <f>"单位名称："&amp;"石林彝族自治县巴江中学"</f>
        <v>单位名称：石林彝族自治县巴江中学</v>
      </c>
      <c r="B3" s="53" t="s">
        <v>357</v>
      </c>
      <c r="C3" s="170"/>
      <c r="D3" s="172"/>
      <c r="E3" s="172"/>
      <c r="F3" s="168" t="s">
        <v>1</v>
      </c>
    </row>
    <row r="4" ht="19.5" customHeight="1" spans="1:6">
      <c r="A4" s="176" t="s">
        <v>185</v>
      </c>
      <c r="B4" s="177" t="s">
        <v>72</v>
      </c>
      <c r="C4" s="176" t="s">
        <v>73</v>
      </c>
      <c r="D4" s="13" t="s">
        <v>358</v>
      </c>
      <c r="E4" s="14"/>
      <c r="F4" s="45"/>
    </row>
    <row r="5" ht="18.75" customHeight="1" spans="1:6">
      <c r="A5" s="178"/>
      <c r="B5" s="179"/>
      <c r="C5" s="178"/>
      <c r="D5" s="61" t="s">
        <v>55</v>
      </c>
      <c r="E5" s="13" t="s">
        <v>75</v>
      </c>
      <c r="F5" s="61" t="s">
        <v>76</v>
      </c>
    </row>
    <row r="6" ht="18.75" customHeight="1" spans="1:6">
      <c r="A6" s="112">
        <v>1</v>
      </c>
      <c r="B6" s="34" t="s">
        <v>83</v>
      </c>
      <c r="C6" s="112">
        <v>3</v>
      </c>
      <c r="D6" s="15">
        <v>4</v>
      </c>
      <c r="E6" s="15">
        <v>5</v>
      </c>
      <c r="F6" s="15">
        <v>6</v>
      </c>
    </row>
    <row r="7" ht="21" customHeight="1" spans="1:6">
      <c r="A7" s="66"/>
      <c r="B7" s="66"/>
      <c r="C7" s="66"/>
      <c r="D7" s="151"/>
      <c r="E7" s="151"/>
      <c r="F7" s="151"/>
    </row>
    <row r="8" ht="21" customHeight="1" spans="1:6">
      <c r="A8" s="66"/>
      <c r="B8" s="66"/>
      <c r="C8" s="66"/>
      <c r="D8" s="151"/>
      <c r="E8" s="151"/>
      <c r="F8" s="151"/>
    </row>
    <row r="9" ht="18.75" customHeight="1" spans="1:6">
      <c r="A9" s="180" t="s">
        <v>175</v>
      </c>
      <c r="B9" s="180" t="s">
        <v>175</v>
      </c>
      <c r="C9" s="181" t="s">
        <v>175</v>
      </c>
      <c r="D9" s="151"/>
      <c r="E9" s="151"/>
      <c r="F9" s="151"/>
    </row>
    <row r="10" customHeight="1" spans="1:1">
      <c r="A10" s="81" t="s">
        <v>359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I8" sqref="I8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2:19">
      <c r="B1" s="128"/>
      <c r="C1" s="128"/>
      <c r="R1" s="51"/>
      <c r="S1" s="51" t="s">
        <v>360</v>
      </c>
    </row>
    <row r="2" ht="41.25" customHeight="1" spans="1:19">
      <c r="A2" s="117" t="str">
        <f>"2025"&amp;"年部门政府采购预算表"</f>
        <v>2025年部门政府采购预算表</v>
      </c>
      <c r="B2" s="111"/>
      <c r="C2" s="111"/>
      <c r="D2" s="52"/>
      <c r="E2" s="52"/>
      <c r="F2" s="52"/>
      <c r="G2" s="52"/>
      <c r="H2" s="52"/>
      <c r="I2" s="52"/>
      <c r="J2" s="52"/>
      <c r="K2" s="52"/>
      <c r="L2" s="52"/>
      <c r="M2" s="111"/>
      <c r="N2" s="52"/>
      <c r="O2" s="52"/>
      <c r="P2" s="111"/>
      <c r="Q2" s="52"/>
      <c r="R2" s="111"/>
      <c r="S2" s="111"/>
    </row>
    <row r="3" ht="18.75" customHeight="1" spans="1:19">
      <c r="A3" s="156" t="str">
        <f>"单位名称："&amp;"石林彝族自治县巴江中学"</f>
        <v>单位名称：石林彝族自治县巴江中学</v>
      </c>
      <c r="B3" s="130"/>
      <c r="C3" s="130"/>
      <c r="D3" s="55"/>
      <c r="E3" s="55"/>
      <c r="F3" s="55"/>
      <c r="G3" s="55"/>
      <c r="H3" s="55"/>
      <c r="I3" s="55"/>
      <c r="J3" s="55"/>
      <c r="K3" s="55"/>
      <c r="L3" s="55"/>
      <c r="R3" s="56"/>
      <c r="S3" s="168" t="s">
        <v>1</v>
      </c>
    </row>
    <row r="4" ht="15.75" customHeight="1" spans="1:19">
      <c r="A4" s="58" t="s">
        <v>184</v>
      </c>
      <c r="B4" s="157" t="s">
        <v>185</v>
      </c>
      <c r="C4" s="157" t="s">
        <v>361</v>
      </c>
      <c r="D4" s="132" t="s">
        <v>362</v>
      </c>
      <c r="E4" s="132" t="s">
        <v>363</v>
      </c>
      <c r="F4" s="132" t="s">
        <v>364</v>
      </c>
      <c r="G4" s="132" t="s">
        <v>365</v>
      </c>
      <c r="H4" s="132" t="s">
        <v>366</v>
      </c>
      <c r="I4" s="146" t="s">
        <v>192</v>
      </c>
      <c r="J4" s="146"/>
      <c r="K4" s="146"/>
      <c r="L4" s="146"/>
      <c r="M4" s="147"/>
      <c r="N4" s="146"/>
      <c r="O4" s="146"/>
      <c r="P4" s="166"/>
      <c r="Q4" s="146"/>
      <c r="R4" s="147"/>
      <c r="S4" s="169"/>
    </row>
    <row r="5" ht="17.25" customHeight="1" spans="1:19">
      <c r="A5" s="60"/>
      <c r="B5" s="158"/>
      <c r="C5" s="158"/>
      <c r="D5" s="134"/>
      <c r="E5" s="134"/>
      <c r="F5" s="134"/>
      <c r="G5" s="134"/>
      <c r="H5" s="134"/>
      <c r="I5" s="134" t="s">
        <v>55</v>
      </c>
      <c r="J5" s="134" t="s">
        <v>58</v>
      </c>
      <c r="K5" s="134" t="s">
        <v>367</v>
      </c>
      <c r="L5" s="134" t="s">
        <v>368</v>
      </c>
      <c r="M5" s="133" t="s">
        <v>369</v>
      </c>
      <c r="N5" s="148" t="s">
        <v>370</v>
      </c>
      <c r="O5" s="148"/>
      <c r="P5" s="167"/>
      <c r="Q5" s="148"/>
      <c r="R5" s="155"/>
      <c r="S5" s="137"/>
    </row>
    <row r="6" ht="54" customHeight="1" spans="1:19">
      <c r="A6" s="63"/>
      <c r="B6" s="137"/>
      <c r="C6" s="137"/>
      <c r="D6" s="136"/>
      <c r="E6" s="136"/>
      <c r="F6" s="136"/>
      <c r="G6" s="136"/>
      <c r="H6" s="136"/>
      <c r="I6" s="136"/>
      <c r="J6" s="136" t="s">
        <v>57</v>
      </c>
      <c r="K6" s="136"/>
      <c r="L6" s="136"/>
      <c r="M6" s="135"/>
      <c r="N6" s="136" t="s">
        <v>57</v>
      </c>
      <c r="O6" s="136" t="s">
        <v>64</v>
      </c>
      <c r="P6" s="137" t="s">
        <v>65</v>
      </c>
      <c r="Q6" s="136" t="s">
        <v>66</v>
      </c>
      <c r="R6" s="135" t="s">
        <v>67</v>
      </c>
      <c r="S6" s="137" t="s">
        <v>68</v>
      </c>
    </row>
    <row r="7" ht="18" customHeight="1" spans="1:19">
      <c r="A7" s="159">
        <v>1</v>
      </c>
      <c r="B7" s="159" t="s">
        <v>83</v>
      </c>
      <c r="C7" s="160">
        <v>3</v>
      </c>
      <c r="D7" s="160">
        <v>4</v>
      </c>
      <c r="E7" s="159">
        <v>5</v>
      </c>
      <c r="F7" s="159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59">
        <v>16</v>
      </c>
      <c r="Q7" s="159">
        <v>17</v>
      </c>
      <c r="R7" s="159">
        <v>18</v>
      </c>
      <c r="S7" s="159">
        <v>19</v>
      </c>
    </row>
    <row r="8" ht="26" customHeight="1" spans="1:19">
      <c r="A8" s="138" t="s">
        <v>202</v>
      </c>
      <c r="B8" s="161" t="s">
        <v>70</v>
      </c>
      <c r="C8" s="161" t="s">
        <v>276</v>
      </c>
      <c r="D8" s="140" t="s">
        <v>371</v>
      </c>
      <c r="E8" s="140" t="s">
        <v>372</v>
      </c>
      <c r="F8" s="140" t="s">
        <v>373</v>
      </c>
      <c r="G8" s="162">
        <v>1</v>
      </c>
      <c r="H8" s="151">
        <v>522588</v>
      </c>
      <c r="I8" s="151">
        <v>522588</v>
      </c>
      <c r="J8" s="151">
        <v>522588</v>
      </c>
      <c r="K8" s="151"/>
      <c r="L8" s="151"/>
      <c r="M8" s="151"/>
      <c r="N8" s="151"/>
      <c r="O8" s="151"/>
      <c r="P8" s="151"/>
      <c r="Q8" s="151"/>
      <c r="R8" s="151"/>
      <c r="S8" s="151"/>
    </row>
    <row r="9" ht="21" customHeight="1" spans="1:19">
      <c r="A9" s="141" t="s">
        <v>175</v>
      </c>
      <c r="B9" s="142"/>
      <c r="C9" s="142"/>
      <c r="D9" s="143"/>
      <c r="E9" s="143"/>
      <c r="F9" s="143"/>
      <c r="G9" s="163"/>
      <c r="H9" s="151">
        <v>522588</v>
      </c>
      <c r="I9" s="151">
        <v>522588</v>
      </c>
      <c r="J9" s="151">
        <v>522588</v>
      </c>
      <c r="K9" s="151"/>
      <c r="L9" s="151"/>
      <c r="M9" s="151"/>
      <c r="N9" s="151"/>
      <c r="O9" s="151"/>
      <c r="P9" s="151"/>
      <c r="Q9" s="151"/>
      <c r="R9" s="151"/>
      <c r="S9" s="151"/>
    </row>
    <row r="10" ht="21" customHeight="1" spans="1:19">
      <c r="A10" s="156" t="s">
        <v>374</v>
      </c>
      <c r="B10" s="53"/>
      <c r="C10" s="53"/>
      <c r="D10" s="156"/>
      <c r="E10" s="156"/>
      <c r="F10" s="156"/>
      <c r="G10" s="164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Right="0"/>
    <pageSetUpPr fitToPage="1"/>
  </sheetPr>
  <dimension ref="A1:T9"/>
  <sheetViews>
    <sheetView showZeros="0" workbookViewId="0">
      <selection activeCell="I8" sqref="I8"/>
    </sheetView>
  </sheetViews>
  <sheetFormatPr defaultColWidth="9.13888888888889" defaultRowHeight="14.25" customHeight="1"/>
  <cols>
    <col min="1" max="1" width="13.6296296296296" customWidth="1"/>
    <col min="2" max="8" width="10.5" customWidth="1"/>
    <col min="9" max="9" width="11.3796296296296" customWidth="1"/>
    <col min="10" max="10" width="10.8796296296296" customWidth="1"/>
    <col min="11" max="14" width="13" customWidth="1"/>
    <col min="15" max="20" width="11.75" customWidth="1"/>
  </cols>
  <sheetData>
    <row r="1" ht="16.5" customHeight="1" spans="1:20">
      <c r="A1" s="127"/>
      <c r="B1" s="128"/>
      <c r="C1" s="128"/>
      <c r="D1" s="128"/>
      <c r="E1" s="128"/>
      <c r="F1" s="128"/>
      <c r="G1" s="128"/>
      <c r="H1" s="127"/>
      <c r="I1" s="127"/>
      <c r="J1" s="127"/>
      <c r="K1" s="127"/>
      <c r="L1" s="127"/>
      <c r="M1" s="127"/>
      <c r="N1" s="144"/>
      <c r="O1" s="127"/>
      <c r="P1" s="127"/>
      <c r="Q1" s="128"/>
      <c r="R1" s="127"/>
      <c r="S1" s="152"/>
      <c r="T1" s="152" t="s">
        <v>375</v>
      </c>
    </row>
    <row r="2" ht="41.25" customHeight="1" spans="1:20">
      <c r="A2" s="117" t="str">
        <f>"2025"&amp;"年部门政府购买服务预算表"</f>
        <v>2025年部门政府购买服务预算表</v>
      </c>
      <c r="B2" s="111"/>
      <c r="C2" s="111"/>
      <c r="D2" s="111"/>
      <c r="E2" s="111"/>
      <c r="F2" s="111"/>
      <c r="G2" s="111"/>
      <c r="H2" s="129"/>
      <c r="I2" s="129"/>
      <c r="J2" s="129"/>
      <c r="K2" s="129"/>
      <c r="L2" s="129"/>
      <c r="M2" s="129"/>
      <c r="N2" s="145"/>
      <c r="O2" s="129"/>
      <c r="P2" s="129"/>
      <c r="Q2" s="111"/>
      <c r="R2" s="129"/>
      <c r="S2" s="145"/>
      <c r="T2" s="111"/>
    </row>
    <row r="3" ht="22.5" customHeight="1" spans="1:20">
      <c r="A3" s="118" t="str">
        <f>"单位名称："&amp;"石林彝族自治县巴江中学"</f>
        <v>单位名称：石林彝族自治县巴江中学</v>
      </c>
      <c r="B3" s="130"/>
      <c r="C3" s="130"/>
      <c r="D3" s="130"/>
      <c r="E3" s="130"/>
      <c r="F3" s="130"/>
      <c r="G3" s="130"/>
      <c r="H3" s="119"/>
      <c r="I3" s="119"/>
      <c r="J3" s="119"/>
      <c r="K3" s="119"/>
      <c r="L3" s="119"/>
      <c r="M3" s="119"/>
      <c r="N3" s="144"/>
      <c r="O3" s="127"/>
      <c r="P3" s="127"/>
      <c r="Q3" s="128"/>
      <c r="R3" s="127"/>
      <c r="S3" s="153"/>
      <c r="T3" s="152" t="s">
        <v>1</v>
      </c>
    </row>
    <row r="4" s="126" customFormat="1" ht="24" customHeight="1" spans="1:20">
      <c r="A4" s="58" t="s">
        <v>184</v>
      </c>
      <c r="B4" s="131" t="s">
        <v>185</v>
      </c>
      <c r="C4" s="131" t="s">
        <v>361</v>
      </c>
      <c r="D4" s="131" t="s">
        <v>376</v>
      </c>
      <c r="E4" s="131" t="s">
        <v>377</v>
      </c>
      <c r="F4" s="131" t="s">
        <v>378</v>
      </c>
      <c r="G4" s="131" t="s">
        <v>379</v>
      </c>
      <c r="H4" s="132" t="s">
        <v>380</v>
      </c>
      <c r="I4" s="132" t="s">
        <v>381</v>
      </c>
      <c r="J4" s="146" t="s">
        <v>192</v>
      </c>
      <c r="K4" s="146"/>
      <c r="L4" s="146"/>
      <c r="M4" s="146"/>
      <c r="N4" s="147"/>
      <c r="O4" s="146"/>
      <c r="P4" s="146"/>
      <c r="Q4" s="147"/>
      <c r="R4" s="146"/>
      <c r="S4" s="147"/>
      <c r="T4" s="154"/>
    </row>
    <row r="5" s="126" customFormat="1" ht="24" customHeight="1" spans="1:20">
      <c r="A5" s="60"/>
      <c r="B5" s="133"/>
      <c r="C5" s="133"/>
      <c r="D5" s="133"/>
      <c r="E5" s="133"/>
      <c r="F5" s="133"/>
      <c r="G5" s="133"/>
      <c r="H5" s="134"/>
      <c r="I5" s="134"/>
      <c r="J5" s="134" t="s">
        <v>55</v>
      </c>
      <c r="K5" s="134" t="s">
        <v>58</v>
      </c>
      <c r="L5" s="134" t="s">
        <v>367</v>
      </c>
      <c r="M5" s="134" t="s">
        <v>368</v>
      </c>
      <c r="N5" s="133" t="s">
        <v>369</v>
      </c>
      <c r="O5" s="148" t="s">
        <v>370</v>
      </c>
      <c r="P5" s="148"/>
      <c r="Q5" s="155"/>
      <c r="R5" s="148"/>
      <c r="S5" s="155"/>
      <c r="T5" s="135"/>
    </row>
    <row r="6" s="126" customFormat="1" ht="54" customHeight="1" spans="1:20">
      <c r="A6" s="63"/>
      <c r="B6" s="135"/>
      <c r="C6" s="135"/>
      <c r="D6" s="135"/>
      <c r="E6" s="135"/>
      <c r="F6" s="135"/>
      <c r="G6" s="135"/>
      <c r="H6" s="136"/>
      <c r="I6" s="136"/>
      <c r="J6" s="136"/>
      <c r="K6" s="136" t="s">
        <v>57</v>
      </c>
      <c r="L6" s="136"/>
      <c r="M6" s="136"/>
      <c r="N6" s="135"/>
      <c r="O6" s="136" t="s">
        <v>57</v>
      </c>
      <c r="P6" s="136" t="s">
        <v>64</v>
      </c>
      <c r="Q6" s="135" t="s">
        <v>65</v>
      </c>
      <c r="R6" s="136" t="s">
        <v>66</v>
      </c>
      <c r="S6" s="135" t="s">
        <v>67</v>
      </c>
      <c r="T6" s="135" t="s">
        <v>68</v>
      </c>
    </row>
    <row r="7" ht="17.25" customHeight="1" spans="1:20">
      <c r="A7" s="64">
        <v>1</v>
      </c>
      <c r="B7" s="137">
        <v>2</v>
      </c>
      <c r="C7" s="64">
        <v>3</v>
      </c>
      <c r="D7" s="64">
        <v>4</v>
      </c>
      <c r="E7" s="137">
        <v>5</v>
      </c>
      <c r="F7" s="64">
        <v>6</v>
      </c>
      <c r="G7" s="64">
        <v>7</v>
      </c>
      <c r="H7" s="137">
        <v>8</v>
      </c>
      <c r="I7" s="64">
        <v>9</v>
      </c>
      <c r="J7" s="64">
        <v>10</v>
      </c>
      <c r="K7" s="137">
        <v>11</v>
      </c>
      <c r="L7" s="64">
        <v>12</v>
      </c>
      <c r="M7" s="64">
        <v>13</v>
      </c>
      <c r="N7" s="137">
        <v>14</v>
      </c>
      <c r="O7" s="64">
        <v>15</v>
      </c>
      <c r="P7" s="64">
        <v>16</v>
      </c>
      <c r="Q7" s="137">
        <v>17</v>
      </c>
      <c r="R7" s="64">
        <v>18</v>
      </c>
      <c r="S7" s="64">
        <v>19</v>
      </c>
      <c r="T7" s="64">
        <v>20</v>
      </c>
    </row>
    <row r="8" s="126" customFormat="1" ht="36" customHeight="1" spans="1:20">
      <c r="A8" s="138" t="s">
        <v>202</v>
      </c>
      <c r="B8" s="139" t="s">
        <v>70</v>
      </c>
      <c r="C8" s="139" t="s">
        <v>276</v>
      </c>
      <c r="D8" s="139" t="s">
        <v>276</v>
      </c>
      <c r="E8" s="139" t="s">
        <v>382</v>
      </c>
      <c r="F8" s="139" t="s">
        <v>76</v>
      </c>
      <c r="G8" s="139"/>
      <c r="H8" s="140"/>
      <c r="I8" s="140"/>
      <c r="J8" s="149">
        <v>522588</v>
      </c>
      <c r="K8" s="149">
        <v>522588</v>
      </c>
      <c r="L8" s="149"/>
      <c r="M8" s="149"/>
      <c r="N8" s="149"/>
      <c r="O8" s="149"/>
      <c r="P8" s="149"/>
      <c r="Q8" s="149"/>
      <c r="R8" s="149"/>
      <c r="S8" s="149"/>
      <c r="T8" s="149"/>
    </row>
    <row r="9" ht="21" customHeight="1" spans="1:20">
      <c r="A9" s="141" t="s">
        <v>175</v>
      </c>
      <c r="B9" s="142"/>
      <c r="C9" s="142"/>
      <c r="D9" s="142"/>
      <c r="E9" s="142"/>
      <c r="F9" s="142"/>
      <c r="G9" s="142"/>
      <c r="H9" s="143"/>
      <c r="I9" s="150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tabSelected="1" workbookViewId="0">
      <selection activeCell="E15" sqref="E15"/>
    </sheetView>
  </sheetViews>
  <sheetFormatPr defaultColWidth="9.13888888888889" defaultRowHeight="14.25" customHeight="1" outlineLevelCol="4"/>
  <cols>
    <col min="1" max="1" width="13" customWidth="1"/>
    <col min="2" max="2" width="10" customWidth="1"/>
    <col min="3" max="3" width="15.1111111111111" customWidth="1"/>
    <col min="4" max="4" width="22.7777777777778" customWidth="1"/>
    <col min="5" max="5" width="38.6666666666667" customWidth="1"/>
    <col min="6" max="24" width="10.6296296296296" customWidth="1"/>
  </cols>
  <sheetData>
    <row r="1" customFormat="1" customHeight="1" spans="1:5">
      <c r="A1" s="115"/>
      <c r="B1" s="115"/>
      <c r="C1" s="115"/>
      <c r="D1" s="115"/>
      <c r="E1" s="115"/>
    </row>
    <row r="2" customFormat="1" ht="13.5" customHeight="1" spans="4:5">
      <c r="D2" s="116"/>
      <c r="E2" s="51" t="s">
        <v>383</v>
      </c>
    </row>
    <row r="3" customFormat="1" ht="27.75" customHeight="1" spans="1:5">
      <c r="A3" s="117" t="s">
        <v>384</v>
      </c>
      <c r="B3" s="52"/>
      <c r="C3" s="52"/>
      <c r="D3" s="52"/>
      <c r="E3" s="52"/>
    </row>
    <row r="4" customFormat="1" ht="18" customHeight="1" spans="1:5">
      <c r="A4" s="118" t="str">
        <f>"单位名称："&amp;"石林彝族自治县巴江中学"</f>
        <v>单位名称：石林彝族自治县巴江中学</v>
      </c>
      <c r="B4" s="119"/>
      <c r="C4" s="119"/>
      <c r="D4" s="120"/>
      <c r="E4" s="56" t="s">
        <v>1</v>
      </c>
    </row>
    <row r="5" customFormat="1" ht="19.5" customHeight="1" spans="1:5">
      <c r="A5" s="121" t="s">
        <v>385</v>
      </c>
      <c r="B5" s="122" t="s">
        <v>192</v>
      </c>
      <c r="C5" s="122"/>
      <c r="D5" s="122"/>
      <c r="E5" s="122" t="s">
        <v>386</v>
      </c>
    </row>
    <row r="6" customFormat="1" ht="40.5" customHeight="1" spans="1:5">
      <c r="A6" s="123"/>
      <c r="B6" s="122" t="s">
        <v>55</v>
      </c>
      <c r="C6" s="124" t="s">
        <v>58</v>
      </c>
      <c r="D6" s="124" t="s">
        <v>367</v>
      </c>
      <c r="E6" s="122"/>
    </row>
    <row r="7" customFormat="1" ht="19.5" customHeight="1" spans="1:5">
      <c r="A7" s="15">
        <v>1</v>
      </c>
      <c r="B7" s="64">
        <v>2</v>
      </c>
      <c r="C7" s="64">
        <v>3</v>
      </c>
      <c r="D7" s="123">
        <v>4</v>
      </c>
      <c r="E7" s="64">
        <v>5</v>
      </c>
    </row>
    <row r="8" customFormat="1" ht="28.4" customHeight="1" spans="1:5">
      <c r="A8" s="75"/>
      <c r="B8" s="125"/>
      <c r="C8" s="125"/>
      <c r="D8" s="125"/>
      <c r="E8" s="125"/>
    </row>
    <row r="9" customFormat="1" ht="29.9" customHeight="1" spans="1:5">
      <c r="A9" s="75"/>
      <c r="B9" s="125"/>
      <c r="C9" s="125"/>
      <c r="D9" s="125"/>
      <c r="E9" s="125"/>
    </row>
    <row r="10" customHeight="1" spans="1:1">
      <c r="A10" s="81" t="s">
        <v>387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7" sqref="C17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51" t="s">
        <v>388</v>
      </c>
    </row>
    <row r="2" ht="41.25" customHeight="1" spans="1:10">
      <c r="A2" s="110" t="str">
        <f>"2025"&amp;"年对下转移支付绩效目标表"</f>
        <v>2025年对下转移支付绩效目标表</v>
      </c>
      <c r="B2" s="52"/>
      <c r="C2" s="52"/>
      <c r="D2" s="52"/>
      <c r="E2" s="52"/>
      <c r="F2" s="111"/>
      <c r="G2" s="52"/>
      <c r="H2" s="111"/>
      <c r="I2" s="111"/>
      <c r="J2" s="52"/>
    </row>
    <row r="3" ht="17.25" customHeight="1" spans="1:1">
      <c r="A3" s="53" t="str">
        <f>"单位名称："&amp;"石林彝族自治县巴江中学"</f>
        <v>单位名称：石林彝族自治县巴江中学</v>
      </c>
    </row>
    <row r="4" ht="44.25" customHeight="1" spans="1:10">
      <c r="A4" s="18" t="s">
        <v>385</v>
      </c>
      <c r="B4" s="18" t="s">
        <v>278</v>
      </c>
      <c r="C4" s="18" t="s">
        <v>279</v>
      </c>
      <c r="D4" s="18" t="s">
        <v>280</v>
      </c>
      <c r="E4" s="18" t="s">
        <v>281</v>
      </c>
      <c r="F4" s="112" t="s">
        <v>282</v>
      </c>
      <c r="G4" s="18" t="s">
        <v>283</v>
      </c>
      <c r="H4" s="112" t="s">
        <v>284</v>
      </c>
      <c r="I4" s="112" t="s">
        <v>285</v>
      </c>
      <c r="J4" s="18" t="s">
        <v>286</v>
      </c>
    </row>
    <row r="5" ht="14.25" customHeight="1" spans="1:10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12">
        <v>6</v>
      </c>
      <c r="G5" s="18">
        <v>7</v>
      </c>
      <c r="H5" s="112">
        <v>8</v>
      </c>
      <c r="I5" s="112">
        <v>9</v>
      </c>
      <c r="J5" s="18">
        <v>10</v>
      </c>
    </row>
    <row r="6" ht="42" customHeight="1" spans="1:10">
      <c r="A6" s="75"/>
      <c r="B6" s="113"/>
      <c r="C6" s="113"/>
      <c r="D6" s="113"/>
      <c r="E6" s="100"/>
      <c r="F6" s="114"/>
      <c r="G6" s="100"/>
      <c r="H6" s="114"/>
      <c r="I6" s="114"/>
      <c r="J6" s="100"/>
    </row>
    <row r="7" ht="42" customHeight="1" spans="1:10">
      <c r="A7" s="75"/>
      <c r="B7" s="66"/>
      <c r="C7" s="66"/>
      <c r="D7" s="66"/>
      <c r="E7" s="75"/>
      <c r="F7" s="66"/>
      <c r="G7" s="75"/>
      <c r="H7" s="66"/>
      <c r="I7" s="66"/>
      <c r="J7" s="75"/>
    </row>
    <row r="8" customHeight="1" spans="1:1">
      <c r="A8" s="108" t="s">
        <v>389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6" sqref="C16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84" t="s">
        <v>390</v>
      </c>
      <c r="B1" s="85"/>
      <c r="C1" s="85"/>
      <c r="D1" s="86"/>
      <c r="E1" s="86"/>
      <c r="F1" s="86"/>
      <c r="G1" s="85"/>
      <c r="H1" s="85"/>
      <c r="I1" s="86"/>
    </row>
    <row r="2" ht="41.25" customHeight="1" spans="1:9">
      <c r="A2" s="87" t="str">
        <f>"2025"&amp;"年新增资产配置预算表"</f>
        <v>2025年新增资产配置预算表</v>
      </c>
      <c r="B2" s="88"/>
      <c r="C2" s="88"/>
      <c r="D2" s="89"/>
      <c r="E2" s="89"/>
      <c r="F2" s="89"/>
      <c r="G2" s="88"/>
      <c r="H2" s="88"/>
      <c r="I2" s="89"/>
    </row>
    <row r="3" customHeight="1" spans="1:9">
      <c r="A3" s="90" t="str">
        <f>"单位名称："&amp;"石林彝族自治县巴江中学"</f>
        <v>单位名称：石林彝族自治县巴江中学</v>
      </c>
      <c r="B3" s="91"/>
      <c r="C3" s="91"/>
      <c r="D3" s="92"/>
      <c r="F3" s="89"/>
      <c r="G3" s="88"/>
      <c r="H3" s="88"/>
      <c r="I3" s="109" t="s">
        <v>1</v>
      </c>
    </row>
    <row r="4" ht="28.5" customHeight="1" spans="1:9">
      <c r="A4" s="93" t="s">
        <v>184</v>
      </c>
      <c r="B4" s="94" t="s">
        <v>185</v>
      </c>
      <c r="C4" s="95" t="s">
        <v>391</v>
      </c>
      <c r="D4" s="93" t="s">
        <v>392</v>
      </c>
      <c r="E4" s="93" t="s">
        <v>393</v>
      </c>
      <c r="F4" s="93" t="s">
        <v>394</v>
      </c>
      <c r="G4" s="94" t="s">
        <v>395</v>
      </c>
      <c r="H4" s="82"/>
      <c r="I4" s="93"/>
    </row>
    <row r="5" ht="21" customHeight="1" spans="1:9">
      <c r="A5" s="95"/>
      <c r="B5" s="96"/>
      <c r="C5" s="96"/>
      <c r="D5" s="97"/>
      <c r="E5" s="96"/>
      <c r="F5" s="96"/>
      <c r="G5" s="94" t="s">
        <v>365</v>
      </c>
      <c r="H5" s="94" t="s">
        <v>396</v>
      </c>
      <c r="I5" s="94" t="s">
        <v>397</v>
      </c>
    </row>
    <row r="6" ht="17.25" customHeight="1" spans="1:9">
      <c r="A6" s="98" t="s">
        <v>82</v>
      </c>
      <c r="B6" s="99" t="s">
        <v>83</v>
      </c>
      <c r="C6" s="98" t="s">
        <v>84</v>
      </c>
      <c r="D6" s="100" t="s">
        <v>85</v>
      </c>
      <c r="E6" s="98" t="s">
        <v>86</v>
      </c>
      <c r="F6" s="99" t="s">
        <v>87</v>
      </c>
      <c r="G6" s="101" t="s">
        <v>88</v>
      </c>
      <c r="H6" s="100" t="s">
        <v>89</v>
      </c>
      <c r="I6" s="100">
        <v>9</v>
      </c>
    </row>
    <row r="7" ht="19.5" customHeight="1" spans="1:9">
      <c r="A7" s="102"/>
      <c r="B7" s="77"/>
      <c r="C7" s="77"/>
      <c r="D7" s="75"/>
      <c r="E7" s="66"/>
      <c r="F7" s="101"/>
      <c r="G7" s="103"/>
      <c r="H7" s="104"/>
      <c r="I7" s="104"/>
    </row>
    <row r="8" ht="19.5" customHeight="1" spans="1:9">
      <c r="A8" s="20" t="s">
        <v>55</v>
      </c>
      <c r="B8" s="105"/>
      <c r="C8" s="105"/>
      <c r="D8" s="106"/>
      <c r="E8" s="107"/>
      <c r="F8" s="107"/>
      <c r="G8" s="103"/>
      <c r="H8" s="104"/>
      <c r="I8" s="104"/>
    </row>
    <row r="9" customHeight="1" spans="1:1">
      <c r="A9" s="108" t="s">
        <v>398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24" sqref="F24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50"/>
      <c r="E1" s="50"/>
      <c r="F1" s="50"/>
      <c r="G1" s="50"/>
      <c r="K1" s="51" t="s">
        <v>399</v>
      </c>
    </row>
    <row r="2" ht="41.25" customHeight="1" spans="1:11">
      <c r="A2" s="52" t="str">
        <f>"2025"&amp;"年上级转移支付补助项目支出预算表"</f>
        <v>2025年上级转移支付补助项目支出预算表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3.5" customHeight="1" spans="1:11">
      <c r="A3" s="53" t="str">
        <f>"单位名称："&amp;"石林彝族自治县巴江中学"</f>
        <v>单位名称：石林彝族自治县巴江中学</v>
      </c>
      <c r="B3" s="54"/>
      <c r="C3" s="54"/>
      <c r="D3" s="54"/>
      <c r="E3" s="54"/>
      <c r="F3" s="54"/>
      <c r="G3" s="54"/>
      <c r="H3" s="55"/>
      <c r="I3" s="55"/>
      <c r="J3" s="55"/>
      <c r="K3" s="56" t="s">
        <v>1</v>
      </c>
    </row>
    <row r="4" ht="21.75" customHeight="1" spans="1:11">
      <c r="A4" s="57" t="s">
        <v>253</v>
      </c>
      <c r="B4" s="57" t="s">
        <v>187</v>
      </c>
      <c r="C4" s="57" t="s">
        <v>254</v>
      </c>
      <c r="D4" s="58" t="s">
        <v>188</v>
      </c>
      <c r="E4" s="58" t="s">
        <v>189</v>
      </c>
      <c r="F4" s="58" t="s">
        <v>255</v>
      </c>
      <c r="G4" s="58" t="s">
        <v>256</v>
      </c>
      <c r="H4" s="73" t="s">
        <v>55</v>
      </c>
      <c r="I4" s="13" t="s">
        <v>400</v>
      </c>
      <c r="J4" s="14"/>
      <c r="K4" s="45"/>
    </row>
    <row r="5" ht="21.75" customHeight="1" spans="1:11">
      <c r="A5" s="59"/>
      <c r="B5" s="59"/>
      <c r="C5" s="59"/>
      <c r="D5" s="60"/>
      <c r="E5" s="60"/>
      <c r="F5" s="60"/>
      <c r="G5" s="60"/>
      <c r="H5" s="74"/>
      <c r="I5" s="58" t="s">
        <v>58</v>
      </c>
      <c r="J5" s="58" t="s">
        <v>59</v>
      </c>
      <c r="K5" s="58" t="s">
        <v>60</v>
      </c>
    </row>
    <row r="6" ht="40.5" customHeight="1" spans="1:11">
      <c r="A6" s="62"/>
      <c r="B6" s="62"/>
      <c r="C6" s="62"/>
      <c r="D6" s="63"/>
      <c r="E6" s="63"/>
      <c r="F6" s="63"/>
      <c r="G6" s="63"/>
      <c r="H6" s="64"/>
      <c r="I6" s="63" t="s">
        <v>57</v>
      </c>
      <c r="J6" s="63"/>
      <c r="K6" s="63"/>
    </row>
    <row r="7" ht="15" customHeight="1" spans="1:11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82">
        <v>10</v>
      </c>
      <c r="K7" s="82">
        <v>11</v>
      </c>
    </row>
    <row r="8" ht="18.75" customHeight="1" spans="1:11">
      <c r="A8" s="75"/>
      <c r="B8" s="66"/>
      <c r="C8" s="75"/>
      <c r="D8" s="75"/>
      <c r="E8" s="75"/>
      <c r="F8" s="75"/>
      <c r="G8" s="75"/>
      <c r="H8" s="76"/>
      <c r="I8" s="83"/>
      <c r="J8" s="83"/>
      <c r="K8" s="76"/>
    </row>
    <row r="9" ht="18.75" customHeight="1" spans="1:11">
      <c r="A9" s="77"/>
      <c r="B9" s="66"/>
      <c r="C9" s="66"/>
      <c r="D9" s="66"/>
      <c r="E9" s="66"/>
      <c r="F9" s="66"/>
      <c r="G9" s="66"/>
      <c r="H9" s="68"/>
      <c r="I9" s="68"/>
      <c r="J9" s="68"/>
      <c r="K9" s="76"/>
    </row>
    <row r="10" ht="18.75" customHeight="1" spans="1:11">
      <c r="A10" s="78" t="s">
        <v>175</v>
      </c>
      <c r="B10" s="79"/>
      <c r="C10" s="79"/>
      <c r="D10" s="79"/>
      <c r="E10" s="79"/>
      <c r="F10" s="79"/>
      <c r="G10" s="80"/>
      <c r="H10" s="68"/>
      <c r="I10" s="68"/>
      <c r="J10" s="68"/>
      <c r="K10" s="76"/>
    </row>
    <row r="11" customHeight="1" spans="1:1">
      <c r="A11" s="81" t="s">
        <v>401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E22" sqref="E22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4:7">
      <c r="D1" s="50"/>
      <c r="G1" s="51" t="s">
        <v>402</v>
      </c>
    </row>
    <row r="2" ht="41.25" customHeight="1" spans="1:7">
      <c r="A2" s="52" t="str">
        <f>"2025"&amp;"年部门项目中期规划预算表"</f>
        <v>2025年部门项目中期规划预算表</v>
      </c>
      <c r="B2" s="52"/>
      <c r="C2" s="52"/>
      <c r="D2" s="52"/>
      <c r="E2" s="52"/>
      <c r="F2" s="52"/>
      <c r="G2" s="52"/>
    </row>
    <row r="3" ht="13.5" customHeight="1" spans="1:7">
      <c r="A3" s="53" t="str">
        <f>"单位名称："&amp;"石林彝族自治县巴江中学"</f>
        <v>单位名称：石林彝族自治县巴江中学</v>
      </c>
      <c r="B3" s="54"/>
      <c r="C3" s="54"/>
      <c r="D3" s="54"/>
      <c r="E3" s="55"/>
      <c r="F3" s="55"/>
      <c r="G3" s="56" t="s">
        <v>1</v>
      </c>
    </row>
    <row r="4" ht="21.75" customHeight="1" spans="1:7">
      <c r="A4" s="57" t="s">
        <v>254</v>
      </c>
      <c r="B4" s="57" t="s">
        <v>253</v>
      </c>
      <c r="C4" s="57" t="s">
        <v>187</v>
      </c>
      <c r="D4" s="58" t="s">
        <v>403</v>
      </c>
      <c r="E4" s="13" t="s">
        <v>58</v>
      </c>
      <c r="F4" s="14"/>
      <c r="G4" s="45"/>
    </row>
    <row r="5" ht="21.75" customHeight="1" spans="1:7">
      <c r="A5" s="59"/>
      <c r="B5" s="59"/>
      <c r="C5" s="59"/>
      <c r="D5" s="60"/>
      <c r="E5" s="61" t="str">
        <f>"2025"&amp;"年"</f>
        <v>2025年</v>
      </c>
      <c r="F5" s="58" t="str">
        <f>("2025"+1)&amp;"年"</f>
        <v>2026年</v>
      </c>
      <c r="G5" s="58" t="str">
        <f>("2025"+2)&amp;"年"</f>
        <v>2027年</v>
      </c>
    </row>
    <row r="6" ht="40.5" customHeight="1" spans="1:7">
      <c r="A6" s="62"/>
      <c r="B6" s="62"/>
      <c r="C6" s="62"/>
      <c r="D6" s="63"/>
      <c r="E6" s="64"/>
      <c r="F6" s="63" t="s">
        <v>57</v>
      </c>
      <c r="G6" s="63"/>
    </row>
    <row r="7" ht="15" customHeight="1" spans="1:7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</row>
    <row r="8" ht="17.25" customHeight="1" spans="1:7">
      <c r="A8" s="66" t="s">
        <v>70</v>
      </c>
      <c r="B8" s="67"/>
      <c r="C8" s="67"/>
      <c r="D8" s="66"/>
      <c r="E8" s="68">
        <v>1557220</v>
      </c>
      <c r="F8" s="68"/>
      <c r="G8" s="68"/>
    </row>
    <row r="9" ht="30" customHeight="1" spans="1:7">
      <c r="A9" s="66"/>
      <c r="B9" s="66" t="s">
        <v>404</v>
      </c>
      <c r="C9" s="66" t="s">
        <v>261</v>
      </c>
      <c r="D9" s="66" t="s">
        <v>405</v>
      </c>
      <c r="E9" s="68">
        <v>137165</v>
      </c>
      <c r="F9" s="68"/>
      <c r="G9" s="68"/>
    </row>
    <row r="10" ht="30" customHeight="1" spans="1:7">
      <c r="A10" s="69"/>
      <c r="B10" s="66" t="s">
        <v>404</v>
      </c>
      <c r="C10" s="66" t="s">
        <v>263</v>
      </c>
      <c r="D10" s="66" t="s">
        <v>405</v>
      </c>
      <c r="E10" s="68">
        <v>43987</v>
      </c>
      <c r="F10" s="68"/>
      <c r="G10" s="68"/>
    </row>
    <row r="11" ht="30" customHeight="1" spans="1:7">
      <c r="A11" s="69"/>
      <c r="B11" s="66" t="s">
        <v>404</v>
      </c>
      <c r="C11" s="66" t="s">
        <v>265</v>
      </c>
      <c r="D11" s="66" t="s">
        <v>405</v>
      </c>
      <c r="E11" s="68">
        <v>4224</v>
      </c>
      <c r="F11" s="68"/>
      <c r="G11" s="68"/>
    </row>
    <row r="12" ht="30" customHeight="1" spans="1:7">
      <c r="A12" s="69"/>
      <c r="B12" s="66" t="s">
        <v>404</v>
      </c>
      <c r="C12" s="66" t="s">
        <v>267</v>
      </c>
      <c r="D12" s="66" t="s">
        <v>405</v>
      </c>
      <c r="E12" s="68">
        <v>272160</v>
      </c>
      <c r="F12" s="68"/>
      <c r="G12" s="68"/>
    </row>
    <row r="13" ht="30" customHeight="1" spans="1:7">
      <c r="A13" s="69"/>
      <c r="B13" s="66" t="s">
        <v>404</v>
      </c>
      <c r="C13" s="66" t="s">
        <v>271</v>
      </c>
      <c r="D13" s="66" t="s">
        <v>405</v>
      </c>
      <c r="E13" s="68">
        <v>148096</v>
      </c>
      <c r="F13" s="68"/>
      <c r="G13" s="68"/>
    </row>
    <row r="14" ht="30" customHeight="1" spans="1:7">
      <c r="A14" s="69"/>
      <c r="B14" s="66" t="s">
        <v>406</v>
      </c>
      <c r="C14" s="66" t="s">
        <v>274</v>
      </c>
      <c r="D14" s="66" t="s">
        <v>405</v>
      </c>
      <c r="E14" s="68">
        <v>429000</v>
      </c>
      <c r="F14" s="68"/>
      <c r="G14" s="68"/>
    </row>
    <row r="15" ht="30" customHeight="1" spans="1:7">
      <c r="A15" s="69"/>
      <c r="B15" s="66" t="s">
        <v>406</v>
      </c>
      <c r="C15" s="66" t="s">
        <v>276</v>
      </c>
      <c r="D15" s="66" t="s">
        <v>405</v>
      </c>
      <c r="E15" s="68">
        <v>522588</v>
      </c>
      <c r="F15" s="68"/>
      <c r="G15" s="68"/>
    </row>
    <row r="16" ht="18.75" customHeight="1" spans="1:7">
      <c r="A16" s="70" t="s">
        <v>55</v>
      </c>
      <c r="B16" s="71" t="s">
        <v>407</v>
      </c>
      <c r="C16" s="71"/>
      <c r="D16" s="72"/>
      <c r="E16" s="68">
        <v>1557220</v>
      </c>
      <c r="F16" s="68"/>
      <c r="G16" s="68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3"/>
  <sheetViews>
    <sheetView showZeros="0" workbookViewId="0">
      <selection activeCell="N8" sqref="N8"/>
    </sheetView>
  </sheetViews>
  <sheetFormatPr defaultColWidth="8.57407407407407" defaultRowHeight="14.25" customHeight="1"/>
  <cols>
    <col min="1" max="1" width="13" customWidth="1"/>
    <col min="2" max="2" width="23.75" customWidth="1"/>
    <col min="3" max="3" width="21.8518518518519" customWidth="1"/>
    <col min="4" max="4" width="15.5740740740741" customWidth="1"/>
    <col min="5" max="5" width="14.25" customWidth="1"/>
    <col min="6" max="6" width="10.25" customWidth="1"/>
    <col min="7" max="7" width="16.4259259259259" hidden="1" customWidth="1"/>
    <col min="8" max="8" width="15.5" customWidth="1"/>
    <col min="9" max="9" width="16.3796296296296" customWidth="1"/>
    <col min="10" max="10" width="16.7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44" t="s">
        <v>408</v>
      </c>
    </row>
    <row r="2" ht="41.25" customHeight="1" spans="1:10">
      <c r="A2" s="2" t="str">
        <f>"2025"&amp;"年部门整体支出绩效目标表"</f>
        <v>2025年部门整体支出绩效目标表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"单位名称："&amp;"石林彝族自治县巴江中学"</f>
        <v>单位名称：石林彝族自治县巴江中学</v>
      </c>
      <c r="B3" s="4"/>
      <c r="C3" s="5"/>
      <c r="D3" s="6"/>
      <c r="E3" s="6"/>
      <c r="F3" s="6"/>
      <c r="G3" s="6"/>
      <c r="H3" s="6"/>
      <c r="I3" s="6"/>
      <c r="J3" s="247" t="s">
        <v>1</v>
      </c>
    </row>
    <row r="4" ht="30" customHeight="1" spans="1:10">
      <c r="A4" s="7" t="s">
        <v>409</v>
      </c>
      <c r="B4" s="8">
        <v>105021</v>
      </c>
      <c r="C4" s="9"/>
      <c r="D4" s="9"/>
      <c r="E4" s="10"/>
      <c r="F4" s="11" t="s">
        <v>410</v>
      </c>
      <c r="G4" s="10"/>
      <c r="H4" s="12" t="s">
        <v>70</v>
      </c>
      <c r="I4" s="9"/>
      <c r="J4" s="10"/>
    </row>
    <row r="5" ht="32.25" customHeight="1" spans="1:10">
      <c r="A5" s="13" t="s">
        <v>411</v>
      </c>
      <c r="B5" s="14"/>
      <c r="C5" s="14"/>
      <c r="D5" s="14"/>
      <c r="E5" s="14"/>
      <c r="F5" s="14"/>
      <c r="G5" s="14"/>
      <c r="H5" s="14"/>
      <c r="I5" s="45"/>
      <c r="J5" s="46" t="s">
        <v>412</v>
      </c>
    </row>
    <row r="6" ht="48" customHeight="1" spans="1:10">
      <c r="A6" s="15" t="s">
        <v>413</v>
      </c>
      <c r="B6" s="16" t="s">
        <v>414</v>
      </c>
      <c r="C6" s="17" t="s">
        <v>415</v>
      </c>
      <c r="D6" s="17"/>
      <c r="E6" s="17"/>
      <c r="F6" s="17"/>
      <c r="G6" s="17"/>
      <c r="H6" s="17"/>
      <c r="I6" s="17"/>
      <c r="J6" s="47" t="s">
        <v>416</v>
      </c>
    </row>
    <row r="7" ht="54" customHeight="1" spans="1:10">
      <c r="A7" s="15"/>
      <c r="B7" s="16" t="str">
        <f>"总体绩效目标（"&amp;"2025"&amp;"-"&amp;("2025"+2)&amp;"年期间）"</f>
        <v>总体绩效目标（2025-2027年期间）</v>
      </c>
      <c r="C7" s="17" t="s">
        <v>417</v>
      </c>
      <c r="D7" s="17"/>
      <c r="E7" s="17"/>
      <c r="F7" s="17"/>
      <c r="G7" s="17"/>
      <c r="H7" s="17"/>
      <c r="I7" s="17"/>
      <c r="J7" s="47" t="s">
        <v>418</v>
      </c>
    </row>
    <row r="8" ht="264" customHeight="1" spans="1:10">
      <c r="A8" s="16" t="s">
        <v>419</v>
      </c>
      <c r="B8" s="18" t="str">
        <f>"预算年度（"&amp;"2025"&amp;"年）绩效目标"</f>
        <v>预算年度（2025年）绩效目标</v>
      </c>
      <c r="C8" s="17" t="s">
        <v>420</v>
      </c>
      <c r="D8" s="17"/>
      <c r="E8" s="17"/>
      <c r="F8" s="17"/>
      <c r="G8" s="17"/>
      <c r="H8" s="17"/>
      <c r="I8" s="17"/>
      <c r="J8" s="48" t="s">
        <v>421</v>
      </c>
    </row>
    <row r="9" ht="32.25" customHeight="1" spans="1:10">
      <c r="A9" s="19" t="s">
        <v>422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6" t="s">
        <v>423</v>
      </c>
      <c r="B10" s="16"/>
      <c r="C10" s="15" t="s">
        <v>424</v>
      </c>
      <c r="D10" s="15"/>
      <c r="E10" s="15"/>
      <c r="F10" s="15" t="s">
        <v>425</v>
      </c>
      <c r="G10" s="15"/>
      <c r="H10" s="15" t="s">
        <v>426</v>
      </c>
      <c r="I10" s="15"/>
      <c r="J10" s="15"/>
    </row>
    <row r="11" ht="32.25" customHeight="1" spans="1:10">
      <c r="A11" s="16"/>
      <c r="B11" s="16"/>
      <c r="C11" s="15"/>
      <c r="D11" s="15"/>
      <c r="E11" s="15"/>
      <c r="F11" s="15"/>
      <c r="G11" s="15"/>
      <c r="H11" s="16" t="s">
        <v>427</v>
      </c>
      <c r="I11" s="16" t="s">
        <v>428</v>
      </c>
      <c r="J11" s="16" t="s">
        <v>429</v>
      </c>
    </row>
    <row r="12" ht="25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f>SUM(H13:H28)</f>
        <v>35940861</v>
      </c>
      <c r="I12" s="23">
        <f>SUM(I13:I28)</f>
        <v>35940861</v>
      </c>
      <c r="J12" s="23">
        <f>SUM(J13:J28)</f>
        <v>0</v>
      </c>
    </row>
    <row r="13" ht="25" customHeight="1" spans="1:10">
      <c r="A13" s="24" t="s">
        <v>430</v>
      </c>
      <c r="B13" s="25"/>
      <c r="C13" s="24" t="s">
        <v>204</v>
      </c>
      <c r="D13" s="26"/>
      <c r="E13" s="26"/>
      <c r="F13" s="26"/>
      <c r="G13" s="26"/>
      <c r="H13" s="27">
        <f>I13+J13</f>
        <v>209960</v>
      </c>
      <c r="I13" s="27">
        <v>209960</v>
      </c>
      <c r="J13" s="27"/>
    </row>
    <row r="14" ht="28" customHeight="1" spans="1:10">
      <c r="A14" s="28" t="s">
        <v>431</v>
      </c>
      <c r="B14" s="29"/>
      <c r="C14" s="30" t="s">
        <v>207</v>
      </c>
      <c r="D14" s="31"/>
      <c r="E14" s="31"/>
      <c r="F14" s="31"/>
      <c r="G14" s="32"/>
      <c r="H14" s="27">
        <f t="shared" ref="H14:H28" si="0">I14+J14</f>
        <v>588240</v>
      </c>
      <c r="I14" s="27">
        <v>588240</v>
      </c>
      <c r="J14" s="27"/>
    </row>
    <row r="15" ht="25" customHeight="1" spans="1:10">
      <c r="A15" s="28" t="s">
        <v>432</v>
      </c>
      <c r="B15" s="29"/>
      <c r="C15" s="30" t="s">
        <v>213</v>
      </c>
      <c r="D15" s="31"/>
      <c r="E15" s="31"/>
      <c r="F15" s="31"/>
      <c r="G15" s="32"/>
      <c r="H15" s="27">
        <f t="shared" si="0"/>
        <v>23055104</v>
      </c>
      <c r="I15" s="27">
        <v>23055104</v>
      </c>
      <c r="J15" s="27"/>
    </row>
    <row r="16" ht="25" customHeight="1" spans="1:10">
      <c r="A16" s="28" t="s">
        <v>433</v>
      </c>
      <c r="B16" s="29"/>
      <c r="C16" s="30" t="s">
        <v>223</v>
      </c>
      <c r="D16" s="31"/>
      <c r="E16" s="31"/>
      <c r="F16" s="31"/>
      <c r="G16" s="32"/>
      <c r="H16" s="27">
        <f t="shared" si="0"/>
        <v>6770824</v>
      </c>
      <c r="I16" s="27">
        <v>6770824</v>
      </c>
      <c r="J16" s="27"/>
    </row>
    <row r="17" ht="25" customHeight="1" spans="1:10">
      <c r="A17" s="28" t="s">
        <v>434</v>
      </c>
      <c r="B17" s="29"/>
      <c r="C17" s="30" t="s">
        <v>136</v>
      </c>
      <c r="D17" s="31"/>
      <c r="E17" s="31"/>
      <c r="F17" s="31"/>
      <c r="G17" s="32"/>
      <c r="H17" s="27">
        <f t="shared" si="0"/>
        <v>2878443</v>
      </c>
      <c r="I17" s="27">
        <v>2878443</v>
      </c>
      <c r="J17" s="27"/>
    </row>
    <row r="18" ht="25" customHeight="1" spans="1:10">
      <c r="A18" s="28" t="s">
        <v>435</v>
      </c>
      <c r="B18" s="29"/>
      <c r="C18" s="30" t="s">
        <v>237</v>
      </c>
      <c r="D18" s="31"/>
      <c r="E18" s="31"/>
      <c r="F18" s="31"/>
      <c r="G18" s="32"/>
      <c r="H18" s="27">
        <f t="shared" si="0"/>
        <v>374400</v>
      </c>
      <c r="I18" s="27">
        <v>374400</v>
      </c>
      <c r="J18" s="27"/>
    </row>
    <row r="19" ht="25" customHeight="1" spans="1:10">
      <c r="A19" s="28" t="s">
        <v>436</v>
      </c>
      <c r="B19" s="29"/>
      <c r="C19" s="30" t="s">
        <v>241</v>
      </c>
      <c r="D19" s="31"/>
      <c r="E19" s="31"/>
      <c r="F19" s="31"/>
      <c r="G19" s="32"/>
      <c r="H19" s="27">
        <f t="shared" si="0"/>
        <v>3360</v>
      </c>
      <c r="I19" s="27">
        <v>3360</v>
      </c>
      <c r="J19" s="27"/>
    </row>
    <row r="20" ht="25" customHeight="1" spans="1:10">
      <c r="A20" s="28" t="s">
        <v>431</v>
      </c>
      <c r="B20" s="29"/>
      <c r="C20" s="30" t="s">
        <v>245</v>
      </c>
      <c r="D20" s="31"/>
      <c r="E20" s="31"/>
      <c r="F20" s="31"/>
      <c r="G20" s="32"/>
      <c r="H20" s="27">
        <f t="shared" si="0"/>
        <v>206370</v>
      </c>
      <c r="I20" s="27">
        <v>206370</v>
      </c>
      <c r="J20" s="27"/>
    </row>
    <row r="21" ht="25" customHeight="1" spans="1:10">
      <c r="A21" s="28" t="s">
        <v>437</v>
      </c>
      <c r="B21" s="29"/>
      <c r="C21" s="30" t="s">
        <v>249</v>
      </c>
      <c r="D21" s="31"/>
      <c r="E21" s="31"/>
      <c r="F21" s="31"/>
      <c r="G21" s="32"/>
      <c r="H21" s="27">
        <f t="shared" si="0"/>
        <v>296940</v>
      </c>
      <c r="I21" s="27">
        <v>296940</v>
      </c>
      <c r="J21" s="27"/>
    </row>
    <row r="22" ht="25" customHeight="1" spans="1:10">
      <c r="A22" s="28" t="s">
        <v>431</v>
      </c>
      <c r="B22" s="29"/>
      <c r="C22" s="30" t="s">
        <v>261</v>
      </c>
      <c r="D22" s="31"/>
      <c r="E22" s="31"/>
      <c r="F22" s="31"/>
      <c r="G22" s="32"/>
      <c r="H22" s="27">
        <f t="shared" si="0"/>
        <v>137164.8</v>
      </c>
      <c r="I22" s="27">
        <v>137164.8</v>
      </c>
      <c r="J22" s="27"/>
    </row>
    <row r="23" ht="25" customHeight="1" spans="1:10">
      <c r="A23" s="28" t="s">
        <v>431</v>
      </c>
      <c r="B23" s="29"/>
      <c r="C23" s="30" t="s">
        <v>263</v>
      </c>
      <c r="D23" s="31"/>
      <c r="E23" s="31"/>
      <c r="F23" s="31"/>
      <c r="G23" s="32"/>
      <c r="H23" s="27">
        <f t="shared" si="0"/>
        <v>43987.2</v>
      </c>
      <c r="I23" s="27">
        <v>43987.2</v>
      </c>
      <c r="J23" s="27"/>
    </row>
    <row r="24" ht="25" customHeight="1" spans="1:10">
      <c r="A24" s="28" t="s">
        <v>438</v>
      </c>
      <c r="B24" s="29"/>
      <c r="C24" s="30" t="s">
        <v>265</v>
      </c>
      <c r="D24" s="31"/>
      <c r="E24" s="31"/>
      <c r="F24" s="31"/>
      <c r="G24" s="32"/>
      <c r="H24" s="27">
        <f t="shared" si="0"/>
        <v>4224</v>
      </c>
      <c r="I24" s="27">
        <v>4224</v>
      </c>
      <c r="J24" s="27"/>
    </row>
    <row r="25" ht="25" customHeight="1" spans="1:10">
      <c r="A25" s="28" t="s">
        <v>439</v>
      </c>
      <c r="B25" s="29"/>
      <c r="C25" s="30" t="s">
        <v>440</v>
      </c>
      <c r="D25" s="31"/>
      <c r="E25" s="31"/>
      <c r="F25" s="31"/>
      <c r="G25" s="32"/>
      <c r="H25" s="27">
        <f t="shared" si="0"/>
        <v>522588</v>
      </c>
      <c r="I25" s="27">
        <v>522588</v>
      </c>
      <c r="J25" s="27"/>
    </row>
    <row r="26" ht="25" customHeight="1" spans="1:10">
      <c r="A26" s="28" t="s">
        <v>441</v>
      </c>
      <c r="B26" s="29"/>
      <c r="C26" s="30" t="s">
        <v>274</v>
      </c>
      <c r="D26" s="31"/>
      <c r="E26" s="31"/>
      <c r="F26" s="31"/>
      <c r="G26" s="32"/>
      <c r="H26" s="27">
        <f t="shared" si="0"/>
        <v>429000</v>
      </c>
      <c r="I26" s="27">
        <v>429000</v>
      </c>
      <c r="J26" s="27"/>
    </row>
    <row r="27" ht="25" customHeight="1" spans="1:10">
      <c r="A27" s="28" t="s">
        <v>442</v>
      </c>
      <c r="B27" s="29"/>
      <c r="C27" s="30" t="s">
        <v>271</v>
      </c>
      <c r="D27" s="31"/>
      <c r="E27" s="31"/>
      <c r="F27" s="31"/>
      <c r="G27" s="32"/>
      <c r="H27" s="27">
        <f t="shared" si="0"/>
        <v>148096</v>
      </c>
      <c r="I27" s="27">
        <v>148096</v>
      </c>
      <c r="J27" s="27"/>
    </row>
    <row r="28" ht="25" customHeight="1" spans="1:10">
      <c r="A28" s="28" t="s">
        <v>443</v>
      </c>
      <c r="B28" s="29"/>
      <c r="C28" s="30" t="s">
        <v>267</v>
      </c>
      <c r="D28" s="31"/>
      <c r="E28" s="31"/>
      <c r="F28" s="31"/>
      <c r="G28" s="32"/>
      <c r="H28" s="27">
        <f t="shared" si="0"/>
        <v>272160</v>
      </c>
      <c r="I28" s="27">
        <v>272160</v>
      </c>
      <c r="J28" s="27"/>
    </row>
    <row r="29" ht="32.25" customHeight="1" spans="1:10">
      <c r="A29" s="19" t="s">
        <v>444</v>
      </c>
      <c r="B29" s="19"/>
      <c r="C29" s="19"/>
      <c r="D29" s="19"/>
      <c r="E29" s="19"/>
      <c r="F29" s="19"/>
      <c r="G29" s="19"/>
      <c r="H29" s="19"/>
      <c r="I29" s="19"/>
      <c r="J29" s="19"/>
    </row>
    <row r="30" ht="32.25" customHeight="1" spans="1:10">
      <c r="A30" s="33" t="s">
        <v>445</v>
      </c>
      <c r="B30" s="33"/>
      <c r="C30" s="33"/>
      <c r="D30" s="33"/>
      <c r="E30" s="33"/>
      <c r="F30" s="33"/>
      <c r="G30" s="33"/>
      <c r="H30" s="16" t="s">
        <v>446</v>
      </c>
      <c r="I30" s="49" t="s">
        <v>286</v>
      </c>
      <c r="J30" s="16" t="s">
        <v>447</v>
      </c>
    </row>
    <row r="31" ht="36" customHeight="1" spans="1:10">
      <c r="A31" s="34" t="s">
        <v>279</v>
      </c>
      <c r="B31" s="34" t="s">
        <v>448</v>
      </c>
      <c r="C31" s="35" t="s">
        <v>281</v>
      </c>
      <c r="D31" s="35" t="s">
        <v>282</v>
      </c>
      <c r="E31" s="35" t="s">
        <v>283</v>
      </c>
      <c r="F31" s="35" t="s">
        <v>284</v>
      </c>
      <c r="G31" s="35" t="s">
        <v>285</v>
      </c>
      <c r="H31" s="15"/>
      <c r="I31" s="15"/>
      <c r="J31" s="15"/>
    </row>
    <row r="32" s="1" customFormat="1" ht="33.75" customHeight="1" spans="1:10">
      <c r="A32" s="36" t="s">
        <v>288</v>
      </c>
      <c r="B32" s="37" t="s">
        <v>289</v>
      </c>
      <c r="C32" s="38" t="s">
        <v>449</v>
      </c>
      <c r="D32" s="36" t="s">
        <v>303</v>
      </c>
      <c r="E32" s="36" t="s">
        <v>450</v>
      </c>
      <c r="F32" s="36" t="s">
        <v>292</v>
      </c>
      <c r="G32" s="36" t="s">
        <v>293</v>
      </c>
      <c r="H32" s="36" t="s">
        <v>451</v>
      </c>
      <c r="I32" s="36" t="s">
        <v>452</v>
      </c>
      <c r="J32" s="36" t="s">
        <v>453</v>
      </c>
    </row>
    <row r="33" s="1" customFormat="1" ht="33.75" customHeight="1" spans="1:10">
      <c r="A33" s="36" t="s">
        <v>288</v>
      </c>
      <c r="B33" s="39"/>
      <c r="C33" s="38" t="s">
        <v>454</v>
      </c>
      <c r="D33" s="40" t="s">
        <v>291</v>
      </c>
      <c r="E33" s="36">
        <v>0</v>
      </c>
      <c r="F33" s="36" t="s">
        <v>455</v>
      </c>
      <c r="G33" s="36" t="s">
        <v>293</v>
      </c>
      <c r="H33" s="36" t="s">
        <v>456</v>
      </c>
      <c r="I33" s="36" t="s">
        <v>457</v>
      </c>
      <c r="J33" s="36" t="s">
        <v>453</v>
      </c>
    </row>
    <row r="34" s="1" customFormat="1" ht="117" customHeight="1" spans="1:10">
      <c r="A34" s="36" t="s">
        <v>288</v>
      </c>
      <c r="B34" s="36" t="s">
        <v>312</v>
      </c>
      <c r="C34" s="38" t="s">
        <v>458</v>
      </c>
      <c r="D34" s="36" t="s">
        <v>303</v>
      </c>
      <c r="E34" s="41">
        <v>3</v>
      </c>
      <c r="F34" s="36" t="s">
        <v>305</v>
      </c>
      <c r="G34" s="36" t="s">
        <v>293</v>
      </c>
      <c r="H34" s="36" t="s">
        <v>459</v>
      </c>
      <c r="I34" s="36" t="s">
        <v>460</v>
      </c>
      <c r="J34" s="36" t="s">
        <v>461</v>
      </c>
    </row>
    <row r="35" s="1" customFormat="1" ht="93" customHeight="1" spans="1:10">
      <c r="A35" s="36" t="s">
        <v>288</v>
      </c>
      <c r="B35" s="37" t="s">
        <v>314</v>
      </c>
      <c r="C35" s="38" t="s">
        <v>462</v>
      </c>
      <c r="D35" s="36" t="s">
        <v>303</v>
      </c>
      <c r="E35" s="36">
        <v>100</v>
      </c>
      <c r="F35" s="36" t="s">
        <v>305</v>
      </c>
      <c r="G35" s="36" t="s">
        <v>293</v>
      </c>
      <c r="H35" s="36" t="s">
        <v>463</v>
      </c>
      <c r="I35" s="38" t="s">
        <v>464</v>
      </c>
      <c r="J35" s="36" t="s">
        <v>465</v>
      </c>
    </row>
    <row r="36" s="1" customFormat="1" ht="87" customHeight="1" spans="1:10">
      <c r="A36" s="36" t="s">
        <v>288</v>
      </c>
      <c r="B36" s="39"/>
      <c r="C36" s="38" t="s">
        <v>466</v>
      </c>
      <c r="D36" s="36" t="s">
        <v>303</v>
      </c>
      <c r="E36" s="36">
        <v>100</v>
      </c>
      <c r="F36" s="36" t="s">
        <v>305</v>
      </c>
      <c r="G36" s="36" t="s">
        <v>293</v>
      </c>
      <c r="H36" s="36" t="s">
        <v>467</v>
      </c>
      <c r="I36" s="36" t="s">
        <v>468</v>
      </c>
      <c r="J36" s="36" t="s">
        <v>465</v>
      </c>
    </row>
    <row r="37" s="1" customFormat="1" ht="60.75" customHeight="1" spans="1:10">
      <c r="A37" s="36" t="s">
        <v>288</v>
      </c>
      <c r="B37" s="36" t="s">
        <v>339</v>
      </c>
      <c r="C37" s="36" t="s">
        <v>469</v>
      </c>
      <c r="D37" s="40" t="s">
        <v>470</v>
      </c>
      <c r="E37" s="36">
        <v>5</v>
      </c>
      <c r="F37" s="36" t="s">
        <v>305</v>
      </c>
      <c r="G37" s="36" t="s">
        <v>293</v>
      </c>
      <c r="H37" s="36" t="s">
        <v>471</v>
      </c>
      <c r="I37" s="36" t="s">
        <v>472</v>
      </c>
      <c r="J37" s="38" t="s">
        <v>473</v>
      </c>
    </row>
    <row r="38" s="1" customFormat="1" ht="119.1" customHeight="1" spans="1:10">
      <c r="A38" s="36" t="s">
        <v>294</v>
      </c>
      <c r="B38" s="36" t="s">
        <v>474</v>
      </c>
      <c r="C38" s="36" t="s">
        <v>475</v>
      </c>
      <c r="D38" s="36" t="s">
        <v>303</v>
      </c>
      <c r="E38" s="36" t="s">
        <v>304</v>
      </c>
      <c r="F38" s="36" t="s">
        <v>305</v>
      </c>
      <c r="G38" s="36" t="s">
        <v>293</v>
      </c>
      <c r="H38" s="36" t="s">
        <v>476</v>
      </c>
      <c r="I38" s="36" t="s">
        <v>475</v>
      </c>
      <c r="J38" s="36" t="s">
        <v>453</v>
      </c>
    </row>
    <row r="39" s="1" customFormat="1" ht="85.5" customHeight="1" spans="1:10">
      <c r="A39" s="36" t="s">
        <v>294</v>
      </c>
      <c r="B39" s="37" t="s">
        <v>477</v>
      </c>
      <c r="C39" s="38" t="s">
        <v>478</v>
      </c>
      <c r="D39" s="36" t="s">
        <v>303</v>
      </c>
      <c r="E39" s="36">
        <v>100</v>
      </c>
      <c r="F39" s="36" t="s">
        <v>305</v>
      </c>
      <c r="G39" s="36" t="s">
        <v>293</v>
      </c>
      <c r="H39" s="36" t="s">
        <v>479</v>
      </c>
      <c r="I39" s="36" t="s">
        <v>480</v>
      </c>
      <c r="J39" s="36" t="s">
        <v>481</v>
      </c>
    </row>
    <row r="40" s="1" customFormat="1" ht="60" customHeight="1" spans="1:10">
      <c r="A40" s="36" t="s">
        <v>294</v>
      </c>
      <c r="B40" s="42"/>
      <c r="C40" s="38" t="s">
        <v>482</v>
      </c>
      <c r="D40" s="36" t="s">
        <v>303</v>
      </c>
      <c r="E40" s="36">
        <v>50</v>
      </c>
      <c r="F40" s="36" t="s">
        <v>305</v>
      </c>
      <c r="G40" s="36" t="s">
        <v>293</v>
      </c>
      <c r="H40" s="36" t="s">
        <v>483</v>
      </c>
      <c r="I40" s="36" t="s">
        <v>480</v>
      </c>
      <c r="J40" s="36" t="s">
        <v>453</v>
      </c>
    </row>
    <row r="41" s="1" customFormat="1" ht="60" customHeight="1" spans="1:10">
      <c r="A41" s="36" t="s">
        <v>294</v>
      </c>
      <c r="B41" s="39"/>
      <c r="C41" s="38" t="s">
        <v>484</v>
      </c>
      <c r="D41" s="36" t="s">
        <v>303</v>
      </c>
      <c r="E41" s="36">
        <v>50</v>
      </c>
      <c r="F41" s="36" t="s">
        <v>305</v>
      </c>
      <c r="G41" s="36" t="s">
        <v>293</v>
      </c>
      <c r="H41" s="36" t="s">
        <v>483</v>
      </c>
      <c r="I41" s="36" t="s">
        <v>480</v>
      </c>
      <c r="J41" s="36" t="s">
        <v>453</v>
      </c>
    </row>
    <row r="42" s="1" customFormat="1" ht="129" customHeight="1" spans="1:10">
      <c r="A42" s="36" t="s">
        <v>294</v>
      </c>
      <c r="B42" s="36" t="s">
        <v>485</v>
      </c>
      <c r="C42" s="38" t="s">
        <v>486</v>
      </c>
      <c r="D42" s="36" t="s">
        <v>303</v>
      </c>
      <c r="E42" s="36">
        <v>100</v>
      </c>
      <c r="F42" s="36" t="s">
        <v>305</v>
      </c>
      <c r="G42" s="36" t="s">
        <v>299</v>
      </c>
      <c r="H42" s="36" t="s">
        <v>487</v>
      </c>
      <c r="I42" s="36" t="s">
        <v>480</v>
      </c>
      <c r="J42" s="36" t="s">
        <v>488</v>
      </c>
    </row>
    <row r="43" s="1" customFormat="1" ht="151.5" customHeight="1" spans="1:10">
      <c r="A43" s="43" t="s">
        <v>300</v>
      </c>
      <c r="B43" s="36" t="s">
        <v>489</v>
      </c>
      <c r="C43" s="38" t="s">
        <v>490</v>
      </c>
      <c r="D43" s="40" t="s">
        <v>303</v>
      </c>
      <c r="E43" s="40" t="s">
        <v>304</v>
      </c>
      <c r="F43" s="40" t="s">
        <v>305</v>
      </c>
      <c r="G43" s="40" t="s">
        <v>299</v>
      </c>
      <c r="H43" s="36" t="s">
        <v>491</v>
      </c>
      <c r="I43" s="36" t="s">
        <v>490</v>
      </c>
      <c r="J43" s="36" t="s">
        <v>481</v>
      </c>
    </row>
  </sheetData>
  <mergeCells count="55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B27"/>
    <mergeCell ref="C27:G27"/>
    <mergeCell ref="A28:B28"/>
    <mergeCell ref="C28:G28"/>
    <mergeCell ref="A29:J29"/>
    <mergeCell ref="A30:G30"/>
    <mergeCell ref="A6:A7"/>
    <mergeCell ref="B32:B33"/>
    <mergeCell ref="B35:B36"/>
    <mergeCell ref="B39:B41"/>
    <mergeCell ref="H30:H31"/>
    <mergeCell ref="I30:I31"/>
    <mergeCell ref="J30:J31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8" sqref="E8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109" t="s">
        <v>52</v>
      </c>
    </row>
    <row r="2" ht="41.25" customHeight="1" spans="1:1">
      <c r="A2" s="87" t="str">
        <f>"2025"&amp;"年部门收入预算表"</f>
        <v>2025年部门收入预算表</v>
      </c>
    </row>
    <row r="3" ht="17.25" customHeight="1" spans="1:19">
      <c r="A3" s="90" t="str">
        <f>"单位名称："&amp;"石林彝族自治县巴江中学"</f>
        <v>单位名称：石林彝族自治县巴江中学</v>
      </c>
      <c r="S3" s="92" t="s">
        <v>1</v>
      </c>
    </row>
    <row r="4" ht="21.75" customHeight="1" spans="1:19">
      <c r="A4" s="233" t="s">
        <v>53</v>
      </c>
      <c r="B4" s="234" t="s">
        <v>54</v>
      </c>
      <c r="C4" s="234" t="s">
        <v>55</v>
      </c>
      <c r="D4" s="235" t="s">
        <v>56</v>
      </c>
      <c r="E4" s="235"/>
      <c r="F4" s="235"/>
      <c r="G4" s="235"/>
      <c r="H4" s="235"/>
      <c r="I4" s="180"/>
      <c r="J4" s="235"/>
      <c r="K4" s="235"/>
      <c r="L4" s="235"/>
      <c r="M4" s="235"/>
      <c r="N4" s="241"/>
      <c r="O4" s="235" t="s">
        <v>45</v>
      </c>
      <c r="P4" s="235"/>
      <c r="Q4" s="235"/>
      <c r="R4" s="235"/>
      <c r="S4" s="241"/>
    </row>
    <row r="5" ht="27" customHeight="1" spans="1:19">
      <c r="A5" s="236"/>
      <c r="B5" s="237"/>
      <c r="C5" s="237"/>
      <c r="D5" s="237" t="s">
        <v>57</v>
      </c>
      <c r="E5" s="237" t="s">
        <v>58</v>
      </c>
      <c r="F5" s="237" t="s">
        <v>59</v>
      </c>
      <c r="G5" s="237" t="s">
        <v>60</v>
      </c>
      <c r="H5" s="237" t="s">
        <v>61</v>
      </c>
      <c r="I5" s="242" t="s">
        <v>62</v>
      </c>
      <c r="J5" s="243"/>
      <c r="K5" s="243"/>
      <c r="L5" s="243"/>
      <c r="M5" s="243"/>
      <c r="N5" s="244"/>
      <c r="O5" s="237" t="s">
        <v>57</v>
      </c>
      <c r="P5" s="237" t="s">
        <v>58</v>
      </c>
      <c r="Q5" s="237" t="s">
        <v>59</v>
      </c>
      <c r="R5" s="237" t="s">
        <v>60</v>
      </c>
      <c r="S5" s="237" t="s">
        <v>63</v>
      </c>
    </row>
    <row r="6" ht="30" customHeight="1" spans="1:19">
      <c r="A6" s="238"/>
      <c r="B6" s="150"/>
      <c r="C6" s="163"/>
      <c r="D6" s="163"/>
      <c r="E6" s="163"/>
      <c r="F6" s="163"/>
      <c r="G6" s="163"/>
      <c r="H6" s="163"/>
      <c r="I6" s="114" t="s">
        <v>57</v>
      </c>
      <c r="J6" s="244" t="s">
        <v>64</v>
      </c>
      <c r="K6" s="244" t="s">
        <v>65</v>
      </c>
      <c r="L6" s="244" t="s">
        <v>66</v>
      </c>
      <c r="M6" s="244" t="s">
        <v>67</v>
      </c>
      <c r="N6" s="244" t="s">
        <v>68</v>
      </c>
      <c r="O6" s="245"/>
      <c r="P6" s="245"/>
      <c r="Q6" s="245"/>
      <c r="R6" s="245"/>
      <c r="S6" s="163"/>
    </row>
    <row r="7" ht="15" customHeight="1" spans="1:19">
      <c r="A7" s="239">
        <v>1</v>
      </c>
      <c r="B7" s="239">
        <v>2</v>
      </c>
      <c r="C7" s="239">
        <v>3</v>
      </c>
      <c r="D7" s="239">
        <v>4</v>
      </c>
      <c r="E7" s="239">
        <v>5</v>
      </c>
      <c r="F7" s="239">
        <v>6</v>
      </c>
      <c r="G7" s="239">
        <v>7</v>
      </c>
      <c r="H7" s="239">
        <v>8</v>
      </c>
      <c r="I7" s="114">
        <v>9</v>
      </c>
      <c r="J7" s="239">
        <v>10</v>
      </c>
      <c r="K7" s="239">
        <v>11</v>
      </c>
      <c r="L7" s="239">
        <v>12</v>
      </c>
      <c r="M7" s="239">
        <v>13</v>
      </c>
      <c r="N7" s="239">
        <v>14</v>
      </c>
      <c r="O7" s="239">
        <v>15</v>
      </c>
      <c r="P7" s="239">
        <v>16</v>
      </c>
      <c r="Q7" s="239">
        <v>17</v>
      </c>
      <c r="R7" s="239">
        <v>18</v>
      </c>
      <c r="S7" s="239">
        <v>19</v>
      </c>
    </row>
    <row r="8" ht="18" customHeight="1" spans="1:19">
      <c r="A8" s="66" t="s">
        <v>69</v>
      </c>
      <c r="B8" s="66" t="s">
        <v>70</v>
      </c>
      <c r="C8" s="151">
        <v>35940861</v>
      </c>
      <c r="D8" s="151">
        <v>35940861</v>
      </c>
      <c r="E8" s="151">
        <v>35940861</v>
      </c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</row>
    <row r="9" ht="18" customHeight="1" spans="1:19">
      <c r="A9" s="95" t="s">
        <v>55</v>
      </c>
      <c r="B9" s="240"/>
      <c r="C9" s="151">
        <v>35940861</v>
      </c>
      <c r="D9" s="151">
        <v>35940861</v>
      </c>
      <c r="E9" s="151">
        <v>35940861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GridLines="0" showZeros="0" workbookViewId="0">
      <selection activeCell="G36" sqref="G36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92" t="s">
        <v>71</v>
      </c>
    </row>
    <row r="2" ht="41.25" customHeight="1" spans="1:1">
      <c r="A2" s="87" t="str">
        <f>"2025"&amp;"年部门支出预算表"</f>
        <v>2025年部门支出预算表</v>
      </c>
    </row>
    <row r="3" ht="17.25" customHeight="1" spans="1:15">
      <c r="A3" s="90" t="str">
        <f>"单位名称："&amp;"石林彝族自治县巴江中学"</f>
        <v>单位名称：石林彝族自治县巴江中学</v>
      </c>
      <c r="O3" s="92" t="s">
        <v>1</v>
      </c>
    </row>
    <row r="4" ht="27" customHeight="1" spans="1:15">
      <c r="A4" s="215" t="s">
        <v>72</v>
      </c>
      <c r="B4" s="215" t="s">
        <v>73</v>
      </c>
      <c r="C4" s="215" t="s">
        <v>55</v>
      </c>
      <c r="D4" s="216" t="s">
        <v>58</v>
      </c>
      <c r="E4" s="217"/>
      <c r="F4" s="218"/>
      <c r="G4" s="219" t="s">
        <v>59</v>
      </c>
      <c r="H4" s="219" t="s">
        <v>60</v>
      </c>
      <c r="I4" s="219" t="s">
        <v>74</v>
      </c>
      <c r="J4" s="216" t="s">
        <v>62</v>
      </c>
      <c r="K4" s="217"/>
      <c r="L4" s="217"/>
      <c r="M4" s="217"/>
      <c r="N4" s="230"/>
      <c r="O4" s="231"/>
    </row>
    <row r="5" ht="42" customHeight="1" spans="1:15">
      <c r="A5" s="220"/>
      <c r="B5" s="220"/>
      <c r="C5" s="221"/>
      <c r="D5" s="222" t="s">
        <v>57</v>
      </c>
      <c r="E5" s="222" t="s">
        <v>75</v>
      </c>
      <c r="F5" s="222" t="s">
        <v>76</v>
      </c>
      <c r="G5" s="221"/>
      <c r="H5" s="221"/>
      <c r="I5" s="232"/>
      <c r="J5" s="222" t="s">
        <v>57</v>
      </c>
      <c r="K5" s="208" t="s">
        <v>77</v>
      </c>
      <c r="L5" s="208" t="s">
        <v>78</v>
      </c>
      <c r="M5" s="208" t="s">
        <v>79</v>
      </c>
      <c r="N5" s="208" t="s">
        <v>80</v>
      </c>
      <c r="O5" s="208" t="s">
        <v>81</v>
      </c>
    </row>
    <row r="6" ht="18" customHeight="1" spans="1:15">
      <c r="A6" s="98" t="s">
        <v>82</v>
      </c>
      <c r="B6" s="98" t="s">
        <v>83</v>
      </c>
      <c r="C6" s="98" t="s">
        <v>84</v>
      </c>
      <c r="D6" s="101" t="s">
        <v>85</v>
      </c>
      <c r="E6" s="101" t="s">
        <v>86</v>
      </c>
      <c r="F6" s="101" t="s">
        <v>87</v>
      </c>
      <c r="G6" s="101" t="s">
        <v>88</v>
      </c>
      <c r="H6" s="101" t="s">
        <v>89</v>
      </c>
      <c r="I6" s="101" t="s">
        <v>90</v>
      </c>
      <c r="J6" s="101" t="s">
        <v>91</v>
      </c>
      <c r="K6" s="101" t="s">
        <v>92</v>
      </c>
      <c r="L6" s="101" t="s">
        <v>93</v>
      </c>
      <c r="M6" s="101" t="s">
        <v>94</v>
      </c>
      <c r="N6" s="98" t="s">
        <v>95</v>
      </c>
      <c r="O6" s="101" t="s">
        <v>96</v>
      </c>
    </row>
    <row r="7" ht="21" customHeight="1" spans="1:15">
      <c r="A7" s="102" t="s">
        <v>97</v>
      </c>
      <c r="B7" s="102" t="s">
        <v>98</v>
      </c>
      <c r="C7" s="151">
        <v>26048781</v>
      </c>
      <c r="D7" s="151">
        <v>26048781</v>
      </c>
      <c r="E7" s="151">
        <v>24491561</v>
      </c>
      <c r="F7" s="151">
        <v>1557220</v>
      </c>
      <c r="G7" s="151"/>
      <c r="H7" s="151"/>
      <c r="I7" s="151"/>
      <c r="J7" s="151"/>
      <c r="K7" s="151"/>
      <c r="L7" s="151"/>
      <c r="M7" s="151"/>
      <c r="N7" s="151"/>
      <c r="O7" s="151"/>
    </row>
    <row r="8" ht="21" customHeight="1" spans="1:15">
      <c r="A8" s="223" t="s">
        <v>99</v>
      </c>
      <c r="B8" s="223" t="s">
        <v>100</v>
      </c>
      <c r="C8" s="151">
        <v>25092969</v>
      </c>
      <c r="D8" s="151">
        <v>25092969</v>
      </c>
      <c r="E8" s="151">
        <v>24491561</v>
      </c>
      <c r="F8" s="151">
        <v>601408</v>
      </c>
      <c r="G8" s="151"/>
      <c r="H8" s="151"/>
      <c r="I8" s="151"/>
      <c r="J8" s="151"/>
      <c r="K8" s="151"/>
      <c r="L8" s="151"/>
      <c r="M8" s="151"/>
      <c r="N8" s="151"/>
      <c r="O8" s="151"/>
    </row>
    <row r="9" s="214" customFormat="1" ht="21" customHeight="1" spans="1:15">
      <c r="A9" s="224" t="s">
        <v>101</v>
      </c>
      <c r="B9" s="224" t="s">
        <v>102</v>
      </c>
      <c r="C9" s="225">
        <v>25092969</v>
      </c>
      <c r="D9" s="225">
        <v>25092969</v>
      </c>
      <c r="E9" s="225">
        <v>24491561</v>
      </c>
      <c r="F9" s="225">
        <v>601408</v>
      </c>
      <c r="G9" s="225"/>
      <c r="H9" s="225"/>
      <c r="I9" s="225"/>
      <c r="J9" s="225"/>
      <c r="K9" s="225"/>
      <c r="L9" s="225"/>
      <c r="M9" s="225"/>
      <c r="N9" s="225"/>
      <c r="O9" s="225"/>
    </row>
    <row r="10" s="214" customFormat="1" ht="21" customHeight="1" spans="1:15">
      <c r="A10" s="226" t="s">
        <v>103</v>
      </c>
      <c r="B10" s="226" t="s">
        <v>104</v>
      </c>
      <c r="C10" s="225">
        <v>4224</v>
      </c>
      <c r="D10" s="225">
        <v>4224</v>
      </c>
      <c r="E10" s="225"/>
      <c r="F10" s="225">
        <v>4224</v>
      </c>
      <c r="G10" s="225"/>
      <c r="H10" s="225"/>
      <c r="I10" s="225"/>
      <c r="J10" s="225"/>
      <c r="K10" s="225"/>
      <c r="L10" s="225"/>
      <c r="M10" s="225"/>
      <c r="N10" s="225"/>
      <c r="O10" s="225"/>
    </row>
    <row r="11" s="214" customFormat="1" ht="21" customHeight="1" spans="1:15">
      <c r="A11" s="224" t="s">
        <v>105</v>
      </c>
      <c r="B11" s="224" t="s">
        <v>106</v>
      </c>
      <c r="C11" s="225">
        <v>4224</v>
      </c>
      <c r="D11" s="225">
        <v>4224</v>
      </c>
      <c r="E11" s="225"/>
      <c r="F11" s="225">
        <v>4224</v>
      </c>
      <c r="G11" s="225"/>
      <c r="H11" s="225"/>
      <c r="I11" s="225"/>
      <c r="J11" s="225"/>
      <c r="K11" s="225"/>
      <c r="L11" s="225"/>
      <c r="M11" s="225"/>
      <c r="N11" s="225"/>
      <c r="O11" s="225"/>
    </row>
    <row r="12" s="214" customFormat="1" ht="21" customHeight="1" spans="1:15">
      <c r="A12" s="226" t="s">
        <v>107</v>
      </c>
      <c r="B12" s="226" t="s">
        <v>108</v>
      </c>
      <c r="C12" s="225">
        <v>951588</v>
      </c>
      <c r="D12" s="225">
        <v>951588</v>
      </c>
      <c r="E12" s="225"/>
      <c r="F12" s="225">
        <v>951588</v>
      </c>
      <c r="G12" s="225"/>
      <c r="H12" s="225"/>
      <c r="I12" s="225"/>
      <c r="J12" s="225"/>
      <c r="K12" s="225"/>
      <c r="L12" s="225"/>
      <c r="M12" s="225"/>
      <c r="N12" s="225"/>
      <c r="O12" s="225"/>
    </row>
    <row r="13" s="214" customFormat="1" ht="21" customHeight="1" spans="1:15">
      <c r="A13" s="224" t="s">
        <v>109</v>
      </c>
      <c r="B13" s="224" t="s">
        <v>110</v>
      </c>
      <c r="C13" s="225">
        <v>951588</v>
      </c>
      <c r="D13" s="225">
        <v>951588</v>
      </c>
      <c r="E13" s="225"/>
      <c r="F13" s="225">
        <v>951588</v>
      </c>
      <c r="G13" s="225"/>
      <c r="H13" s="225"/>
      <c r="I13" s="225"/>
      <c r="J13" s="225"/>
      <c r="K13" s="225"/>
      <c r="L13" s="225"/>
      <c r="M13" s="225"/>
      <c r="N13" s="225"/>
      <c r="O13" s="225"/>
    </row>
    <row r="14" ht="21" customHeight="1" spans="1:15">
      <c r="A14" s="102" t="s">
        <v>111</v>
      </c>
      <c r="B14" s="102" t="s">
        <v>112</v>
      </c>
      <c r="C14" s="151">
        <v>4259819</v>
      </c>
      <c r="D14" s="151">
        <v>4259819</v>
      </c>
      <c r="E14" s="151">
        <v>4259819</v>
      </c>
      <c r="F14" s="151"/>
      <c r="G14" s="151"/>
      <c r="H14" s="151"/>
      <c r="I14" s="151"/>
      <c r="J14" s="151"/>
      <c r="K14" s="151"/>
      <c r="L14" s="151"/>
      <c r="M14" s="151"/>
      <c r="N14" s="151"/>
      <c r="O14" s="151"/>
    </row>
    <row r="15" ht="21" customHeight="1" spans="1:15">
      <c r="A15" s="223" t="s">
        <v>113</v>
      </c>
      <c r="B15" s="223" t="s">
        <v>114</v>
      </c>
      <c r="C15" s="151">
        <v>4259819</v>
      </c>
      <c r="D15" s="151">
        <v>4259819</v>
      </c>
      <c r="E15" s="151">
        <v>4259819</v>
      </c>
      <c r="F15" s="151"/>
      <c r="G15" s="151"/>
      <c r="H15" s="151"/>
      <c r="I15" s="151"/>
      <c r="J15" s="151"/>
      <c r="K15" s="151"/>
      <c r="L15" s="151"/>
      <c r="M15" s="151"/>
      <c r="N15" s="151"/>
      <c r="O15" s="151"/>
    </row>
    <row r="16" ht="21" customHeight="1" spans="1:15">
      <c r="A16" s="227" t="s">
        <v>115</v>
      </c>
      <c r="B16" s="227" t="s">
        <v>116</v>
      </c>
      <c r="C16" s="151">
        <v>374400</v>
      </c>
      <c r="D16" s="151">
        <v>374400</v>
      </c>
      <c r="E16" s="151">
        <v>374400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</row>
    <row r="17" ht="21" customHeight="1" spans="1:15">
      <c r="A17" s="227" t="s">
        <v>117</v>
      </c>
      <c r="B17" s="227" t="s">
        <v>118</v>
      </c>
      <c r="C17" s="151">
        <v>3638643</v>
      </c>
      <c r="D17" s="151">
        <v>3638643</v>
      </c>
      <c r="E17" s="151">
        <v>3638643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</row>
    <row r="18" ht="21" customHeight="1" spans="1:15">
      <c r="A18" s="227" t="s">
        <v>119</v>
      </c>
      <c r="B18" s="227" t="s">
        <v>120</v>
      </c>
      <c r="C18" s="151">
        <v>246776</v>
      </c>
      <c r="D18" s="151">
        <v>246776</v>
      </c>
      <c r="E18" s="151">
        <v>246776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ht="21" customHeight="1" spans="1:15">
      <c r="A19" s="102" t="s">
        <v>121</v>
      </c>
      <c r="B19" s="102" t="s">
        <v>122</v>
      </c>
      <c r="C19" s="151">
        <v>2753818</v>
      </c>
      <c r="D19" s="151">
        <v>2753818</v>
      </c>
      <c r="E19" s="151">
        <v>2753818</v>
      </c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ht="21" customHeight="1" spans="1:15">
      <c r="A20" s="223" t="s">
        <v>123</v>
      </c>
      <c r="B20" s="223" t="s">
        <v>124</v>
      </c>
      <c r="C20" s="151">
        <v>2753818</v>
      </c>
      <c r="D20" s="151">
        <v>2753818</v>
      </c>
      <c r="E20" s="151">
        <v>2753818</v>
      </c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  <row r="21" ht="21" customHeight="1" spans="1:15">
      <c r="A21" s="227" t="s">
        <v>125</v>
      </c>
      <c r="B21" s="227" t="s">
        <v>126</v>
      </c>
      <c r="C21" s="151">
        <v>1525649</v>
      </c>
      <c r="D21" s="151">
        <v>1525649</v>
      </c>
      <c r="E21" s="151">
        <v>1525649</v>
      </c>
      <c r="F21" s="151"/>
      <c r="G21" s="151"/>
      <c r="H21" s="151"/>
      <c r="I21" s="151"/>
      <c r="J21" s="151"/>
      <c r="K21" s="151"/>
      <c r="L21" s="151"/>
      <c r="M21" s="151"/>
      <c r="N21" s="151"/>
      <c r="O21" s="151"/>
    </row>
    <row r="22" ht="21" customHeight="1" spans="1:15">
      <c r="A22" s="227" t="s">
        <v>127</v>
      </c>
      <c r="B22" s="227" t="s">
        <v>128</v>
      </c>
      <c r="C22" s="151">
        <v>1075719</v>
      </c>
      <c r="D22" s="151">
        <v>1075719</v>
      </c>
      <c r="E22" s="151">
        <v>1075719</v>
      </c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ht="21" customHeight="1" spans="1:15">
      <c r="A23" s="227" t="s">
        <v>129</v>
      </c>
      <c r="B23" s="227" t="s">
        <v>130</v>
      </c>
      <c r="C23" s="151">
        <v>152450</v>
      </c>
      <c r="D23" s="151">
        <v>152450</v>
      </c>
      <c r="E23" s="151">
        <v>152450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</row>
    <row r="24" ht="21" customHeight="1" spans="1:15">
      <c r="A24" s="102" t="s">
        <v>131</v>
      </c>
      <c r="B24" s="102" t="s">
        <v>132</v>
      </c>
      <c r="C24" s="151">
        <v>2878443</v>
      </c>
      <c r="D24" s="151">
        <v>2878443</v>
      </c>
      <c r="E24" s="151">
        <v>2878443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  <row r="25" ht="21" customHeight="1" spans="1:15">
      <c r="A25" s="223" t="s">
        <v>133</v>
      </c>
      <c r="B25" s="223" t="s">
        <v>134</v>
      </c>
      <c r="C25" s="151">
        <v>2878443</v>
      </c>
      <c r="D25" s="151">
        <v>2878443</v>
      </c>
      <c r="E25" s="151">
        <v>2878443</v>
      </c>
      <c r="F25" s="151"/>
      <c r="G25" s="151"/>
      <c r="H25" s="151"/>
      <c r="I25" s="151"/>
      <c r="J25" s="151"/>
      <c r="K25" s="151"/>
      <c r="L25" s="151"/>
      <c r="M25" s="151"/>
      <c r="N25" s="151"/>
      <c r="O25" s="151"/>
    </row>
    <row r="26" ht="21" customHeight="1" spans="1:15">
      <c r="A26" s="227" t="s">
        <v>135</v>
      </c>
      <c r="B26" s="227" t="s">
        <v>136</v>
      </c>
      <c r="C26" s="151">
        <v>2878443</v>
      </c>
      <c r="D26" s="151">
        <v>2878443</v>
      </c>
      <c r="E26" s="151">
        <v>2878443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</row>
    <row r="27" ht="21" customHeight="1" spans="1:15">
      <c r="A27" s="228" t="s">
        <v>55</v>
      </c>
      <c r="B27" s="80"/>
      <c r="C27" s="151">
        <v>35940861</v>
      </c>
      <c r="D27" s="151">
        <v>35940861</v>
      </c>
      <c r="E27" s="151">
        <v>34383641</v>
      </c>
      <c r="F27" s="151">
        <v>1557220</v>
      </c>
      <c r="G27" s="151"/>
      <c r="H27" s="151"/>
      <c r="I27" s="151"/>
      <c r="J27" s="151"/>
      <c r="K27" s="151"/>
      <c r="L27" s="151"/>
      <c r="M27" s="151"/>
      <c r="N27" s="151"/>
      <c r="O27" s="151"/>
    </row>
    <row r="30" customHeight="1" spans="6:6">
      <c r="F30" s="229"/>
    </row>
    <row r="31" customHeight="1" spans="6:6">
      <c r="F31" s="229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G35" sqref="G35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88"/>
      <c r="B1" s="92"/>
      <c r="C1" s="92"/>
      <c r="D1" s="92" t="s">
        <v>137</v>
      </c>
    </row>
    <row r="2" ht="41.25" customHeight="1" spans="1:1">
      <c r="A2" s="87" t="str">
        <f>"2025"&amp;"年部门财政拨款收支预算总表"</f>
        <v>2025年部门财政拨款收支预算总表</v>
      </c>
    </row>
    <row r="3" ht="17.25" customHeight="1" spans="1:4">
      <c r="A3" s="90" t="str">
        <f>"单位名称："&amp;"石林彝族自治县巴江中学"</f>
        <v>单位名称：石林彝族自治县巴江中学</v>
      </c>
      <c r="B3" s="207"/>
      <c r="D3" s="92" t="s">
        <v>1</v>
      </c>
    </row>
    <row r="4" ht="17.25" customHeight="1" spans="1:4">
      <c r="A4" s="208" t="s">
        <v>2</v>
      </c>
      <c r="B4" s="209"/>
      <c r="C4" s="208" t="s">
        <v>3</v>
      </c>
      <c r="D4" s="209"/>
    </row>
    <row r="5" ht="18.75" customHeight="1" spans="1:4">
      <c r="A5" s="208" t="s">
        <v>4</v>
      </c>
      <c r="B5" s="208" t="s">
        <v>5</v>
      </c>
      <c r="C5" s="208" t="s">
        <v>6</v>
      </c>
      <c r="D5" s="208" t="s">
        <v>5</v>
      </c>
    </row>
    <row r="6" ht="16.5" customHeight="1" spans="1:4">
      <c r="A6" s="210" t="s">
        <v>138</v>
      </c>
      <c r="B6" s="151">
        <v>35940861</v>
      </c>
      <c r="C6" s="210" t="s">
        <v>139</v>
      </c>
      <c r="D6" s="151">
        <v>35940861</v>
      </c>
    </row>
    <row r="7" ht="16.5" customHeight="1" spans="1:4">
      <c r="A7" s="210" t="s">
        <v>140</v>
      </c>
      <c r="B7" s="151">
        <v>35940861</v>
      </c>
      <c r="C7" s="210" t="s">
        <v>141</v>
      </c>
      <c r="D7" s="151"/>
    </row>
    <row r="8" ht="16.5" customHeight="1" spans="1:4">
      <c r="A8" s="210" t="s">
        <v>142</v>
      </c>
      <c r="B8" s="151"/>
      <c r="C8" s="210" t="s">
        <v>143</v>
      </c>
      <c r="D8" s="151"/>
    </row>
    <row r="9" ht="16.5" customHeight="1" spans="1:4">
      <c r="A9" s="210" t="s">
        <v>144</v>
      </c>
      <c r="B9" s="151"/>
      <c r="C9" s="210" t="s">
        <v>145</v>
      </c>
      <c r="D9" s="151"/>
    </row>
    <row r="10" ht="16.5" customHeight="1" spans="1:4">
      <c r="A10" s="210" t="s">
        <v>146</v>
      </c>
      <c r="B10" s="151"/>
      <c r="C10" s="210" t="s">
        <v>147</v>
      </c>
      <c r="D10" s="151"/>
    </row>
    <row r="11" ht="16.5" customHeight="1" spans="1:4">
      <c r="A11" s="210" t="s">
        <v>140</v>
      </c>
      <c r="B11" s="151"/>
      <c r="C11" s="210" t="s">
        <v>148</v>
      </c>
      <c r="D11" s="151">
        <v>26048781</v>
      </c>
    </row>
    <row r="12" ht="16.5" customHeight="1" spans="1:4">
      <c r="A12" s="21" t="s">
        <v>142</v>
      </c>
      <c r="B12" s="151"/>
      <c r="C12" s="113" t="s">
        <v>149</v>
      </c>
      <c r="D12" s="151"/>
    </row>
    <row r="13" ht="16.5" customHeight="1" spans="1:4">
      <c r="A13" s="21" t="s">
        <v>144</v>
      </c>
      <c r="B13" s="151"/>
      <c r="C13" s="113" t="s">
        <v>150</v>
      </c>
      <c r="D13" s="151"/>
    </row>
    <row r="14" ht="16.5" customHeight="1" spans="1:4">
      <c r="A14" s="211"/>
      <c r="B14" s="151"/>
      <c r="C14" s="113" t="s">
        <v>151</v>
      </c>
      <c r="D14" s="151">
        <v>4259819</v>
      </c>
    </row>
    <row r="15" ht="16.5" customHeight="1" spans="1:4">
      <c r="A15" s="211"/>
      <c r="B15" s="151"/>
      <c r="C15" s="113" t="s">
        <v>152</v>
      </c>
      <c r="D15" s="151">
        <v>2753818</v>
      </c>
    </row>
    <row r="16" ht="16.5" customHeight="1" spans="1:4">
      <c r="A16" s="211"/>
      <c r="B16" s="151"/>
      <c r="C16" s="113" t="s">
        <v>153</v>
      </c>
      <c r="D16" s="151"/>
    </row>
    <row r="17" ht="16.5" customHeight="1" spans="1:4">
      <c r="A17" s="211"/>
      <c r="B17" s="151"/>
      <c r="C17" s="113" t="s">
        <v>154</v>
      </c>
      <c r="D17" s="151"/>
    </row>
    <row r="18" ht="16.5" customHeight="1" spans="1:4">
      <c r="A18" s="211"/>
      <c r="B18" s="151"/>
      <c r="C18" s="113" t="s">
        <v>155</v>
      </c>
      <c r="D18" s="151"/>
    </row>
    <row r="19" ht="16.5" customHeight="1" spans="1:4">
      <c r="A19" s="211"/>
      <c r="B19" s="151"/>
      <c r="C19" s="113" t="s">
        <v>156</v>
      </c>
      <c r="D19" s="151"/>
    </row>
    <row r="20" ht="16.5" customHeight="1" spans="1:4">
      <c r="A20" s="211"/>
      <c r="B20" s="151"/>
      <c r="C20" s="113" t="s">
        <v>157</v>
      </c>
      <c r="D20" s="151"/>
    </row>
    <row r="21" ht="16.5" customHeight="1" spans="1:4">
      <c r="A21" s="211"/>
      <c r="B21" s="151"/>
      <c r="C21" s="113" t="s">
        <v>158</v>
      </c>
      <c r="D21" s="151"/>
    </row>
    <row r="22" ht="16.5" customHeight="1" spans="1:4">
      <c r="A22" s="211"/>
      <c r="B22" s="151"/>
      <c r="C22" s="113" t="s">
        <v>159</v>
      </c>
      <c r="D22" s="151"/>
    </row>
    <row r="23" ht="16.5" customHeight="1" spans="1:4">
      <c r="A23" s="211"/>
      <c r="B23" s="151"/>
      <c r="C23" s="113" t="s">
        <v>160</v>
      </c>
      <c r="D23" s="151"/>
    </row>
    <row r="24" ht="16.5" customHeight="1" spans="1:4">
      <c r="A24" s="211"/>
      <c r="B24" s="151"/>
      <c r="C24" s="113" t="s">
        <v>161</v>
      </c>
      <c r="D24" s="151"/>
    </row>
    <row r="25" ht="16.5" customHeight="1" spans="1:4">
      <c r="A25" s="211"/>
      <c r="B25" s="151"/>
      <c r="C25" s="113" t="s">
        <v>162</v>
      </c>
      <c r="D25" s="151">
        <v>2878443</v>
      </c>
    </row>
    <row r="26" ht="16.5" customHeight="1" spans="1:4">
      <c r="A26" s="211"/>
      <c r="B26" s="151"/>
      <c r="C26" s="113" t="s">
        <v>163</v>
      </c>
      <c r="D26" s="151"/>
    </row>
    <row r="27" ht="16.5" customHeight="1" spans="1:4">
      <c r="A27" s="211"/>
      <c r="B27" s="151"/>
      <c r="C27" s="113" t="s">
        <v>164</v>
      </c>
      <c r="D27" s="151"/>
    </row>
    <row r="28" ht="16.5" customHeight="1" spans="1:4">
      <c r="A28" s="211"/>
      <c r="B28" s="151"/>
      <c r="C28" s="113" t="s">
        <v>165</v>
      </c>
      <c r="D28" s="151"/>
    </row>
    <row r="29" ht="16.5" customHeight="1" spans="1:4">
      <c r="A29" s="211"/>
      <c r="B29" s="151"/>
      <c r="C29" s="113" t="s">
        <v>166</v>
      </c>
      <c r="D29" s="151"/>
    </row>
    <row r="30" ht="16.5" customHeight="1" spans="1:4">
      <c r="A30" s="211"/>
      <c r="B30" s="151"/>
      <c r="C30" s="113" t="s">
        <v>167</v>
      </c>
      <c r="D30" s="151"/>
    </row>
    <row r="31" ht="16.5" customHeight="1" spans="1:4">
      <c r="A31" s="211"/>
      <c r="B31" s="151"/>
      <c r="C31" s="21" t="s">
        <v>168</v>
      </c>
      <c r="D31" s="151"/>
    </row>
    <row r="32" ht="16.5" customHeight="1" spans="1:4">
      <c r="A32" s="211"/>
      <c r="B32" s="151"/>
      <c r="C32" s="21" t="s">
        <v>169</v>
      </c>
      <c r="D32" s="151"/>
    </row>
    <row r="33" ht="16.5" customHeight="1" spans="1:4">
      <c r="A33" s="211"/>
      <c r="B33" s="151"/>
      <c r="C33" s="75" t="s">
        <v>170</v>
      </c>
      <c r="D33" s="151"/>
    </row>
    <row r="34" ht="15" customHeight="1" spans="1:4">
      <c r="A34" s="212" t="s">
        <v>50</v>
      </c>
      <c r="B34" s="213">
        <v>35940861</v>
      </c>
      <c r="C34" s="212" t="s">
        <v>51</v>
      </c>
      <c r="D34" s="213">
        <v>35940861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84"/>
      <c r="F1" s="116"/>
      <c r="G1" s="188" t="s">
        <v>171</v>
      </c>
    </row>
    <row r="2" ht="41.25" customHeight="1" spans="1:7">
      <c r="A2" s="175" t="str">
        <f>"2025"&amp;"年一般公共预算支出预算表（按功能科目分类）"</f>
        <v>2025年一般公共预算支出预算表（按功能科目分类）</v>
      </c>
      <c r="B2" s="175"/>
      <c r="C2" s="175"/>
      <c r="D2" s="175"/>
      <c r="E2" s="175"/>
      <c r="F2" s="175"/>
      <c r="G2" s="175"/>
    </row>
    <row r="3" ht="18" customHeight="1" spans="1:7">
      <c r="A3" s="53" t="str">
        <f>"单位名称："&amp;"石林彝族自治县巴江中学"</f>
        <v>单位名称：石林彝族自治县巴江中学</v>
      </c>
      <c r="F3" s="172"/>
      <c r="G3" s="188" t="s">
        <v>1</v>
      </c>
    </row>
    <row r="4" ht="20.25" customHeight="1" spans="1:7">
      <c r="A4" s="202" t="s">
        <v>172</v>
      </c>
      <c r="B4" s="203"/>
      <c r="C4" s="176" t="s">
        <v>55</v>
      </c>
      <c r="D4" s="195" t="s">
        <v>75</v>
      </c>
      <c r="E4" s="14"/>
      <c r="F4" s="45"/>
      <c r="G4" s="185" t="s">
        <v>76</v>
      </c>
    </row>
    <row r="5" ht="20.25" customHeight="1" spans="1:7">
      <c r="A5" s="49" t="s">
        <v>72</v>
      </c>
      <c r="B5" s="49" t="s">
        <v>73</v>
      </c>
      <c r="C5" s="64"/>
      <c r="D5" s="15" t="s">
        <v>57</v>
      </c>
      <c r="E5" s="15" t="s">
        <v>173</v>
      </c>
      <c r="F5" s="15" t="s">
        <v>174</v>
      </c>
      <c r="G5" s="187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75" t="s">
        <v>97</v>
      </c>
      <c r="B7" s="75" t="s">
        <v>98</v>
      </c>
      <c r="C7" s="151">
        <v>26048781</v>
      </c>
      <c r="D7" s="151">
        <v>24491561</v>
      </c>
      <c r="E7" s="151">
        <v>23483631</v>
      </c>
      <c r="F7" s="151">
        <v>1007930</v>
      </c>
      <c r="G7" s="151">
        <v>1557220</v>
      </c>
    </row>
    <row r="8" ht="18" customHeight="1" spans="1:7">
      <c r="A8" s="183" t="s">
        <v>99</v>
      </c>
      <c r="B8" s="183" t="s">
        <v>100</v>
      </c>
      <c r="C8" s="151">
        <v>25092969</v>
      </c>
      <c r="D8" s="151">
        <v>24491561</v>
      </c>
      <c r="E8" s="151">
        <v>23483631</v>
      </c>
      <c r="F8" s="151">
        <v>1007930</v>
      </c>
      <c r="G8" s="151">
        <v>601408</v>
      </c>
    </row>
    <row r="9" ht="18" customHeight="1" spans="1:7">
      <c r="A9" s="204" t="s">
        <v>101</v>
      </c>
      <c r="B9" s="204" t="s">
        <v>102</v>
      </c>
      <c r="C9" s="151">
        <v>25092969</v>
      </c>
      <c r="D9" s="151">
        <v>24491561</v>
      </c>
      <c r="E9" s="151">
        <v>23483631</v>
      </c>
      <c r="F9" s="151">
        <v>1007930</v>
      </c>
      <c r="G9" s="151">
        <v>601408</v>
      </c>
    </row>
    <row r="10" ht="18" customHeight="1" spans="1:7">
      <c r="A10" s="183" t="s">
        <v>103</v>
      </c>
      <c r="B10" s="183" t="s">
        <v>104</v>
      </c>
      <c r="C10" s="151">
        <v>4224</v>
      </c>
      <c r="D10" s="151"/>
      <c r="E10" s="151"/>
      <c r="F10" s="151"/>
      <c r="G10" s="151">
        <v>4224</v>
      </c>
    </row>
    <row r="11" ht="18" customHeight="1" spans="1:7">
      <c r="A11" s="204" t="s">
        <v>105</v>
      </c>
      <c r="B11" s="204" t="s">
        <v>106</v>
      </c>
      <c r="C11" s="151">
        <v>4224</v>
      </c>
      <c r="D11" s="151"/>
      <c r="E11" s="151"/>
      <c r="F11" s="151"/>
      <c r="G11" s="151">
        <v>4224</v>
      </c>
    </row>
    <row r="12" ht="18" customHeight="1" spans="1:7">
      <c r="A12" s="183" t="s">
        <v>107</v>
      </c>
      <c r="B12" s="183" t="s">
        <v>108</v>
      </c>
      <c r="C12" s="151">
        <v>951588</v>
      </c>
      <c r="D12" s="151"/>
      <c r="E12" s="151"/>
      <c r="F12" s="151"/>
      <c r="G12" s="151">
        <v>951588</v>
      </c>
    </row>
    <row r="13" ht="18" customHeight="1" spans="1:7">
      <c r="A13" s="204" t="s">
        <v>109</v>
      </c>
      <c r="B13" s="204" t="s">
        <v>110</v>
      </c>
      <c r="C13" s="151">
        <v>951588</v>
      </c>
      <c r="D13" s="151"/>
      <c r="E13" s="151"/>
      <c r="F13" s="151"/>
      <c r="G13" s="151">
        <v>951588</v>
      </c>
    </row>
    <row r="14" ht="18" customHeight="1" spans="1:7">
      <c r="A14" s="75" t="s">
        <v>111</v>
      </c>
      <c r="B14" s="75" t="s">
        <v>112</v>
      </c>
      <c r="C14" s="151">
        <v>4259819</v>
      </c>
      <c r="D14" s="151">
        <v>4259819</v>
      </c>
      <c r="E14" s="151">
        <v>4259819</v>
      </c>
      <c r="F14" s="151"/>
      <c r="G14" s="151"/>
    </row>
    <row r="15" ht="18" customHeight="1" spans="1:7">
      <c r="A15" s="183" t="s">
        <v>113</v>
      </c>
      <c r="B15" s="183" t="s">
        <v>114</v>
      </c>
      <c r="C15" s="151">
        <v>4259819</v>
      </c>
      <c r="D15" s="151">
        <v>4259819</v>
      </c>
      <c r="E15" s="151">
        <v>4259819</v>
      </c>
      <c r="F15" s="151"/>
      <c r="G15" s="151"/>
    </row>
    <row r="16" ht="18" customHeight="1" spans="1:7">
      <c r="A16" s="204" t="s">
        <v>115</v>
      </c>
      <c r="B16" s="204" t="s">
        <v>116</v>
      </c>
      <c r="C16" s="151">
        <v>374400</v>
      </c>
      <c r="D16" s="151">
        <v>374400</v>
      </c>
      <c r="E16" s="151">
        <v>374400</v>
      </c>
      <c r="F16" s="151"/>
      <c r="G16" s="151"/>
    </row>
    <row r="17" ht="18" customHeight="1" spans="1:7">
      <c r="A17" s="204" t="s">
        <v>117</v>
      </c>
      <c r="B17" s="204" t="s">
        <v>118</v>
      </c>
      <c r="C17" s="151">
        <v>3638643</v>
      </c>
      <c r="D17" s="151">
        <v>3638643</v>
      </c>
      <c r="E17" s="151">
        <v>3638643</v>
      </c>
      <c r="F17" s="151"/>
      <c r="G17" s="151"/>
    </row>
    <row r="18" ht="18" customHeight="1" spans="1:7">
      <c r="A18" s="204" t="s">
        <v>119</v>
      </c>
      <c r="B18" s="204" t="s">
        <v>120</v>
      </c>
      <c r="C18" s="151">
        <v>246776</v>
      </c>
      <c r="D18" s="151">
        <v>246776</v>
      </c>
      <c r="E18" s="151">
        <v>246776</v>
      </c>
      <c r="F18" s="151"/>
      <c r="G18" s="151"/>
    </row>
    <row r="19" ht="18" customHeight="1" spans="1:7">
      <c r="A19" s="75" t="s">
        <v>121</v>
      </c>
      <c r="B19" s="75" t="s">
        <v>122</v>
      </c>
      <c r="C19" s="151">
        <v>2753818</v>
      </c>
      <c r="D19" s="151">
        <v>2753818</v>
      </c>
      <c r="E19" s="151">
        <v>2753818</v>
      </c>
      <c r="F19" s="151"/>
      <c r="G19" s="151"/>
    </row>
    <row r="20" ht="18" customHeight="1" spans="1:7">
      <c r="A20" s="183" t="s">
        <v>123</v>
      </c>
      <c r="B20" s="183" t="s">
        <v>124</v>
      </c>
      <c r="C20" s="151">
        <v>2753818</v>
      </c>
      <c r="D20" s="151">
        <v>2753818</v>
      </c>
      <c r="E20" s="151">
        <v>2753818</v>
      </c>
      <c r="F20" s="151"/>
      <c r="G20" s="151"/>
    </row>
    <row r="21" ht="18" customHeight="1" spans="1:7">
      <c r="A21" s="204" t="s">
        <v>125</v>
      </c>
      <c r="B21" s="204" t="s">
        <v>126</v>
      </c>
      <c r="C21" s="151">
        <v>1525649</v>
      </c>
      <c r="D21" s="151">
        <v>1525649</v>
      </c>
      <c r="E21" s="151">
        <v>1525649</v>
      </c>
      <c r="F21" s="151"/>
      <c r="G21" s="151"/>
    </row>
    <row r="22" ht="18" customHeight="1" spans="1:7">
      <c r="A22" s="204" t="s">
        <v>127</v>
      </c>
      <c r="B22" s="204" t="s">
        <v>128</v>
      </c>
      <c r="C22" s="151">
        <v>1075719</v>
      </c>
      <c r="D22" s="151">
        <v>1075719</v>
      </c>
      <c r="E22" s="151">
        <v>1075719</v>
      </c>
      <c r="F22" s="151"/>
      <c r="G22" s="151"/>
    </row>
    <row r="23" ht="18" customHeight="1" spans="1:7">
      <c r="A23" s="204" t="s">
        <v>129</v>
      </c>
      <c r="B23" s="204" t="s">
        <v>130</v>
      </c>
      <c r="C23" s="151">
        <v>152450</v>
      </c>
      <c r="D23" s="151">
        <v>152450</v>
      </c>
      <c r="E23" s="151">
        <v>152450</v>
      </c>
      <c r="F23" s="151"/>
      <c r="G23" s="151"/>
    </row>
    <row r="24" ht="18" customHeight="1" spans="1:7">
      <c r="A24" s="75" t="s">
        <v>131</v>
      </c>
      <c r="B24" s="75" t="s">
        <v>132</v>
      </c>
      <c r="C24" s="151">
        <v>2878443</v>
      </c>
      <c r="D24" s="151">
        <v>2878443</v>
      </c>
      <c r="E24" s="151">
        <v>2878443</v>
      </c>
      <c r="F24" s="151"/>
      <c r="G24" s="151"/>
    </row>
    <row r="25" ht="18" customHeight="1" spans="1:7">
      <c r="A25" s="183" t="s">
        <v>133</v>
      </c>
      <c r="B25" s="183" t="s">
        <v>134</v>
      </c>
      <c r="C25" s="151">
        <v>2878443</v>
      </c>
      <c r="D25" s="151">
        <v>2878443</v>
      </c>
      <c r="E25" s="151">
        <v>2878443</v>
      </c>
      <c r="F25" s="151"/>
      <c r="G25" s="151"/>
    </row>
    <row r="26" ht="18" customHeight="1" spans="1:7">
      <c r="A26" s="204" t="s">
        <v>135</v>
      </c>
      <c r="B26" s="204" t="s">
        <v>136</v>
      </c>
      <c r="C26" s="151">
        <v>2878443</v>
      </c>
      <c r="D26" s="151">
        <v>2878443</v>
      </c>
      <c r="E26" s="151">
        <v>2878443</v>
      </c>
      <c r="F26" s="151"/>
      <c r="G26" s="151"/>
    </row>
    <row r="27" ht="18" customHeight="1" spans="1:7">
      <c r="A27" s="205" t="s">
        <v>175</v>
      </c>
      <c r="B27" s="206" t="s">
        <v>175</v>
      </c>
      <c r="C27" s="151">
        <v>35940861</v>
      </c>
      <c r="D27" s="151">
        <v>34383641</v>
      </c>
      <c r="E27" s="151">
        <v>33375711</v>
      </c>
      <c r="F27" s="151">
        <v>1007930</v>
      </c>
      <c r="G27" s="151">
        <v>1557220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O19" sqref="O19"/>
    </sheetView>
  </sheetViews>
  <sheetFormatPr defaultColWidth="10.4259259259259" defaultRowHeight="14.25" customHeight="1" outlineLevelRow="6" outlineLevelCol="5"/>
  <cols>
    <col min="1" max="6" width="22.3796296296296" customWidth="1"/>
  </cols>
  <sheetData>
    <row r="1" customHeight="1" spans="1:6">
      <c r="A1" s="89"/>
      <c r="B1" s="89"/>
      <c r="C1" s="89"/>
      <c r="D1" s="89"/>
      <c r="E1" s="88"/>
      <c r="F1" s="198" t="s">
        <v>176</v>
      </c>
    </row>
    <row r="2" ht="41.25" customHeight="1" spans="1:6">
      <c r="A2" s="199" t="str">
        <f>"2025"&amp;"年一般公共预算“三公”经费支出预算表"</f>
        <v>2025年一般公共预算“三公”经费支出预算表</v>
      </c>
      <c r="B2" s="89"/>
      <c r="C2" s="89"/>
      <c r="D2" s="89"/>
      <c r="E2" s="88"/>
      <c r="F2" s="89"/>
    </row>
    <row r="3" customHeight="1" spans="1:6">
      <c r="A3" s="156" t="str">
        <f>"单位名称："&amp;"石林彝族自治县巴江中学"</f>
        <v>单位名称：石林彝族自治县巴江中学</v>
      </c>
      <c r="B3" s="200"/>
      <c r="D3" s="89"/>
      <c r="E3" s="88"/>
      <c r="F3" s="109" t="s">
        <v>1</v>
      </c>
    </row>
    <row r="4" ht="27" customHeight="1" spans="1:6">
      <c r="A4" s="93" t="s">
        <v>177</v>
      </c>
      <c r="B4" s="93" t="s">
        <v>178</v>
      </c>
      <c r="C4" s="95" t="s">
        <v>179</v>
      </c>
      <c r="D4" s="93"/>
      <c r="E4" s="94"/>
      <c r="F4" s="93" t="s">
        <v>180</v>
      </c>
    </row>
    <row r="5" ht="28.5" customHeight="1" spans="1:6">
      <c r="A5" s="201"/>
      <c r="B5" s="97"/>
      <c r="C5" s="94" t="s">
        <v>57</v>
      </c>
      <c r="D5" s="94" t="s">
        <v>181</v>
      </c>
      <c r="E5" s="94" t="s">
        <v>182</v>
      </c>
      <c r="F5" s="96"/>
    </row>
    <row r="6" ht="17.25" customHeight="1" spans="1:6">
      <c r="A6" s="101" t="s">
        <v>82</v>
      </c>
      <c r="B6" s="101" t="s">
        <v>83</v>
      </c>
      <c r="C6" s="101" t="s">
        <v>84</v>
      </c>
      <c r="D6" s="101" t="s">
        <v>85</v>
      </c>
      <c r="E6" s="101" t="s">
        <v>86</v>
      </c>
      <c r="F6" s="101" t="s">
        <v>87</v>
      </c>
    </row>
    <row r="7" ht="17.25" customHeight="1" spans="1:6">
      <c r="A7" s="151">
        <v>25000</v>
      </c>
      <c r="B7" s="151"/>
      <c r="C7" s="151"/>
      <c r="D7" s="151"/>
      <c r="E7" s="151"/>
      <c r="F7" s="151">
        <v>25000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4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ht="13.5" customHeight="1" spans="2:24">
      <c r="B1" s="184"/>
      <c r="C1" s="189"/>
      <c r="E1" s="190"/>
      <c r="F1" s="190"/>
      <c r="G1" s="190"/>
      <c r="H1" s="190"/>
      <c r="I1" s="128"/>
      <c r="J1" s="128"/>
      <c r="K1" s="128"/>
      <c r="L1" s="128"/>
      <c r="M1" s="128"/>
      <c r="N1" s="128"/>
      <c r="R1" s="128"/>
      <c r="V1" s="189"/>
      <c r="X1" s="51" t="s">
        <v>183</v>
      </c>
    </row>
    <row r="2" ht="45.75" customHeight="1" spans="1:24">
      <c r="A2" s="111" t="str">
        <f>"2025"&amp;"年部门基本支出预算表"</f>
        <v>2025年部门基本支出预算表</v>
      </c>
      <c r="B2" s="52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52"/>
      <c r="P2" s="52"/>
      <c r="Q2" s="52"/>
      <c r="R2" s="111"/>
      <c r="S2" s="111"/>
      <c r="T2" s="111"/>
      <c r="U2" s="111"/>
      <c r="V2" s="111"/>
      <c r="W2" s="111"/>
      <c r="X2" s="111"/>
    </row>
    <row r="3" ht="18.75" customHeight="1" spans="1:24">
      <c r="A3" s="53" t="str">
        <f>"单位名称："&amp;"石林彝族自治县巴江中学"</f>
        <v>单位名称：石林彝族自治县巴江中学</v>
      </c>
      <c r="B3" s="54"/>
      <c r="C3" s="191"/>
      <c r="D3" s="191"/>
      <c r="E3" s="191"/>
      <c r="F3" s="191"/>
      <c r="G3" s="191"/>
      <c r="H3" s="191"/>
      <c r="I3" s="130"/>
      <c r="J3" s="130"/>
      <c r="K3" s="130"/>
      <c r="L3" s="130"/>
      <c r="M3" s="130"/>
      <c r="N3" s="130"/>
      <c r="O3" s="55"/>
      <c r="P3" s="55"/>
      <c r="Q3" s="55"/>
      <c r="R3" s="130"/>
      <c r="V3" s="189"/>
      <c r="X3" s="51" t="s">
        <v>1</v>
      </c>
    </row>
    <row r="4" ht="18" customHeight="1" spans="1:24">
      <c r="A4" s="57" t="s">
        <v>184</v>
      </c>
      <c r="B4" s="57" t="s">
        <v>185</v>
      </c>
      <c r="C4" s="57" t="s">
        <v>186</v>
      </c>
      <c r="D4" s="57" t="s">
        <v>187</v>
      </c>
      <c r="E4" s="57" t="s">
        <v>188</v>
      </c>
      <c r="F4" s="57" t="s">
        <v>189</v>
      </c>
      <c r="G4" s="57" t="s">
        <v>190</v>
      </c>
      <c r="H4" s="57" t="s">
        <v>191</v>
      </c>
      <c r="I4" s="195" t="s">
        <v>192</v>
      </c>
      <c r="J4" s="166" t="s">
        <v>192</v>
      </c>
      <c r="K4" s="166"/>
      <c r="L4" s="166"/>
      <c r="M4" s="166"/>
      <c r="N4" s="166"/>
      <c r="O4" s="14"/>
      <c r="P4" s="14"/>
      <c r="Q4" s="14"/>
      <c r="R4" s="147" t="s">
        <v>61</v>
      </c>
      <c r="S4" s="166" t="s">
        <v>62</v>
      </c>
      <c r="T4" s="166"/>
      <c r="U4" s="166"/>
      <c r="V4" s="166"/>
      <c r="W4" s="166"/>
      <c r="X4" s="169"/>
    </row>
    <row r="5" ht="18" customHeight="1" spans="1:24">
      <c r="A5" s="59"/>
      <c r="B5" s="74"/>
      <c r="C5" s="178"/>
      <c r="D5" s="59"/>
      <c r="E5" s="59"/>
      <c r="F5" s="59"/>
      <c r="G5" s="59"/>
      <c r="H5" s="59"/>
      <c r="I5" s="176" t="s">
        <v>193</v>
      </c>
      <c r="J5" s="195" t="s">
        <v>58</v>
      </c>
      <c r="K5" s="166"/>
      <c r="L5" s="166"/>
      <c r="M5" s="166"/>
      <c r="N5" s="169"/>
      <c r="O5" s="13" t="s">
        <v>194</v>
      </c>
      <c r="P5" s="14"/>
      <c r="Q5" s="45"/>
      <c r="R5" s="57" t="s">
        <v>61</v>
      </c>
      <c r="S5" s="195" t="s">
        <v>62</v>
      </c>
      <c r="T5" s="147" t="s">
        <v>64</v>
      </c>
      <c r="U5" s="166" t="s">
        <v>62</v>
      </c>
      <c r="V5" s="147" t="s">
        <v>66</v>
      </c>
      <c r="W5" s="147" t="s">
        <v>67</v>
      </c>
      <c r="X5" s="154" t="s">
        <v>68</v>
      </c>
    </row>
    <row r="6" ht="19.5" customHeight="1" spans="1:24">
      <c r="A6" s="74"/>
      <c r="B6" s="74"/>
      <c r="C6" s="74"/>
      <c r="D6" s="74"/>
      <c r="E6" s="74"/>
      <c r="F6" s="74"/>
      <c r="G6" s="74"/>
      <c r="H6" s="74"/>
      <c r="I6" s="74"/>
      <c r="J6" s="196" t="s">
        <v>195</v>
      </c>
      <c r="K6" s="57" t="s">
        <v>196</v>
      </c>
      <c r="L6" s="57" t="s">
        <v>197</v>
      </c>
      <c r="M6" s="57" t="s">
        <v>198</v>
      </c>
      <c r="N6" s="57" t="s">
        <v>199</v>
      </c>
      <c r="O6" s="57" t="s">
        <v>58</v>
      </c>
      <c r="P6" s="57" t="s">
        <v>59</v>
      </c>
      <c r="Q6" s="57" t="s">
        <v>60</v>
      </c>
      <c r="R6" s="74"/>
      <c r="S6" s="57" t="s">
        <v>57</v>
      </c>
      <c r="T6" s="57" t="s">
        <v>64</v>
      </c>
      <c r="U6" s="57" t="s">
        <v>200</v>
      </c>
      <c r="V6" s="57" t="s">
        <v>66</v>
      </c>
      <c r="W6" s="57" t="s">
        <v>67</v>
      </c>
      <c r="X6" s="57" t="s">
        <v>68</v>
      </c>
    </row>
    <row r="7" ht="37.5" customHeight="1" spans="1:24">
      <c r="A7" s="192"/>
      <c r="B7" s="64"/>
      <c r="C7" s="192"/>
      <c r="D7" s="192"/>
      <c r="E7" s="192"/>
      <c r="F7" s="192"/>
      <c r="G7" s="192"/>
      <c r="H7" s="192"/>
      <c r="I7" s="192"/>
      <c r="J7" s="197" t="s">
        <v>57</v>
      </c>
      <c r="K7" s="62" t="s">
        <v>201</v>
      </c>
      <c r="L7" s="62" t="s">
        <v>197</v>
      </c>
      <c r="M7" s="62" t="s">
        <v>198</v>
      </c>
      <c r="N7" s="62" t="s">
        <v>199</v>
      </c>
      <c r="O7" s="62" t="s">
        <v>197</v>
      </c>
      <c r="P7" s="62" t="s">
        <v>198</v>
      </c>
      <c r="Q7" s="62" t="s">
        <v>199</v>
      </c>
      <c r="R7" s="62" t="s">
        <v>61</v>
      </c>
      <c r="S7" s="62" t="s">
        <v>57</v>
      </c>
      <c r="T7" s="62" t="s">
        <v>64</v>
      </c>
      <c r="U7" s="62" t="s">
        <v>200</v>
      </c>
      <c r="V7" s="62" t="s">
        <v>66</v>
      </c>
      <c r="W7" s="62" t="s">
        <v>67</v>
      </c>
      <c r="X7" s="62" t="s">
        <v>68</v>
      </c>
    </row>
    <row r="8" customHeight="1" spans="1:24">
      <c r="A8" s="82">
        <v>1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82">
        <v>21</v>
      </c>
      <c r="V8" s="82">
        <v>22</v>
      </c>
      <c r="W8" s="82">
        <v>23</v>
      </c>
      <c r="X8" s="82">
        <v>24</v>
      </c>
    </row>
    <row r="9" ht="20.25" customHeight="1" spans="1:24">
      <c r="A9" s="21" t="s">
        <v>202</v>
      </c>
      <c r="B9" s="21" t="s">
        <v>70</v>
      </c>
      <c r="C9" s="21" t="s">
        <v>203</v>
      </c>
      <c r="D9" s="21" t="s">
        <v>204</v>
      </c>
      <c r="E9" s="21" t="s">
        <v>101</v>
      </c>
      <c r="F9" s="21" t="s">
        <v>102</v>
      </c>
      <c r="G9" s="21" t="s">
        <v>205</v>
      </c>
      <c r="H9" s="21" t="s">
        <v>204</v>
      </c>
      <c r="I9" s="151">
        <v>209960</v>
      </c>
      <c r="J9" s="151">
        <v>209960</v>
      </c>
      <c r="K9" s="151"/>
      <c r="L9" s="151"/>
      <c r="M9" s="151">
        <v>209960</v>
      </c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ht="20.25" customHeight="1" spans="1:24">
      <c r="A10" s="21" t="s">
        <v>202</v>
      </c>
      <c r="B10" s="21" t="s">
        <v>70</v>
      </c>
      <c r="C10" s="21" t="s">
        <v>206</v>
      </c>
      <c r="D10" s="21" t="s">
        <v>207</v>
      </c>
      <c r="E10" s="21" t="s">
        <v>101</v>
      </c>
      <c r="F10" s="21" t="s">
        <v>102</v>
      </c>
      <c r="G10" s="21" t="s">
        <v>208</v>
      </c>
      <c r="H10" s="21" t="s">
        <v>209</v>
      </c>
      <c r="I10" s="151">
        <v>543000</v>
      </c>
      <c r="J10" s="151">
        <v>543000</v>
      </c>
      <c r="K10" s="69"/>
      <c r="L10" s="69"/>
      <c r="M10" s="151">
        <v>543000</v>
      </c>
      <c r="N10" s="69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ht="20.25" customHeight="1" spans="1:24">
      <c r="A11" s="21" t="s">
        <v>202</v>
      </c>
      <c r="B11" s="21" t="s">
        <v>70</v>
      </c>
      <c r="C11" s="21" t="s">
        <v>206</v>
      </c>
      <c r="D11" s="21" t="s">
        <v>207</v>
      </c>
      <c r="E11" s="21" t="s">
        <v>101</v>
      </c>
      <c r="F11" s="21" t="s">
        <v>102</v>
      </c>
      <c r="G11" s="21" t="s">
        <v>210</v>
      </c>
      <c r="H11" s="21" t="s">
        <v>211</v>
      </c>
      <c r="I11" s="151">
        <v>45240</v>
      </c>
      <c r="J11" s="151">
        <v>45240</v>
      </c>
      <c r="K11" s="69"/>
      <c r="L11" s="69"/>
      <c r="M11" s="151">
        <v>45240</v>
      </c>
      <c r="N11" s="69"/>
      <c r="O11" s="151"/>
      <c r="P11" s="151"/>
      <c r="Q11" s="151"/>
      <c r="R11" s="151"/>
      <c r="S11" s="151"/>
      <c r="T11" s="151"/>
      <c r="U11" s="151"/>
      <c r="V11" s="151"/>
      <c r="W11" s="151"/>
      <c r="X11" s="151"/>
    </row>
    <row r="12" ht="20.25" customHeight="1" spans="1:24">
      <c r="A12" s="21" t="s">
        <v>202</v>
      </c>
      <c r="B12" s="21" t="s">
        <v>70</v>
      </c>
      <c r="C12" s="21" t="s">
        <v>212</v>
      </c>
      <c r="D12" s="21" t="s">
        <v>213</v>
      </c>
      <c r="E12" s="21" t="s">
        <v>101</v>
      </c>
      <c r="F12" s="21" t="s">
        <v>102</v>
      </c>
      <c r="G12" s="21" t="s">
        <v>214</v>
      </c>
      <c r="H12" s="21" t="s">
        <v>215</v>
      </c>
      <c r="I12" s="151">
        <v>10511232</v>
      </c>
      <c r="J12" s="151">
        <v>10511232</v>
      </c>
      <c r="K12" s="69"/>
      <c r="L12" s="69"/>
      <c r="M12" s="151">
        <v>10511232</v>
      </c>
      <c r="N12" s="69"/>
      <c r="O12" s="151"/>
      <c r="P12" s="151"/>
      <c r="Q12" s="151"/>
      <c r="R12" s="151"/>
      <c r="S12" s="151"/>
      <c r="T12" s="151"/>
      <c r="U12" s="151"/>
      <c r="V12" s="151"/>
      <c r="W12" s="151"/>
      <c r="X12" s="151"/>
    </row>
    <row r="13" ht="20.25" customHeight="1" spans="1:24">
      <c r="A13" s="21" t="s">
        <v>202</v>
      </c>
      <c r="B13" s="21" t="s">
        <v>70</v>
      </c>
      <c r="C13" s="21" t="s">
        <v>212</v>
      </c>
      <c r="D13" s="21" t="s">
        <v>213</v>
      </c>
      <c r="E13" s="21" t="s">
        <v>101</v>
      </c>
      <c r="F13" s="21" t="s">
        <v>102</v>
      </c>
      <c r="G13" s="21" t="s">
        <v>216</v>
      </c>
      <c r="H13" s="21" t="s">
        <v>217</v>
      </c>
      <c r="I13" s="151">
        <v>4657416</v>
      </c>
      <c r="J13" s="151">
        <v>4657416</v>
      </c>
      <c r="K13" s="69"/>
      <c r="L13" s="69"/>
      <c r="M13" s="151">
        <v>4657416</v>
      </c>
      <c r="N13" s="69"/>
      <c r="O13" s="151"/>
      <c r="P13" s="151"/>
      <c r="Q13" s="151"/>
      <c r="R13" s="151"/>
      <c r="S13" s="151"/>
      <c r="T13" s="151"/>
      <c r="U13" s="151"/>
      <c r="V13" s="151"/>
      <c r="W13" s="151"/>
      <c r="X13" s="151"/>
    </row>
    <row r="14" ht="20.25" customHeight="1" spans="1:24">
      <c r="A14" s="21" t="s">
        <v>202</v>
      </c>
      <c r="B14" s="21" t="s">
        <v>70</v>
      </c>
      <c r="C14" s="21" t="s">
        <v>212</v>
      </c>
      <c r="D14" s="21" t="s">
        <v>213</v>
      </c>
      <c r="E14" s="21" t="s">
        <v>101</v>
      </c>
      <c r="F14" s="21" t="s">
        <v>102</v>
      </c>
      <c r="G14" s="21" t="s">
        <v>218</v>
      </c>
      <c r="H14" s="21" t="s">
        <v>219</v>
      </c>
      <c r="I14" s="151">
        <v>60000</v>
      </c>
      <c r="J14" s="151">
        <v>60000</v>
      </c>
      <c r="K14" s="69"/>
      <c r="L14" s="69"/>
      <c r="M14" s="151">
        <v>60000</v>
      </c>
      <c r="N14" s="69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ht="20.25" customHeight="1" spans="1:24">
      <c r="A15" s="21" t="s">
        <v>202</v>
      </c>
      <c r="B15" s="21" t="s">
        <v>70</v>
      </c>
      <c r="C15" s="21" t="s">
        <v>212</v>
      </c>
      <c r="D15" s="21" t="s">
        <v>213</v>
      </c>
      <c r="E15" s="21" t="s">
        <v>101</v>
      </c>
      <c r="F15" s="21" t="s">
        <v>102</v>
      </c>
      <c r="G15" s="21" t="s">
        <v>218</v>
      </c>
      <c r="H15" s="21" t="s">
        <v>219</v>
      </c>
      <c r="I15" s="151">
        <v>875936</v>
      </c>
      <c r="J15" s="151">
        <v>875936</v>
      </c>
      <c r="K15" s="69"/>
      <c r="L15" s="69"/>
      <c r="M15" s="151">
        <v>875936</v>
      </c>
      <c r="N15" s="69"/>
      <c r="O15" s="151"/>
      <c r="P15" s="151"/>
      <c r="Q15" s="151"/>
      <c r="R15" s="151"/>
      <c r="S15" s="151"/>
      <c r="T15" s="151"/>
      <c r="U15" s="151"/>
      <c r="V15" s="151"/>
      <c r="W15" s="151"/>
      <c r="X15" s="151"/>
    </row>
    <row r="16" ht="20.25" customHeight="1" spans="1:24">
      <c r="A16" s="21" t="s">
        <v>202</v>
      </c>
      <c r="B16" s="21" t="s">
        <v>70</v>
      </c>
      <c r="C16" s="21" t="s">
        <v>212</v>
      </c>
      <c r="D16" s="21" t="s">
        <v>213</v>
      </c>
      <c r="E16" s="21" t="s">
        <v>101</v>
      </c>
      <c r="F16" s="21" t="s">
        <v>102</v>
      </c>
      <c r="G16" s="21" t="s">
        <v>220</v>
      </c>
      <c r="H16" s="21" t="s">
        <v>221</v>
      </c>
      <c r="I16" s="151">
        <v>1933560</v>
      </c>
      <c r="J16" s="151">
        <v>1933560</v>
      </c>
      <c r="K16" s="69"/>
      <c r="L16" s="69"/>
      <c r="M16" s="151">
        <v>1933560</v>
      </c>
      <c r="N16" s="69"/>
      <c r="O16" s="151"/>
      <c r="P16" s="151"/>
      <c r="Q16" s="151"/>
      <c r="R16" s="151"/>
      <c r="S16" s="151"/>
      <c r="T16" s="151"/>
      <c r="U16" s="151"/>
      <c r="V16" s="151"/>
      <c r="W16" s="151"/>
      <c r="X16" s="151"/>
    </row>
    <row r="17" ht="20.25" customHeight="1" spans="1:24">
      <c r="A17" s="21" t="s">
        <v>202</v>
      </c>
      <c r="B17" s="21" t="s">
        <v>70</v>
      </c>
      <c r="C17" s="21" t="s">
        <v>212</v>
      </c>
      <c r="D17" s="21" t="s">
        <v>213</v>
      </c>
      <c r="E17" s="21" t="s">
        <v>101</v>
      </c>
      <c r="F17" s="21" t="s">
        <v>102</v>
      </c>
      <c r="G17" s="21" t="s">
        <v>220</v>
      </c>
      <c r="H17" s="21" t="s">
        <v>221</v>
      </c>
      <c r="I17" s="151">
        <v>1520400</v>
      </c>
      <c r="J17" s="151">
        <v>1520400</v>
      </c>
      <c r="K17" s="69"/>
      <c r="L17" s="69"/>
      <c r="M17" s="151">
        <v>1520400</v>
      </c>
      <c r="N17" s="69"/>
      <c r="O17" s="151"/>
      <c r="P17" s="151"/>
      <c r="Q17" s="151"/>
      <c r="R17" s="151"/>
      <c r="S17" s="151"/>
      <c r="T17" s="151"/>
      <c r="U17" s="151"/>
      <c r="V17" s="151"/>
      <c r="W17" s="151"/>
      <c r="X17" s="151"/>
    </row>
    <row r="18" ht="20.25" customHeight="1" spans="1:24">
      <c r="A18" s="21" t="s">
        <v>202</v>
      </c>
      <c r="B18" s="21" t="s">
        <v>70</v>
      </c>
      <c r="C18" s="21" t="s">
        <v>212</v>
      </c>
      <c r="D18" s="21" t="s">
        <v>213</v>
      </c>
      <c r="E18" s="21" t="s">
        <v>101</v>
      </c>
      <c r="F18" s="21" t="s">
        <v>102</v>
      </c>
      <c r="G18" s="21" t="s">
        <v>220</v>
      </c>
      <c r="H18" s="21" t="s">
        <v>221</v>
      </c>
      <c r="I18" s="151">
        <v>3496560</v>
      </c>
      <c r="J18" s="151">
        <v>3496560</v>
      </c>
      <c r="K18" s="69"/>
      <c r="L18" s="69"/>
      <c r="M18" s="151">
        <v>3496560</v>
      </c>
      <c r="N18" s="69"/>
      <c r="O18" s="151"/>
      <c r="P18" s="151"/>
      <c r="Q18" s="151"/>
      <c r="R18" s="151"/>
      <c r="S18" s="151"/>
      <c r="T18" s="151"/>
      <c r="U18" s="151"/>
      <c r="V18" s="151"/>
      <c r="W18" s="151"/>
      <c r="X18" s="151"/>
    </row>
    <row r="19" ht="20.25" customHeight="1" spans="1:24">
      <c r="A19" s="21" t="s">
        <v>202</v>
      </c>
      <c r="B19" s="21" t="s">
        <v>70</v>
      </c>
      <c r="C19" s="21" t="s">
        <v>222</v>
      </c>
      <c r="D19" s="21" t="s">
        <v>223</v>
      </c>
      <c r="E19" s="21" t="s">
        <v>117</v>
      </c>
      <c r="F19" s="21" t="s">
        <v>118</v>
      </c>
      <c r="G19" s="21" t="s">
        <v>224</v>
      </c>
      <c r="H19" s="21" t="s">
        <v>225</v>
      </c>
      <c r="I19" s="151">
        <v>3638643</v>
      </c>
      <c r="J19" s="151">
        <v>3638643</v>
      </c>
      <c r="K19" s="69"/>
      <c r="L19" s="69"/>
      <c r="M19" s="151">
        <v>3638643</v>
      </c>
      <c r="N19" s="69"/>
      <c r="O19" s="151"/>
      <c r="P19" s="151"/>
      <c r="Q19" s="151"/>
      <c r="R19" s="151"/>
      <c r="S19" s="151"/>
      <c r="T19" s="151"/>
      <c r="U19" s="151"/>
      <c r="V19" s="151"/>
      <c r="W19" s="151"/>
      <c r="X19" s="151"/>
    </row>
    <row r="20" ht="20.25" customHeight="1" spans="1:24">
      <c r="A20" s="21" t="s">
        <v>202</v>
      </c>
      <c r="B20" s="21" t="s">
        <v>70</v>
      </c>
      <c r="C20" s="21" t="s">
        <v>222</v>
      </c>
      <c r="D20" s="21" t="s">
        <v>223</v>
      </c>
      <c r="E20" s="21" t="s">
        <v>119</v>
      </c>
      <c r="F20" s="21" t="s">
        <v>120</v>
      </c>
      <c r="G20" s="21" t="s">
        <v>226</v>
      </c>
      <c r="H20" s="21" t="s">
        <v>227</v>
      </c>
      <c r="I20" s="151">
        <v>246776</v>
      </c>
      <c r="J20" s="151">
        <v>246776</v>
      </c>
      <c r="K20" s="69"/>
      <c r="L20" s="69"/>
      <c r="M20" s="151">
        <v>246776</v>
      </c>
      <c r="N20" s="69"/>
      <c r="O20" s="151"/>
      <c r="P20" s="151"/>
      <c r="Q20" s="151"/>
      <c r="R20" s="151"/>
      <c r="S20" s="151"/>
      <c r="T20" s="151"/>
      <c r="U20" s="151"/>
      <c r="V20" s="151"/>
      <c r="W20" s="151"/>
      <c r="X20" s="151"/>
    </row>
    <row r="21" ht="20.25" customHeight="1" spans="1:24">
      <c r="A21" s="21" t="s">
        <v>202</v>
      </c>
      <c r="B21" s="21" t="s">
        <v>70</v>
      </c>
      <c r="C21" s="21" t="s">
        <v>222</v>
      </c>
      <c r="D21" s="21" t="s">
        <v>223</v>
      </c>
      <c r="E21" s="21" t="s">
        <v>125</v>
      </c>
      <c r="F21" s="21" t="s">
        <v>126</v>
      </c>
      <c r="G21" s="21" t="s">
        <v>228</v>
      </c>
      <c r="H21" s="21" t="s">
        <v>229</v>
      </c>
      <c r="I21" s="151">
        <v>1525649</v>
      </c>
      <c r="J21" s="151">
        <v>1525649</v>
      </c>
      <c r="K21" s="69"/>
      <c r="L21" s="69"/>
      <c r="M21" s="151">
        <v>1525649</v>
      </c>
      <c r="N21" s="69"/>
      <c r="O21" s="151"/>
      <c r="P21" s="151"/>
      <c r="Q21" s="151"/>
      <c r="R21" s="151"/>
      <c r="S21" s="151"/>
      <c r="T21" s="151"/>
      <c r="U21" s="151"/>
      <c r="V21" s="151"/>
      <c r="W21" s="151"/>
      <c r="X21" s="151"/>
    </row>
    <row r="22" ht="20.25" customHeight="1" spans="1:24">
      <c r="A22" s="21" t="s">
        <v>202</v>
      </c>
      <c r="B22" s="21" t="s">
        <v>70</v>
      </c>
      <c r="C22" s="21" t="s">
        <v>222</v>
      </c>
      <c r="D22" s="21" t="s">
        <v>223</v>
      </c>
      <c r="E22" s="21" t="s">
        <v>127</v>
      </c>
      <c r="F22" s="21" t="s">
        <v>128</v>
      </c>
      <c r="G22" s="21" t="s">
        <v>230</v>
      </c>
      <c r="H22" s="21" t="s">
        <v>231</v>
      </c>
      <c r="I22" s="151">
        <v>965635</v>
      </c>
      <c r="J22" s="151">
        <v>965635</v>
      </c>
      <c r="K22" s="69"/>
      <c r="L22" s="69"/>
      <c r="M22" s="151">
        <v>965635</v>
      </c>
      <c r="N22" s="69"/>
      <c r="O22" s="151"/>
      <c r="P22" s="151"/>
      <c r="Q22" s="151"/>
      <c r="R22" s="151"/>
      <c r="S22" s="151"/>
      <c r="T22" s="151"/>
      <c r="U22" s="151"/>
      <c r="V22" s="151"/>
      <c r="W22" s="151"/>
      <c r="X22" s="151"/>
    </row>
    <row r="23" ht="20.25" customHeight="1" spans="1:24">
      <c r="A23" s="21" t="s">
        <v>202</v>
      </c>
      <c r="B23" s="21" t="s">
        <v>70</v>
      </c>
      <c r="C23" s="21" t="s">
        <v>222</v>
      </c>
      <c r="D23" s="21" t="s">
        <v>223</v>
      </c>
      <c r="E23" s="21" t="s">
        <v>127</v>
      </c>
      <c r="F23" s="21" t="s">
        <v>128</v>
      </c>
      <c r="G23" s="21" t="s">
        <v>230</v>
      </c>
      <c r="H23" s="21" t="s">
        <v>231</v>
      </c>
      <c r="I23" s="151">
        <v>110084</v>
      </c>
      <c r="J23" s="151">
        <v>110084</v>
      </c>
      <c r="K23" s="69"/>
      <c r="L23" s="69"/>
      <c r="M23" s="151">
        <v>110084</v>
      </c>
      <c r="N23" s="69"/>
      <c r="O23" s="151"/>
      <c r="P23" s="151"/>
      <c r="Q23" s="151"/>
      <c r="R23" s="151"/>
      <c r="S23" s="151"/>
      <c r="T23" s="151"/>
      <c r="U23" s="151"/>
      <c r="V23" s="151"/>
      <c r="W23" s="151"/>
      <c r="X23" s="151"/>
    </row>
    <row r="24" ht="20.25" customHeight="1" spans="1:24">
      <c r="A24" s="21" t="s">
        <v>202</v>
      </c>
      <c r="B24" s="21" t="s">
        <v>70</v>
      </c>
      <c r="C24" s="21" t="s">
        <v>222</v>
      </c>
      <c r="D24" s="21" t="s">
        <v>223</v>
      </c>
      <c r="E24" s="21" t="s">
        <v>101</v>
      </c>
      <c r="F24" s="21" t="s">
        <v>102</v>
      </c>
      <c r="G24" s="21" t="s">
        <v>232</v>
      </c>
      <c r="H24" s="21" t="s">
        <v>233</v>
      </c>
      <c r="I24" s="151">
        <v>131587</v>
      </c>
      <c r="J24" s="151">
        <v>131587</v>
      </c>
      <c r="K24" s="69"/>
      <c r="L24" s="69"/>
      <c r="M24" s="151">
        <v>131587</v>
      </c>
      <c r="N24" s="69"/>
      <c r="O24" s="151"/>
      <c r="P24" s="151"/>
      <c r="Q24" s="151"/>
      <c r="R24" s="151"/>
      <c r="S24" s="151"/>
      <c r="T24" s="151"/>
      <c r="U24" s="151"/>
      <c r="V24" s="151"/>
      <c r="W24" s="151"/>
      <c r="X24" s="151"/>
    </row>
    <row r="25" ht="20.25" customHeight="1" spans="1:24">
      <c r="A25" s="21" t="s">
        <v>202</v>
      </c>
      <c r="B25" s="21" t="s">
        <v>70</v>
      </c>
      <c r="C25" s="21" t="s">
        <v>222</v>
      </c>
      <c r="D25" s="21" t="s">
        <v>223</v>
      </c>
      <c r="E25" s="21" t="s">
        <v>129</v>
      </c>
      <c r="F25" s="21" t="s">
        <v>130</v>
      </c>
      <c r="G25" s="21" t="s">
        <v>232</v>
      </c>
      <c r="H25" s="21" t="s">
        <v>233</v>
      </c>
      <c r="I25" s="151">
        <v>13442</v>
      </c>
      <c r="J25" s="151">
        <v>13442</v>
      </c>
      <c r="K25" s="69"/>
      <c r="L25" s="69"/>
      <c r="M25" s="151">
        <v>13442</v>
      </c>
      <c r="N25" s="69"/>
      <c r="O25" s="151"/>
      <c r="P25" s="151"/>
      <c r="Q25" s="151"/>
      <c r="R25" s="151"/>
      <c r="S25" s="151"/>
      <c r="T25" s="151"/>
      <c r="U25" s="151"/>
      <c r="V25" s="151"/>
      <c r="W25" s="151"/>
      <c r="X25" s="151"/>
    </row>
    <row r="26" ht="20.25" customHeight="1" spans="1:24">
      <c r="A26" s="21" t="s">
        <v>202</v>
      </c>
      <c r="B26" s="21" t="s">
        <v>70</v>
      </c>
      <c r="C26" s="21" t="s">
        <v>222</v>
      </c>
      <c r="D26" s="21" t="s">
        <v>223</v>
      </c>
      <c r="E26" s="21" t="s">
        <v>129</v>
      </c>
      <c r="F26" s="21" t="s">
        <v>130</v>
      </c>
      <c r="G26" s="21" t="s">
        <v>232</v>
      </c>
      <c r="H26" s="21" t="s">
        <v>233</v>
      </c>
      <c r="I26" s="151">
        <v>93577</v>
      </c>
      <c r="J26" s="151">
        <v>93577</v>
      </c>
      <c r="K26" s="69"/>
      <c r="L26" s="69"/>
      <c r="M26" s="151">
        <v>93577</v>
      </c>
      <c r="N26" s="69"/>
      <c r="O26" s="151"/>
      <c r="P26" s="151"/>
      <c r="Q26" s="151"/>
      <c r="R26" s="151"/>
      <c r="S26" s="151"/>
      <c r="T26" s="151"/>
      <c r="U26" s="151"/>
      <c r="V26" s="151"/>
      <c r="W26" s="151"/>
      <c r="X26" s="151"/>
    </row>
    <row r="27" ht="20.25" customHeight="1" spans="1:24">
      <c r="A27" s="21" t="s">
        <v>202</v>
      </c>
      <c r="B27" s="21" t="s">
        <v>70</v>
      </c>
      <c r="C27" s="21" t="s">
        <v>222</v>
      </c>
      <c r="D27" s="21" t="s">
        <v>223</v>
      </c>
      <c r="E27" s="21" t="s">
        <v>129</v>
      </c>
      <c r="F27" s="21" t="s">
        <v>130</v>
      </c>
      <c r="G27" s="21" t="s">
        <v>232</v>
      </c>
      <c r="H27" s="21" t="s">
        <v>233</v>
      </c>
      <c r="I27" s="151">
        <v>45431</v>
      </c>
      <c r="J27" s="151">
        <v>45431</v>
      </c>
      <c r="K27" s="69"/>
      <c r="L27" s="69"/>
      <c r="M27" s="151">
        <v>45431</v>
      </c>
      <c r="N27" s="69"/>
      <c r="O27" s="151"/>
      <c r="P27" s="151"/>
      <c r="Q27" s="151"/>
      <c r="R27" s="151"/>
      <c r="S27" s="151"/>
      <c r="T27" s="151"/>
      <c r="U27" s="151"/>
      <c r="V27" s="151"/>
      <c r="W27" s="151"/>
      <c r="X27" s="151"/>
    </row>
    <row r="28" ht="20.25" customHeight="1" spans="1:24">
      <c r="A28" s="21" t="s">
        <v>202</v>
      </c>
      <c r="B28" s="21" t="s">
        <v>70</v>
      </c>
      <c r="C28" s="21" t="s">
        <v>234</v>
      </c>
      <c r="D28" s="21" t="s">
        <v>136</v>
      </c>
      <c r="E28" s="21" t="s">
        <v>135</v>
      </c>
      <c r="F28" s="21" t="s">
        <v>136</v>
      </c>
      <c r="G28" s="21" t="s">
        <v>235</v>
      </c>
      <c r="H28" s="21" t="s">
        <v>136</v>
      </c>
      <c r="I28" s="151">
        <v>2878443</v>
      </c>
      <c r="J28" s="151">
        <v>2878443</v>
      </c>
      <c r="K28" s="69"/>
      <c r="L28" s="69"/>
      <c r="M28" s="151">
        <v>2878443</v>
      </c>
      <c r="N28" s="69"/>
      <c r="O28" s="151"/>
      <c r="P28" s="151"/>
      <c r="Q28" s="151"/>
      <c r="R28" s="151"/>
      <c r="S28" s="151"/>
      <c r="T28" s="151"/>
      <c r="U28" s="151"/>
      <c r="V28" s="151"/>
      <c r="W28" s="151"/>
      <c r="X28" s="151"/>
    </row>
    <row r="29" ht="20.25" customHeight="1" spans="1:24">
      <c r="A29" s="21" t="s">
        <v>202</v>
      </c>
      <c r="B29" s="21" t="s">
        <v>70</v>
      </c>
      <c r="C29" s="21" t="s">
        <v>236</v>
      </c>
      <c r="D29" s="21" t="s">
        <v>237</v>
      </c>
      <c r="E29" s="21" t="s">
        <v>115</v>
      </c>
      <c r="F29" s="21" t="s">
        <v>116</v>
      </c>
      <c r="G29" s="21" t="s">
        <v>238</v>
      </c>
      <c r="H29" s="21" t="s">
        <v>239</v>
      </c>
      <c r="I29" s="151">
        <v>374400</v>
      </c>
      <c r="J29" s="151">
        <v>374400</v>
      </c>
      <c r="K29" s="69"/>
      <c r="L29" s="69"/>
      <c r="M29" s="151">
        <v>374400</v>
      </c>
      <c r="N29" s="69"/>
      <c r="O29" s="151"/>
      <c r="P29" s="151"/>
      <c r="Q29" s="151"/>
      <c r="R29" s="151"/>
      <c r="S29" s="151"/>
      <c r="T29" s="151"/>
      <c r="U29" s="151"/>
      <c r="V29" s="151"/>
      <c r="W29" s="151"/>
      <c r="X29" s="151"/>
    </row>
    <row r="30" ht="20.25" customHeight="1" spans="1:24">
      <c r="A30" s="21" t="s">
        <v>202</v>
      </c>
      <c r="B30" s="21" t="s">
        <v>70</v>
      </c>
      <c r="C30" s="21" t="s">
        <v>240</v>
      </c>
      <c r="D30" s="21" t="s">
        <v>241</v>
      </c>
      <c r="E30" s="21" t="s">
        <v>101</v>
      </c>
      <c r="F30" s="21" t="s">
        <v>102</v>
      </c>
      <c r="G30" s="21" t="s">
        <v>242</v>
      </c>
      <c r="H30" s="21" t="s">
        <v>243</v>
      </c>
      <c r="I30" s="151">
        <v>3360</v>
      </c>
      <c r="J30" s="151">
        <v>3360</v>
      </c>
      <c r="K30" s="69"/>
      <c r="L30" s="69"/>
      <c r="M30" s="151">
        <v>3360</v>
      </c>
      <c r="N30" s="69"/>
      <c r="O30" s="151"/>
      <c r="P30" s="151"/>
      <c r="Q30" s="151"/>
      <c r="R30" s="151"/>
      <c r="S30" s="151"/>
      <c r="T30" s="151"/>
      <c r="U30" s="151"/>
      <c r="V30" s="151"/>
      <c r="W30" s="151"/>
      <c r="X30" s="151"/>
    </row>
    <row r="31" ht="20.25" customHeight="1" spans="1:24">
      <c r="A31" s="21" t="s">
        <v>202</v>
      </c>
      <c r="B31" s="21" t="s">
        <v>70</v>
      </c>
      <c r="C31" s="21" t="s">
        <v>244</v>
      </c>
      <c r="D31" s="21" t="s">
        <v>245</v>
      </c>
      <c r="E31" s="21" t="s">
        <v>101</v>
      </c>
      <c r="F31" s="21" t="s">
        <v>102</v>
      </c>
      <c r="G31" s="21" t="s">
        <v>246</v>
      </c>
      <c r="H31" s="21" t="s">
        <v>247</v>
      </c>
      <c r="I31" s="151">
        <v>206370</v>
      </c>
      <c r="J31" s="151">
        <v>206370</v>
      </c>
      <c r="K31" s="69"/>
      <c r="L31" s="69"/>
      <c r="M31" s="151">
        <v>206370</v>
      </c>
      <c r="N31" s="69"/>
      <c r="O31" s="151"/>
      <c r="P31" s="151"/>
      <c r="Q31" s="151"/>
      <c r="R31" s="151"/>
      <c r="S31" s="151"/>
      <c r="T31" s="151"/>
      <c r="U31" s="151"/>
      <c r="V31" s="151"/>
      <c r="W31" s="151"/>
      <c r="X31" s="151"/>
    </row>
    <row r="32" ht="20.25" customHeight="1" spans="1:24">
      <c r="A32" s="21" t="s">
        <v>202</v>
      </c>
      <c r="B32" s="21" t="s">
        <v>70</v>
      </c>
      <c r="C32" s="21" t="s">
        <v>248</v>
      </c>
      <c r="D32" s="21" t="s">
        <v>249</v>
      </c>
      <c r="E32" s="21" t="s">
        <v>101</v>
      </c>
      <c r="F32" s="21" t="s">
        <v>102</v>
      </c>
      <c r="G32" s="21" t="s">
        <v>250</v>
      </c>
      <c r="H32" s="21" t="s">
        <v>251</v>
      </c>
      <c r="I32" s="151">
        <v>103404</v>
      </c>
      <c r="J32" s="151">
        <v>103404</v>
      </c>
      <c r="K32" s="69"/>
      <c r="L32" s="69"/>
      <c r="M32" s="151">
        <v>103404</v>
      </c>
      <c r="N32" s="69"/>
      <c r="O32" s="151"/>
      <c r="P32" s="151"/>
      <c r="Q32" s="151"/>
      <c r="R32" s="151"/>
      <c r="S32" s="151"/>
      <c r="T32" s="151"/>
      <c r="U32" s="151"/>
      <c r="V32" s="151"/>
      <c r="W32" s="151"/>
      <c r="X32" s="151"/>
    </row>
    <row r="33" ht="20.25" customHeight="1" spans="1:24">
      <c r="A33" s="21" t="s">
        <v>202</v>
      </c>
      <c r="B33" s="21" t="s">
        <v>70</v>
      </c>
      <c r="C33" s="21" t="s">
        <v>248</v>
      </c>
      <c r="D33" s="21" t="s">
        <v>249</v>
      </c>
      <c r="E33" s="21" t="s">
        <v>101</v>
      </c>
      <c r="F33" s="21" t="s">
        <v>102</v>
      </c>
      <c r="G33" s="21" t="s">
        <v>250</v>
      </c>
      <c r="H33" s="21" t="s">
        <v>251</v>
      </c>
      <c r="I33" s="151">
        <v>193536</v>
      </c>
      <c r="J33" s="151">
        <v>193536</v>
      </c>
      <c r="K33" s="69"/>
      <c r="L33" s="69"/>
      <c r="M33" s="151">
        <v>193536</v>
      </c>
      <c r="N33" s="69"/>
      <c r="O33" s="151"/>
      <c r="P33" s="151"/>
      <c r="Q33" s="151"/>
      <c r="R33" s="151"/>
      <c r="S33" s="151"/>
      <c r="T33" s="151"/>
      <c r="U33" s="151"/>
      <c r="V33" s="151"/>
      <c r="W33" s="151"/>
      <c r="X33" s="151"/>
    </row>
    <row r="34" ht="17.25" customHeight="1" spans="1:24">
      <c r="A34" s="78" t="s">
        <v>175</v>
      </c>
      <c r="B34" s="79"/>
      <c r="C34" s="193"/>
      <c r="D34" s="193"/>
      <c r="E34" s="193"/>
      <c r="F34" s="193"/>
      <c r="G34" s="193"/>
      <c r="H34" s="194"/>
      <c r="I34" s="151">
        <v>34383641</v>
      </c>
      <c r="J34" s="151">
        <v>34383641</v>
      </c>
      <c r="K34" s="151"/>
      <c r="L34" s="151"/>
      <c r="M34" s="151">
        <v>34383641</v>
      </c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C21" sqref="C21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84"/>
      <c r="E1" s="50"/>
      <c r="F1" s="50"/>
      <c r="G1" s="50"/>
      <c r="H1" s="50"/>
      <c r="U1" s="184"/>
      <c r="W1" s="188" t="s">
        <v>252</v>
      </c>
    </row>
    <row r="2" ht="46.5" customHeight="1" spans="1:23">
      <c r="A2" s="52" t="str">
        <f>"2025"&amp;"年部门项目支出预算表"</f>
        <v>2025年部门项目支出预算表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3.5" customHeight="1" spans="1:23">
      <c r="A3" s="53" t="str">
        <f>"单位名称："&amp;"石林彝族自治县巴江中学"</f>
        <v>单位名称：石林彝族自治县巴江中学</v>
      </c>
      <c r="B3" s="54"/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U3" s="184"/>
      <c r="W3" s="168" t="s">
        <v>1</v>
      </c>
    </row>
    <row r="4" ht="21.75" customHeight="1" spans="1:23">
      <c r="A4" s="57" t="s">
        <v>253</v>
      </c>
      <c r="B4" s="58" t="s">
        <v>186</v>
      </c>
      <c r="C4" s="57" t="s">
        <v>187</v>
      </c>
      <c r="D4" s="57" t="s">
        <v>254</v>
      </c>
      <c r="E4" s="58" t="s">
        <v>188</v>
      </c>
      <c r="F4" s="58" t="s">
        <v>189</v>
      </c>
      <c r="G4" s="58" t="s">
        <v>255</v>
      </c>
      <c r="H4" s="58" t="s">
        <v>256</v>
      </c>
      <c r="I4" s="73" t="s">
        <v>55</v>
      </c>
      <c r="J4" s="13" t="s">
        <v>257</v>
      </c>
      <c r="K4" s="14"/>
      <c r="L4" s="14"/>
      <c r="M4" s="45"/>
      <c r="N4" s="13" t="s">
        <v>194</v>
      </c>
      <c r="O4" s="14"/>
      <c r="P4" s="45"/>
      <c r="Q4" s="58" t="s">
        <v>61</v>
      </c>
      <c r="R4" s="13" t="s">
        <v>62</v>
      </c>
      <c r="S4" s="14"/>
      <c r="T4" s="14"/>
      <c r="U4" s="14"/>
      <c r="V4" s="14"/>
      <c r="W4" s="45"/>
    </row>
    <row r="5" ht="21.75" customHeight="1" spans="1:23">
      <c r="A5" s="59"/>
      <c r="B5" s="74"/>
      <c r="C5" s="59"/>
      <c r="D5" s="59"/>
      <c r="E5" s="60"/>
      <c r="F5" s="60"/>
      <c r="G5" s="60"/>
      <c r="H5" s="60"/>
      <c r="I5" s="74"/>
      <c r="J5" s="121" t="s">
        <v>58</v>
      </c>
      <c r="K5" s="185"/>
      <c r="L5" s="58" t="s">
        <v>59</v>
      </c>
      <c r="M5" s="58" t="s">
        <v>60</v>
      </c>
      <c r="N5" s="58" t="s">
        <v>58</v>
      </c>
      <c r="O5" s="58" t="s">
        <v>59</v>
      </c>
      <c r="P5" s="58" t="s">
        <v>60</v>
      </c>
      <c r="Q5" s="60"/>
      <c r="R5" s="58" t="s">
        <v>57</v>
      </c>
      <c r="S5" s="58" t="s">
        <v>64</v>
      </c>
      <c r="T5" s="58" t="s">
        <v>200</v>
      </c>
      <c r="U5" s="58" t="s">
        <v>66</v>
      </c>
      <c r="V5" s="58" t="s">
        <v>67</v>
      </c>
      <c r="W5" s="58" t="s">
        <v>68</v>
      </c>
    </row>
    <row r="6" ht="21" customHeight="1" spans="1:23">
      <c r="A6" s="74"/>
      <c r="B6" s="74"/>
      <c r="C6" s="74"/>
      <c r="D6" s="74"/>
      <c r="E6" s="74"/>
      <c r="F6" s="74"/>
      <c r="G6" s="74"/>
      <c r="H6" s="74"/>
      <c r="I6" s="74"/>
      <c r="J6" s="186" t="s">
        <v>57</v>
      </c>
      <c r="K6" s="187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</row>
    <row r="7" ht="39.75" customHeight="1" spans="1:23">
      <c r="A7" s="62"/>
      <c r="B7" s="64"/>
      <c r="C7" s="62"/>
      <c r="D7" s="62"/>
      <c r="E7" s="63"/>
      <c r="F7" s="63"/>
      <c r="G7" s="63"/>
      <c r="H7" s="63"/>
      <c r="I7" s="64"/>
      <c r="J7" s="18" t="s">
        <v>57</v>
      </c>
      <c r="K7" s="18" t="s">
        <v>258</v>
      </c>
      <c r="L7" s="63"/>
      <c r="M7" s="63"/>
      <c r="N7" s="63"/>
      <c r="O7" s="63"/>
      <c r="P7" s="63"/>
      <c r="Q7" s="63"/>
      <c r="R7" s="63"/>
      <c r="S7" s="63"/>
      <c r="T7" s="63"/>
      <c r="U7" s="64"/>
      <c r="V7" s="63"/>
      <c r="W7" s="63"/>
    </row>
    <row r="8" ht="15" customHeight="1" spans="1:23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65">
        <v>21</v>
      </c>
      <c r="V8" s="82">
        <v>22</v>
      </c>
      <c r="W8" s="65">
        <v>23</v>
      </c>
    </row>
    <row r="9" ht="25" customHeight="1" spans="1:23">
      <c r="A9" s="113" t="s">
        <v>259</v>
      </c>
      <c r="B9" s="113" t="s">
        <v>260</v>
      </c>
      <c r="C9" s="113" t="s">
        <v>261</v>
      </c>
      <c r="D9" s="113" t="s">
        <v>70</v>
      </c>
      <c r="E9" s="113" t="s">
        <v>101</v>
      </c>
      <c r="F9" s="113" t="s">
        <v>102</v>
      </c>
      <c r="G9" s="113" t="s">
        <v>246</v>
      </c>
      <c r="H9" s="113" t="s">
        <v>247</v>
      </c>
      <c r="I9" s="151">
        <v>137165</v>
      </c>
      <c r="J9" s="151">
        <v>137165</v>
      </c>
      <c r="K9" s="151">
        <v>137165</v>
      </c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</row>
    <row r="10" ht="25" customHeight="1" spans="1:23">
      <c r="A10" s="113" t="s">
        <v>259</v>
      </c>
      <c r="B10" s="113" t="s">
        <v>262</v>
      </c>
      <c r="C10" s="113" t="s">
        <v>263</v>
      </c>
      <c r="D10" s="113" t="s">
        <v>70</v>
      </c>
      <c r="E10" s="113" t="s">
        <v>101</v>
      </c>
      <c r="F10" s="113" t="s">
        <v>102</v>
      </c>
      <c r="G10" s="113" t="s">
        <v>246</v>
      </c>
      <c r="H10" s="113" t="s">
        <v>247</v>
      </c>
      <c r="I10" s="151">
        <v>43987</v>
      </c>
      <c r="J10" s="151">
        <v>43987</v>
      </c>
      <c r="K10" s="151">
        <v>43987</v>
      </c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</row>
    <row r="11" ht="25" customHeight="1" spans="1:23">
      <c r="A11" s="113" t="s">
        <v>259</v>
      </c>
      <c r="B11" s="113" t="s">
        <v>264</v>
      </c>
      <c r="C11" s="113" t="s">
        <v>265</v>
      </c>
      <c r="D11" s="113" t="s">
        <v>70</v>
      </c>
      <c r="E11" s="113" t="s">
        <v>105</v>
      </c>
      <c r="F11" s="113" t="s">
        <v>106</v>
      </c>
      <c r="G11" s="113" t="s">
        <v>246</v>
      </c>
      <c r="H11" s="113" t="s">
        <v>247</v>
      </c>
      <c r="I11" s="151">
        <v>4224</v>
      </c>
      <c r="J11" s="151">
        <v>4224</v>
      </c>
      <c r="K11" s="151">
        <v>4224</v>
      </c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</row>
    <row r="12" ht="25" customHeight="1" spans="1:23">
      <c r="A12" s="113" t="s">
        <v>259</v>
      </c>
      <c r="B12" s="113" t="s">
        <v>266</v>
      </c>
      <c r="C12" s="113" t="s">
        <v>267</v>
      </c>
      <c r="D12" s="113" t="s">
        <v>70</v>
      </c>
      <c r="E12" s="113" t="s">
        <v>101</v>
      </c>
      <c r="F12" s="113" t="s">
        <v>102</v>
      </c>
      <c r="G12" s="113" t="s">
        <v>268</v>
      </c>
      <c r="H12" s="113" t="s">
        <v>269</v>
      </c>
      <c r="I12" s="151">
        <v>272160</v>
      </c>
      <c r="J12" s="151">
        <v>272160</v>
      </c>
      <c r="K12" s="151">
        <v>272160</v>
      </c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</row>
    <row r="13" ht="25" customHeight="1" spans="1:23">
      <c r="A13" s="113" t="s">
        <v>259</v>
      </c>
      <c r="B13" s="113" t="s">
        <v>270</v>
      </c>
      <c r="C13" s="113" t="s">
        <v>271</v>
      </c>
      <c r="D13" s="113" t="s">
        <v>70</v>
      </c>
      <c r="E13" s="113" t="s">
        <v>101</v>
      </c>
      <c r="F13" s="113" t="s">
        <v>102</v>
      </c>
      <c r="G13" s="113" t="s">
        <v>268</v>
      </c>
      <c r="H13" s="113" t="s">
        <v>269</v>
      </c>
      <c r="I13" s="151">
        <v>148096</v>
      </c>
      <c r="J13" s="151">
        <v>148096</v>
      </c>
      <c r="K13" s="151">
        <v>148096</v>
      </c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</row>
    <row r="14" ht="25" customHeight="1" spans="1:23">
      <c r="A14" s="113" t="s">
        <v>272</v>
      </c>
      <c r="B14" s="113" t="s">
        <v>273</v>
      </c>
      <c r="C14" s="113" t="s">
        <v>274</v>
      </c>
      <c r="D14" s="113" t="s">
        <v>70</v>
      </c>
      <c r="E14" s="113" t="s">
        <v>109</v>
      </c>
      <c r="F14" s="113" t="s">
        <v>110</v>
      </c>
      <c r="G14" s="113" t="s">
        <v>242</v>
      </c>
      <c r="H14" s="113" t="s">
        <v>243</v>
      </c>
      <c r="I14" s="151">
        <v>429000</v>
      </c>
      <c r="J14" s="151">
        <v>429000</v>
      </c>
      <c r="K14" s="151">
        <v>429000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</row>
    <row r="15" ht="25" customHeight="1" spans="1:23">
      <c r="A15" s="113" t="s">
        <v>272</v>
      </c>
      <c r="B15" s="113" t="s">
        <v>275</v>
      </c>
      <c r="C15" s="113" t="s">
        <v>276</v>
      </c>
      <c r="D15" s="113" t="s">
        <v>70</v>
      </c>
      <c r="E15" s="113" t="s">
        <v>109</v>
      </c>
      <c r="F15" s="113" t="s">
        <v>110</v>
      </c>
      <c r="G15" s="113" t="s">
        <v>242</v>
      </c>
      <c r="H15" s="113" t="s">
        <v>243</v>
      </c>
      <c r="I15" s="151">
        <v>522588</v>
      </c>
      <c r="J15" s="151">
        <v>522588</v>
      </c>
      <c r="K15" s="151">
        <v>522588</v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</row>
    <row r="16" ht="18.75" customHeight="1" spans="1:23">
      <c r="A16" s="78" t="s">
        <v>175</v>
      </c>
      <c r="B16" s="79"/>
      <c r="C16" s="79"/>
      <c r="D16" s="79"/>
      <c r="E16" s="79"/>
      <c r="F16" s="79"/>
      <c r="G16" s="79"/>
      <c r="H16" s="80"/>
      <c r="I16" s="151">
        <v>1557220</v>
      </c>
      <c r="J16" s="151">
        <v>1557220</v>
      </c>
      <c r="K16" s="151">
        <v>1557220</v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0"/>
  <sheetViews>
    <sheetView showZeros="0" topLeftCell="A43" workbookViewId="0">
      <selection activeCell="D12" sqref="D12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51" t="s">
        <v>277</v>
      </c>
    </row>
    <row r="2" ht="39.75" customHeight="1" spans="1:10">
      <c r="A2" s="110" t="str">
        <f>"2025"&amp;"年部门项目支出绩效目标表"</f>
        <v>2025年部门项目支出绩效目标表</v>
      </c>
      <c r="B2" s="52"/>
      <c r="C2" s="52"/>
      <c r="D2" s="52"/>
      <c r="E2" s="52"/>
      <c r="F2" s="111"/>
      <c r="G2" s="52"/>
      <c r="H2" s="111"/>
      <c r="I2" s="111"/>
      <c r="J2" s="52"/>
    </row>
    <row r="3" ht="17.25" customHeight="1" spans="1:1">
      <c r="A3" s="53" t="str">
        <f>"单位名称："&amp;"石林彝族自治县巴江中学"</f>
        <v>单位名称：石林彝族自治县巴江中学</v>
      </c>
    </row>
    <row r="4" ht="44.25" customHeight="1" spans="1:10">
      <c r="A4" s="18" t="s">
        <v>187</v>
      </c>
      <c r="B4" s="18" t="s">
        <v>278</v>
      </c>
      <c r="C4" s="18" t="s">
        <v>279</v>
      </c>
      <c r="D4" s="18" t="s">
        <v>280</v>
      </c>
      <c r="E4" s="18" t="s">
        <v>281</v>
      </c>
      <c r="F4" s="112" t="s">
        <v>282</v>
      </c>
      <c r="G4" s="18" t="s">
        <v>283</v>
      </c>
      <c r="H4" s="112" t="s">
        <v>284</v>
      </c>
      <c r="I4" s="112" t="s">
        <v>285</v>
      </c>
      <c r="J4" s="18" t="s">
        <v>286</v>
      </c>
    </row>
    <row r="5" ht="18.75" customHeight="1" spans="1:10">
      <c r="A5" s="182">
        <v>1</v>
      </c>
      <c r="B5" s="182">
        <v>2</v>
      </c>
      <c r="C5" s="182">
        <v>3</v>
      </c>
      <c r="D5" s="182">
        <v>4</v>
      </c>
      <c r="E5" s="182">
        <v>5</v>
      </c>
      <c r="F5" s="82">
        <v>6</v>
      </c>
      <c r="G5" s="182">
        <v>7</v>
      </c>
      <c r="H5" s="82">
        <v>8</v>
      </c>
      <c r="I5" s="82">
        <v>9</v>
      </c>
      <c r="J5" s="182">
        <v>10</v>
      </c>
    </row>
    <row r="6" ht="42" customHeight="1" spans="1:10">
      <c r="A6" s="75" t="s">
        <v>70</v>
      </c>
      <c r="B6" s="113"/>
      <c r="C6" s="113"/>
      <c r="D6" s="113"/>
      <c r="E6" s="100"/>
      <c r="F6" s="114"/>
      <c r="G6" s="100"/>
      <c r="H6" s="114"/>
      <c r="I6" s="114"/>
      <c r="J6" s="100"/>
    </row>
    <row r="7" ht="42" customHeight="1" spans="1:10">
      <c r="A7" s="183" t="s">
        <v>276</v>
      </c>
      <c r="B7" s="66" t="s">
        <v>287</v>
      </c>
      <c r="C7" s="66" t="s">
        <v>288</v>
      </c>
      <c r="D7" s="66" t="s">
        <v>289</v>
      </c>
      <c r="E7" s="75" t="s">
        <v>290</v>
      </c>
      <c r="F7" s="66" t="s">
        <v>291</v>
      </c>
      <c r="G7" s="75" t="s">
        <v>92</v>
      </c>
      <c r="H7" s="66" t="s">
        <v>292</v>
      </c>
      <c r="I7" s="66" t="s">
        <v>293</v>
      </c>
      <c r="J7" s="75" t="s">
        <v>290</v>
      </c>
    </row>
    <row r="8" ht="42" customHeight="1" spans="1:10">
      <c r="A8" s="183" t="s">
        <v>276</v>
      </c>
      <c r="B8" s="66" t="s">
        <v>287</v>
      </c>
      <c r="C8" s="66" t="s">
        <v>294</v>
      </c>
      <c r="D8" s="66" t="s">
        <v>295</v>
      </c>
      <c r="E8" s="75" t="s">
        <v>296</v>
      </c>
      <c r="F8" s="66" t="s">
        <v>291</v>
      </c>
      <c r="G8" s="75" t="s">
        <v>297</v>
      </c>
      <c r="H8" s="66" t="s">
        <v>298</v>
      </c>
      <c r="I8" s="66" t="s">
        <v>299</v>
      </c>
      <c r="J8" s="75" t="s">
        <v>296</v>
      </c>
    </row>
    <row r="9" ht="42" customHeight="1" spans="1:10">
      <c r="A9" s="183" t="s">
        <v>276</v>
      </c>
      <c r="B9" s="66" t="s">
        <v>287</v>
      </c>
      <c r="C9" s="66" t="s">
        <v>300</v>
      </c>
      <c r="D9" s="66" t="s">
        <v>301</v>
      </c>
      <c r="E9" s="75" t="s">
        <v>302</v>
      </c>
      <c r="F9" s="66" t="s">
        <v>303</v>
      </c>
      <c r="G9" s="75" t="s">
        <v>304</v>
      </c>
      <c r="H9" s="66" t="s">
        <v>305</v>
      </c>
      <c r="I9" s="66" t="s">
        <v>293</v>
      </c>
      <c r="J9" s="75" t="s">
        <v>302</v>
      </c>
    </row>
    <row r="10" ht="42" customHeight="1" spans="1:10">
      <c r="A10" s="183" t="s">
        <v>261</v>
      </c>
      <c r="B10" s="66" t="s">
        <v>306</v>
      </c>
      <c r="C10" s="66" t="s">
        <v>288</v>
      </c>
      <c r="D10" s="66" t="s">
        <v>289</v>
      </c>
      <c r="E10" s="75" t="s">
        <v>307</v>
      </c>
      <c r="F10" s="66" t="s">
        <v>291</v>
      </c>
      <c r="G10" s="75" t="s">
        <v>308</v>
      </c>
      <c r="H10" s="66" t="s">
        <v>292</v>
      </c>
      <c r="I10" s="66" t="s">
        <v>293</v>
      </c>
      <c r="J10" s="75" t="s">
        <v>307</v>
      </c>
    </row>
    <row r="11" ht="42" customHeight="1" spans="1:10">
      <c r="A11" s="183" t="s">
        <v>261</v>
      </c>
      <c r="B11" s="66" t="s">
        <v>306</v>
      </c>
      <c r="C11" s="66" t="s">
        <v>288</v>
      </c>
      <c r="D11" s="66" t="s">
        <v>289</v>
      </c>
      <c r="E11" s="75" t="s">
        <v>309</v>
      </c>
      <c r="F11" s="66" t="s">
        <v>291</v>
      </c>
      <c r="G11" s="75" t="s">
        <v>310</v>
      </c>
      <c r="H11" s="66" t="s">
        <v>311</v>
      </c>
      <c r="I11" s="66" t="s">
        <v>293</v>
      </c>
      <c r="J11" s="75" t="s">
        <v>309</v>
      </c>
    </row>
    <row r="12" ht="42" customHeight="1" spans="1:10">
      <c r="A12" s="183" t="s">
        <v>261</v>
      </c>
      <c r="B12" s="66" t="s">
        <v>306</v>
      </c>
      <c r="C12" s="66" t="s">
        <v>288</v>
      </c>
      <c r="D12" s="66" t="s">
        <v>312</v>
      </c>
      <c r="E12" s="75" t="s">
        <v>313</v>
      </c>
      <c r="F12" s="66" t="s">
        <v>303</v>
      </c>
      <c r="G12" s="75" t="s">
        <v>91</v>
      </c>
      <c r="H12" s="66" t="s">
        <v>305</v>
      </c>
      <c r="I12" s="66" t="s">
        <v>293</v>
      </c>
      <c r="J12" s="75" t="s">
        <v>313</v>
      </c>
    </row>
    <row r="13" ht="42" customHeight="1" spans="1:10">
      <c r="A13" s="183" t="s">
        <v>261</v>
      </c>
      <c r="B13" s="66" t="s">
        <v>306</v>
      </c>
      <c r="C13" s="66" t="s">
        <v>288</v>
      </c>
      <c r="D13" s="66" t="s">
        <v>314</v>
      </c>
      <c r="E13" s="75" t="s">
        <v>315</v>
      </c>
      <c r="F13" s="66" t="s">
        <v>291</v>
      </c>
      <c r="G13" s="75" t="s">
        <v>316</v>
      </c>
      <c r="H13" s="66" t="s">
        <v>305</v>
      </c>
      <c r="I13" s="66" t="s">
        <v>293</v>
      </c>
      <c r="J13" s="75" t="s">
        <v>315</v>
      </c>
    </row>
    <row r="14" ht="42" customHeight="1" spans="1:10">
      <c r="A14" s="183" t="s">
        <v>261</v>
      </c>
      <c r="B14" s="66" t="s">
        <v>306</v>
      </c>
      <c r="C14" s="66" t="s">
        <v>294</v>
      </c>
      <c r="D14" s="66" t="s">
        <v>295</v>
      </c>
      <c r="E14" s="75" t="s">
        <v>317</v>
      </c>
      <c r="F14" s="66" t="s">
        <v>303</v>
      </c>
      <c r="G14" s="75" t="s">
        <v>318</v>
      </c>
      <c r="H14" s="66" t="s">
        <v>305</v>
      </c>
      <c r="I14" s="66" t="s">
        <v>293</v>
      </c>
      <c r="J14" s="75" t="s">
        <v>317</v>
      </c>
    </row>
    <row r="15" ht="42" customHeight="1" spans="1:10">
      <c r="A15" s="183" t="s">
        <v>261</v>
      </c>
      <c r="B15" s="66" t="s">
        <v>306</v>
      </c>
      <c r="C15" s="66" t="s">
        <v>294</v>
      </c>
      <c r="D15" s="66" t="s">
        <v>295</v>
      </c>
      <c r="E15" s="75" t="s">
        <v>319</v>
      </c>
      <c r="F15" s="66" t="s">
        <v>291</v>
      </c>
      <c r="G15" s="75" t="s">
        <v>316</v>
      </c>
      <c r="H15" s="66" t="s">
        <v>305</v>
      </c>
      <c r="I15" s="66" t="s">
        <v>293</v>
      </c>
      <c r="J15" s="75" t="s">
        <v>319</v>
      </c>
    </row>
    <row r="16" ht="42" customHeight="1" spans="1:10">
      <c r="A16" s="183" t="s">
        <v>261</v>
      </c>
      <c r="B16" s="66" t="s">
        <v>306</v>
      </c>
      <c r="C16" s="66" t="s">
        <v>294</v>
      </c>
      <c r="D16" s="66" t="s">
        <v>320</v>
      </c>
      <c r="E16" s="75" t="s">
        <v>321</v>
      </c>
      <c r="F16" s="66" t="s">
        <v>291</v>
      </c>
      <c r="G16" s="75" t="s">
        <v>84</v>
      </c>
      <c r="H16" s="66" t="s">
        <v>298</v>
      </c>
      <c r="I16" s="66" t="s">
        <v>293</v>
      </c>
      <c r="J16" s="75" t="s">
        <v>322</v>
      </c>
    </row>
    <row r="17" ht="42" customHeight="1" spans="1:10">
      <c r="A17" s="183" t="s">
        <v>261</v>
      </c>
      <c r="B17" s="66" t="s">
        <v>306</v>
      </c>
      <c r="C17" s="66" t="s">
        <v>300</v>
      </c>
      <c r="D17" s="66" t="s">
        <v>301</v>
      </c>
      <c r="E17" s="75" t="s">
        <v>323</v>
      </c>
      <c r="F17" s="66" t="s">
        <v>303</v>
      </c>
      <c r="G17" s="75" t="s">
        <v>304</v>
      </c>
      <c r="H17" s="66" t="s">
        <v>305</v>
      </c>
      <c r="I17" s="66" t="s">
        <v>293</v>
      </c>
      <c r="J17" s="75" t="s">
        <v>324</v>
      </c>
    </row>
    <row r="18" ht="42" customHeight="1" spans="1:10">
      <c r="A18" s="183" t="s">
        <v>267</v>
      </c>
      <c r="B18" s="66" t="s">
        <v>325</v>
      </c>
      <c r="C18" s="66" t="s">
        <v>288</v>
      </c>
      <c r="D18" s="66" t="s">
        <v>289</v>
      </c>
      <c r="E18" s="75" t="s">
        <v>307</v>
      </c>
      <c r="F18" s="66" t="s">
        <v>291</v>
      </c>
      <c r="G18" s="75" t="s">
        <v>326</v>
      </c>
      <c r="H18" s="66" t="s">
        <v>292</v>
      </c>
      <c r="I18" s="66" t="s">
        <v>293</v>
      </c>
      <c r="J18" s="75" t="s">
        <v>307</v>
      </c>
    </row>
    <row r="19" ht="42" customHeight="1" spans="1:10">
      <c r="A19" s="183" t="s">
        <v>267</v>
      </c>
      <c r="B19" s="66" t="s">
        <v>325</v>
      </c>
      <c r="C19" s="66" t="s">
        <v>288</v>
      </c>
      <c r="D19" s="66" t="s">
        <v>289</v>
      </c>
      <c r="E19" s="75" t="s">
        <v>327</v>
      </c>
      <c r="F19" s="66" t="s">
        <v>291</v>
      </c>
      <c r="G19" s="75" t="s">
        <v>328</v>
      </c>
      <c r="H19" s="66" t="s">
        <v>311</v>
      </c>
      <c r="I19" s="66" t="s">
        <v>293</v>
      </c>
      <c r="J19" s="75" t="s">
        <v>327</v>
      </c>
    </row>
    <row r="20" ht="42" customHeight="1" spans="1:10">
      <c r="A20" s="183" t="s">
        <v>267</v>
      </c>
      <c r="B20" s="66" t="s">
        <v>325</v>
      </c>
      <c r="C20" s="66" t="s">
        <v>288</v>
      </c>
      <c r="D20" s="66" t="s">
        <v>289</v>
      </c>
      <c r="E20" s="75" t="s">
        <v>329</v>
      </c>
      <c r="F20" s="66" t="s">
        <v>291</v>
      </c>
      <c r="G20" s="75" t="s">
        <v>330</v>
      </c>
      <c r="H20" s="66" t="s">
        <v>311</v>
      </c>
      <c r="I20" s="66" t="s">
        <v>293</v>
      </c>
      <c r="J20" s="75" t="s">
        <v>329</v>
      </c>
    </row>
    <row r="21" ht="42" customHeight="1" spans="1:10">
      <c r="A21" s="183" t="s">
        <v>267</v>
      </c>
      <c r="B21" s="66" t="s">
        <v>325</v>
      </c>
      <c r="C21" s="66" t="s">
        <v>288</v>
      </c>
      <c r="D21" s="66" t="s">
        <v>312</v>
      </c>
      <c r="E21" s="75" t="s">
        <v>331</v>
      </c>
      <c r="F21" s="66" t="s">
        <v>291</v>
      </c>
      <c r="G21" s="75" t="s">
        <v>316</v>
      </c>
      <c r="H21" s="66" t="s">
        <v>305</v>
      </c>
      <c r="I21" s="66" t="s">
        <v>293</v>
      </c>
      <c r="J21" s="75" t="s">
        <v>331</v>
      </c>
    </row>
    <row r="22" ht="42" customHeight="1" spans="1:10">
      <c r="A22" s="183" t="s">
        <v>267</v>
      </c>
      <c r="B22" s="66" t="s">
        <v>325</v>
      </c>
      <c r="C22" s="66" t="s">
        <v>288</v>
      </c>
      <c r="D22" s="66" t="s">
        <v>314</v>
      </c>
      <c r="E22" s="75" t="s">
        <v>315</v>
      </c>
      <c r="F22" s="66" t="s">
        <v>291</v>
      </c>
      <c r="G22" s="75" t="s">
        <v>316</v>
      </c>
      <c r="H22" s="66" t="s">
        <v>305</v>
      </c>
      <c r="I22" s="66" t="s">
        <v>293</v>
      </c>
      <c r="J22" s="75" t="s">
        <v>315</v>
      </c>
    </row>
    <row r="23" ht="42" customHeight="1" spans="1:10">
      <c r="A23" s="183" t="s">
        <v>267</v>
      </c>
      <c r="B23" s="66" t="s">
        <v>325</v>
      </c>
      <c r="C23" s="66" t="s">
        <v>294</v>
      </c>
      <c r="D23" s="66" t="s">
        <v>332</v>
      </c>
      <c r="E23" s="75" t="s">
        <v>319</v>
      </c>
      <c r="F23" s="66" t="s">
        <v>291</v>
      </c>
      <c r="G23" s="75" t="s">
        <v>316</v>
      </c>
      <c r="H23" s="66" t="s">
        <v>305</v>
      </c>
      <c r="I23" s="66" t="s">
        <v>293</v>
      </c>
      <c r="J23" s="75" t="s">
        <v>319</v>
      </c>
    </row>
    <row r="24" ht="42" customHeight="1" spans="1:10">
      <c r="A24" s="183" t="s">
        <v>267</v>
      </c>
      <c r="B24" s="66" t="s">
        <v>325</v>
      </c>
      <c r="C24" s="66" t="s">
        <v>300</v>
      </c>
      <c r="D24" s="66" t="s">
        <v>301</v>
      </c>
      <c r="E24" s="75" t="s">
        <v>333</v>
      </c>
      <c r="F24" s="66" t="s">
        <v>303</v>
      </c>
      <c r="G24" s="75" t="s">
        <v>304</v>
      </c>
      <c r="H24" s="66" t="s">
        <v>305</v>
      </c>
      <c r="I24" s="66" t="s">
        <v>293</v>
      </c>
      <c r="J24" s="75" t="s">
        <v>333</v>
      </c>
    </row>
    <row r="25" ht="42" customHeight="1" spans="1:10">
      <c r="A25" s="183" t="s">
        <v>271</v>
      </c>
      <c r="B25" s="66" t="s">
        <v>334</v>
      </c>
      <c r="C25" s="66" t="s">
        <v>288</v>
      </c>
      <c r="D25" s="66" t="s">
        <v>289</v>
      </c>
      <c r="E25" s="75" t="s">
        <v>335</v>
      </c>
      <c r="F25" s="66" t="s">
        <v>291</v>
      </c>
      <c r="G25" s="75" t="s">
        <v>316</v>
      </c>
      <c r="H25" s="66" t="s">
        <v>305</v>
      </c>
      <c r="I25" s="66" t="s">
        <v>293</v>
      </c>
      <c r="J25" s="75" t="s">
        <v>335</v>
      </c>
    </row>
    <row r="26" ht="42" customHeight="1" spans="1:10">
      <c r="A26" s="183" t="s">
        <v>271</v>
      </c>
      <c r="B26" s="66" t="s">
        <v>334</v>
      </c>
      <c r="C26" s="66" t="s">
        <v>288</v>
      </c>
      <c r="D26" s="66" t="s">
        <v>312</v>
      </c>
      <c r="E26" s="75" t="s">
        <v>336</v>
      </c>
      <c r="F26" s="66" t="s">
        <v>303</v>
      </c>
      <c r="G26" s="75" t="s">
        <v>337</v>
      </c>
      <c r="H26" s="66" t="s">
        <v>305</v>
      </c>
      <c r="I26" s="66" t="s">
        <v>293</v>
      </c>
      <c r="J26" s="75" t="s">
        <v>336</v>
      </c>
    </row>
    <row r="27" ht="42" customHeight="1" spans="1:10">
      <c r="A27" s="183" t="s">
        <v>271</v>
      </c>
      <c r="B27" s="66" t="s">
        <v>334</v>
      </c>
      <c r="C27" s="66" t="s">
        <v>288</v>
      </c>
      <c r="D27" s="66" t="s">
        <v>312</v>
      </c>
      <c r="E27" s="75" t="s">
        <v>338</v>
      </c>
      <c r="F27" s="66" t="s">
        <v>291</v>
      </c>
      <c r="G27" s="75" t="s">
        <v>316</v>
      </c>
      <c r="H27" s="66" t="s">
        <v>305</v>
      </c>
      <c r="I27" s="66" t="s">
        <v>293</v>
      </c>
      <c r="J27" s="75" t="s">
        <v>338</v>
      </c>
    </row>
    <row r="28" ht="42" customHeight="1" spans="1:10">
      <c r="A28" s="183" t="s">
        <v>271</v>
      </c>
      <c r="B28" s="66" t="s">
        <v>334</v>
      </c>
      <c r="C28" s="66" t="s">
        <v>288</v>
      </c>
      <c r="D28" s="66" t="s">
        <v>339</v>
      </c>
      <c r="E28" s="75" t="s">
        <v>340</v>
      </c>
      <c r="F28" s="66" t="s">
        <v>291</v>
      </c>
      <c r="G28" s="75" t="s">
        <v>86</v>
      </c>
      <c r="H28" s="66" t="s">
        <v>341</v>
      </c>
      <c r="I28" s="66" t="s">
        <v>293</v>
      </c>
      <c r="J28" s="75" t="s">
        <v>342</v>
      </c>
    </row>
    <row r="29" ht="42" customHeight="1" spans="1:10">
      <c r="A29" s="183" t="s">
        <v>271</v>
      </c>
      <c r="B29" s="66" t="s">
        <v>334</v>
      </c>
      <c r="C29" s="66" t="s">
        <v>294</v>
      </c>
      <c r="D29" s="66" t="s">
        <v>295</v>
      </c>
      <c r="E29" s="75" t="s">
        <v>343</v>
      </c>
      <c r="F29" s="66" t="s">
        <v>291</v>
      </c>
      <c r="G29" s="75" t="s">
        <v>344</v>
      </c>
      <c r="H29" s="66"/>
      <c r="I29" s="66" t="s">
        <v>299</v>
      </c>
      <c r="J29" s="75" t="s">
        <v>343</v>
      </c>
    </row>
    <row r="30" ht="42" customHeight="1" spans="1:10">
      <c r="A30" s="183" t="s">
        <v>271</v>
      </c>
      <c r="B30" s="66" t="s">
        <v>334</v>
      </c>
      <c r="C30" s="66" t="s">
        <v>300</v>
      </c>
      <c r="D30" s="66" t="s">
        <v>301</v>
      </c>
      <c r="E30" s="75" t="s">
        <v>323</v>
      </c>
      <c r="F30" s="66" t="s">
        <v>303</v>
      </c>
      <c r="G30" s="75" t="s">
        <v>304</v>
      </c>
      <c r="H30" s="66" t="s">
        <v>305</v>
      </c>
      <c r="I30" s="66" t="s">
        <v>293</v>
      </c>
      <c r="J30" s="75" t="s">
        <v>323</v>
      </c>
    </row>
    <row r="31" ht="42" customHeight="1" spans="1:10">
      <c r="A31" s="183" t="s">
        <v>265</v>
      </c>
      <c r="B31" s="66" t="s">
        <v>345</v>
      </c>
      <c r="C31" s="66" t="s">
        <v>288</v>
      </c>
      <c r="D31" s="66" t="s">
        <v>289</v>
      </c>
      <c r="E31" s="75" t="s">
        <v>307</v>
      </c>
      <c r="F31" s="66" t="s">
        <v>291</v>
      </c>
      <c r="G31" s="75" t="s">
        <v>92</v>
      </c>
      <c r="H31" s="66" t="s">
        <v>292</v>
      </c>
      <c r="I31" s="66" t="s">
        <v>293</v>
      </c>
      <c r="J31" s="75" t="s">
        <v>307</v>
      </c>
    </row>
    <row r="32" ht="42" customHeight="1" spans="1:10">
      <c r="A32" s="183" t="s">
        <v>265</v>
      </c>
      <c r="B32" s="66" t="s">
        <v>345</v>
      </c>
      <c r="C32" s="66" t="s">
        <v>288</v>
      </c>
      <c r="D32" s="66" t="s">
        <v>289</v>
      </c>
      <c r="E32" s="75" t="s">
        <v>346</v>
      </c>
      <c r="F32" s="66" t="s">
        <v>291</v>
      </c>
      <c r="G32" s="75" t="s">
        <v>347</v>
      </c>
      <c r="H32" s="66" t="s">
        <v>311</v>
      </c>
      <c r="I32" s="66" t="s">
        <v>293</v>
      </c>
      <c r="J32" s="75" t="s">
        <v>346</v>
      </c>
    </row>
    <row r="33" ht="42" customHeight="1" spans="1:10">
      <c r="A33" s="183" t="s">
        <v>265</v>
      </c>
      <c r="B33" s="66" t="s">
        <v>345</v>
      </c>
      <c r="C33" s="66" t="s">
        <v>288</v>
      </c>
      <c r="D33" s="66" t="s">
        <v>312</v>
      </c>
      <c r="E33" s="75" t="s">
        <v>313</v>
      </c>
      <c r="F33" s="66" t="s">
        <v>303</v>
      </c>
      <c r="G33" s="75" t="s">
        <v>91</v>
      </c>
      <c r="H33" s="66" t="s">
        <v>305</v>
      </c>
      <c r="I33" s="66" t="s">
        <v>293</v>
      </c>
      <c r="J33" s="75" t="s">
        <v>313</v>
      </c>
    </row>
    <row r="34" ht="42" customHeight="1" spans="1:10">
      <c r="A34" s="183" t="s">
        <v>265</v>
      </c>
      <c r="B34" s="66" t="s">
        <v>345</v>
      </c>
      <c r="C34" s="66" t="s">
        <v>288</v>
      </c>
      <c r="D34" s="66" t="s">
        <v>314</v>
      </c>
      <c r="E34" s="75" t="s">
        <v>315</v>
      </c>
      <c r="F34" s="66" t="s">
        <v>291</v>
      </c>
      <c r="G34" s="75" t="s">
        <v>316</v>
      </c>
      <c r="H34" s="66" t="s">
        <v>305</v>
      </c>
      <c r="I34" s="66" t="s">
        <v>293</v>
      </c>
      <c r="J34" s="75" t="s">
        <v>315</v>
      </c>
    </row>
    <row r="35" ht="42" customHeight="1" spans="1:10">
      <c r="A35" s="183" t="s">
        <v>265</v>
      </c>
      <c r="B35" s="66" t="s">
        <v>345</v>
      </c>
      <c r="C35" s="66" t="s">
        <v>294</v>
      </c>
      <c r="D35" s="66" t="s">
        <v>295</v>
      </c>
      <c r="E35" s="75" t="s">
        <v>317</v>
      </c>
      <c r="F35" s="66" t="s">
        <v>303</v>
      </c>
      <c r="G35" s="75" t="s">
        <v>318</v>
      </c>
      <c r="H35" s="66" t="s">
        <v>305</v>
      </c>
      <c r="I35" s="66" t="s">
        <v>293</v>
      </c>
      <c r="J35" s="75" t="s">
        <v>317</v>
      </c>
    </row>
    <row r="36" ht="42" customHeight="1" spans="1:10">
      <c r="A36" s="183" t="s">
        <v>265</v>
      </c>
      <c r="B36" s="66" t="s">
        <v>345</v>
      </c>
      <c r="C36" s="66" t="s">
        <v>294</v>
      </c>
      <c r="D36" s="66" t="s">
        <v>295</v>
      </c>
      <c r="E36" s="75" t="s">
        <v>319</v>
      </c>
      <c r="F36" s="66" t="s">
        <v>291</v>
      </c>
      <c r="G36" s="75" t="s">
        <v>316</v>
      </c>
      <c r="H36" s="66" t="s">
        <v>305</v>
      </c>
      <c r="I36" s="66" t="s">
        <v>293</v>
      </c>
      <c r="J36" s="75" t="s">
        <v>319</v>
      </c>
    </row>
    <row r="37" ht="42" customHeight="1" spans="1:10">
      <c r="A37" s="183" t="s">
        <v>265</v>
      </c>
      <c r="B37" s="66" t="s">
        <v>345</v>
      </c>
      <c r="C37" s="66" t="s">
        <v>294</v>
      </c>
      <c r="D37" s="66" t="s">
        <v>320</v>
      </c>
      <c r="E37" s="75" t="s">
        <v>321</v>
      </c>
      <c r="F37" s="66" t="s">
        <v>291</v>
      </c>
      <c r="G37" s="75" t="s">
        <v>84</v>
      </c>
      <c r="H37" s="66" t="s">
        <v>298</v>
      </c>
      <c r="I37" s="66" t="s">
        <v>293</v>
      </c>
      <c r="J37" s="75" t="s">
        <v>321</v>
      </c>
    </row>
    <row r="38" ht="42" customHeight="1" spans="1:10">
      <c r="A38" s="183" t="s">
        <v>265</v>
      </c>
      <c r="B38" s="66" t="s">
        <v>345</v>
      </c>
      <c r="C38" s="66" t="s">
        <v>300</v>
      </c>
      <c r="D38" s="66" t="s">
        <v>301</v>
      </c>
      <c r="E38" s="75" t="s">
        <v>323</v>
      </c>
      <c r="F38" s="66" t="s">
        <v>303</v>
      </c>
      <c r="G38" s="75" t="s">
        <v>304</v>
      </c>
      <c r="H38" s="66" t="s">
        <v>305</v>
      </c>
      <c r="I38" s="66" t="s">
        <v>293</v>
      </c>
      <c r="J38" s="75" t="s">
        <v>323</v>
      </c>
    </row>
    <row r="39" ht="42" customHeight="1" spans="1:10">
      <c r="A39" s="183" t="s">
        <v>263</v>
      </c>
      <c r="B39" s="66" t="s">
        <v>345</v>
      </c>
      <c r="C39" s="66" t="s">
        <v>288</v>
      </c>
      <c r="D39" s="66" t="s">
        <v>289</v>
      </c>
      <c r="E39" s="75" t="s">
        <v>307</v>
      </c>
      <c r="F39" s="66" t="s">
        <v>291</v>
      </c>
      <c r="G39" s="75" t="s">
        <v>348</v>
      </c>
      <c r="H39" s="66" t="s">
        <v>292</v>
      </c>
      <c r="I39" s="66" t="s">
        <v>293</v>
      </c>
      <c r="J39" s="75" t="s">
        <v>307</v>
      </c>
    </row>
    <row r="40" ht="42" customHeight="1" spans="1:10">
      <c r="A40" s="183" t="s">
        <v>263</v>
      </c>
      <c r="B40" s="66" t="s">
        <v>345</v>
      </c>
      <c r="C40" s="66" t="s">
        <v>288</v>
      </c>
      <c r="D40" s="66" t="s">
        <v>289</v>
      </c>
      <c r="E40" s="75" t="s">
        <v>349</v>
      </c>
      <c r="F40" s="66" t="s">
        <v>291</v>
      </c>
      <c r="G40" s="75" t="s">
        <v>350</v>
      </c>
      <c r="H40" s="66" t="s">
        <v>311</v>
      </c>
      <c r="I40" s="66" t="s">
        <v>293</v>
      </c>
      <c r="J40" s="75" t="s">
        <v>349</v>
      </c>
    </row>
    <row r="41" ht="42" customHeight="1" spans="1:10">
      <c r="A41" s="183" t="s">
        <v>263</v>
      </c>
      <c r="B41" s="66" t="s">
        <v>345</v>
      </c>
      <c r="C41" s="66" t="s">
        <v>288</v>
      </c>
      <c r="D41" s="66" t="s">
        <v>312</v>
      </c>
      <c r="E41" s="75" t="s">
        <v>313</v>
      </c>
      <c r="F41" s="66" t="s">
        <v>303</v>
      </c>
      <c r="G41" s="75" t="s">
        <v>91</v>
      </c>
      <c r="H41" s="66" t="s">
        <v>305</v>
      </c>
      <c r="I41" s="66" t="s">
        <v>293</v>
      </c>
      <c r="J41" s="75" t="s">
        <v>313</v>
      </c>
    </row>
    <row r="42" ht="42" customHeight="1" spans="1:10">
      <c r="A42" s="183" t="s">
        <v>263</v>
      </c>
      <c r="B42" s="66" t="s">
        <v>345</v>
      </c>
      <c r="C42" s="66" t="s">
        <v>288</v>
      </c>
      <c r="D42" s="66" t="s">
        <v>314</v>
      </c>
      <c r="E42" s="75" t="s">
        <v>315</v>
      </c>
      <c r="F42" s="66" t="s">
        <v>291</v>
      </c>
      <c r="G42" s="75" t="s">
        <v>316</v>
      </c>
      <c r="H42" s="66" t="s">
        <v>305</v>
      </c>
      <c r="I42" s="66" t="s">
        <v>293</v>
      </c>
      <c r="J42" s="75" t="s">
        <v>315</v>
      </c>
    </row>
    <row r="43" ht="42" customHeight="1" spans="1:10">
      <c r="A43" s="183" t="s">
        <v>263</v>
      </c>
      <c r="B43" s="66" t="s">
        <v>345</v>
      </c>
      <c r="C43" s="66" t="s">
        <v>294</v>
      </c>
      <c r="D43" s="66" t="s">
        <v>295</v>
      </c>
      <c r="E43" s="75" t="s">
        <v>317</v>
      </c>
      <c r="F43" s="66" t="s">
        <v>303</v>
      </c>
      <c r="G43" s="75" t="s">
        <v>318</v>
      </c>
      <c r="H43" s="66" t="s">
        <v>305</v>
      </c>
      <c r="I43" s="66" t="s">
        <v>293</v>
      </c>
      <c r="J43" s="75" t="s">
        <v>317</v>
      </c>
    </row>
    <row r="44" ht="42" customHeight="1" spans="1:10">
      <c r="A44" s="183" t="s">
        <v>263</v>
      </c>
      <c r="B44" s="66" t="s">
        <v>345</v>
      </c>
      <c r="C44" s="66" t="s">
        <v>294</v>
      </c>
      <c r="D44" s="66" t="s">
        <v>295</v>
      </c>
      <c r="E44" s="75" t="s">
        <v>319</v>
      </c>
      <c r="F44" s="66" t="s">
        <v>291</v>
      </c>
      <c r="G44" s="75" t="s">
        <v>316</v>
      </c>
      <c r="H44" s="66" t="s">
        <v>305</v>
      </c>
      <c r="I44" s="66" t="s">
        <v>293</v>
      </c>
      <c r="J44" s="75" t="s">
        <v>319</v>
      </c>
    </row>
    <row r="45" ht="42" customHeight="1" spans="1:10">
      <c r="A45" s="183" t="s">
        <v>263</v>
      </c>
      <c r="B45" s="66" t="s">
        <v>345</v>
      </c>
      <c r="C45" s="66" t="s">
        <v>294</v>
      </c>
      <c r="D45" s="66" t="s">
        <v>320</v>
      </c>
      <c r="E45" s="75" t="s">
        <v>321</v>
      </c>
      <c r="F45" s="66" t="s">
        <v>291</v>
      </c>
      <c r="G45" s="75" t="s">
        <v>84</v>
      </c>
      <c r="H45" s="66" t="s">
        <v>298</v>
      </c>
      <c r="I45" s="66" t="s">
        <v>293</v>
      </c>
      <c r="J45" s="75" t="s">
        <v>321</v>
      </c>
    </row>
    <row r="46" ht="42" customHeight="1" spans="1:10">
      <c r="A46" s="183" t="s">
        <v>263</v>
      </c>
      <c r="B46" s="66" t="s">
        <v>345</v>
      </c>
      <c r="C46" s="66" t="s">
        <v>300</v>
      </c>
      <c r="D46" s="66" t="s">
        <v>301</v>
      </c>
      <c r="E46" s="75" t="s">
        <v>323</v>
      </c>
      <c r="F46" s="66" t="s">
        <v>303</v>
      </c>
      <c r="G46" s="75" t="s">
        <v>304</v>
      </c>
      <c r="H46" s="66" t="s">
        <v>305</v>
      </c>
      <c r="I46" s="66" t="s">
        <v>293</v>
      </c>
      <c r="J46" s="75" t="s">
        <v>323</v>
      </c>
    </row>
    <row r="47" ht="42" customHeight="1" spans="1:10">
      <c r="A47" s="183" t="s">
        <v>274</v>
      </c>
      <c r="B47" s="66" t="s">
        <v>274</v>
      </c>
      <c r="C47" s="66" t="s">
        <v>288</v>
      </c>
      <c r="D47" s="66" t="s">
        <v>289</v>
      </c>
      <c r="E47" s="75" t="s">
        <v>351</v>
      </c>
      <c r="F47" s="66" t="s">
        <v>291</v>
      </c>
      <c r="G47" s="75" t="s">
        <v>91</v>
      </c>
      <c r="H47" s="66" t="s">
        <v>292</v>
      </c>
      <c r="I47" s="66" t="s">
        <v>293</v>
      </c>
      <c r="J47" s="75" t="s">
        <v>351</v>
      </c>
    </row>
    <row r="48" ht="42" customHeight="1" spans="1:10">
      <c r="A48" s="183" t="s">
        <v>274</v>
      </c>
      <c r="B48" s="66" t="s">
        <v>274</v>
      </c>
      <c r="C48" s="66" t="s">
        <v>288</v>
      </c>
      <c r="D48" s="66" t="s">
        <v>314</v>
      </c>
      <c r="E48" s="75" t="s">
        <v>352</v>
      </c>
      <c r="F48" s="66" t="s">
        <v>291</v>
      </c>
      <c r="G48" s="75" t="s">
        <v>316</v>
      </c>
      <c r="H48" s="66" t="s">
        <v>305</v>
      </c>
      <c r="I48" s="66" t="s">
        <v>293</v>
      </c>
      <c r="J48" s="75" t="s">
        <v>352</v>
      </c>
    </row>
    <row r="49" ht="42" customHeight="1" spans="1:10">
      <c r="A49" s="183" t="s">
        <v>274</v>
      </c>
      <c r="B49" s="66" t="s">
        <v>274</v>
      </c>
      <c r="C49" s="66" t="s">
        <v>294</v>
      </c>
      <c r="D49" s="66" t="s">
        <v>295</v>
      </c>
      <c r="E49" s="75" t="s">
        <v>353</v>
      </c>
      <c r="F49" s="66" t="s">
        <v>303</v>
      </c>
      <c r="G49" s="75" t="s">
        <v>304</v>
      </c>
      <c r="H49" s="66" t="s">
        <v>305</v>
      </c>
      <c r="I49" s="66" t="s">
        <v>293</v>
      </c>
      <c r="J49" s="75" t="s">
        <v>353</v>
      </c>
    </row>
    <row r="50" ht="42" customHeight="1" spans="1:10">
      <c r="A50" s="183" t="s">
        <v>274</v>
      </c>
      <c r="B50" s="66" t="s">
        <v>274</v>
      </c>
      <c r="C50" s="66" t="s">
        <v>300</v>
      </c>
      <c r="D50" s="66" t="s">
        <v>301</v>
      </c>
      <c r="E50" s="75" t="s">
        <v>354</v>
      </c>
      <c r="F50" s="66" t="s">
        <v>303</v>
      </c>
      <c r="G50" s="75" t="s">
        <v>304</v>
      </c>
      <c r="H50" s="66" t="s">
        <v>305</v>
      </c>
      <c r="I50" s="66" t="s">
        <v>293</v>
      </c>
      <c r="J50" s="75" t="s">
        <v>354</v>
      </c>
    </row>
  </sheetData>
  <mergeCells count="16">
    <mergeCell ref="A2:J2"/>
    <mergeCell ref="A3:H3"/>
    <mergeCell ref="A7:A9"/>
    <mergeCell ref="A10:A17"/>
    <mergeCell ref="A18:A24"/>
    <mergeCell ref="A25:A30"/>
    <mergeCell ref="A31:A38"/>
    <mergeCell ref="A39:A46"/>
    <mergeCell ref="A47:A50"/>
    <mergeCell ref="B7:B9"/>
    <mergeCell ref="B10:B17"/>
    <mergeCell ref="B18:B24"/>
    <mergeCell ref="B25:B30"/>
    <mergeCell ref="B31:B38"/>
    <mergeCell ref="B39:B46"/>
    <mergeCell ref="B47:B5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2025-03-11T00:42:00Z</dcterms:created>
  <dcterms:modified xsi:type="dcterms:W3CDTF">2025-03-13T02:00:42Z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9C58C9586ED14AC1A4D63F24AD73BFB5_12</vt:lpwstr>
  </property>
</Properties>
</file>