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tabRatio="895" firstSheet="12"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'对下转移支付预算表09-1'!$A:$A,'对下转移支付预算表09-1'!#REF!</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<sst xmlns="http://schemas.openxmlformats.org/spreadsheetml/2006/main" count="1334" uniqueCount="487">
  <si>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</si>
  <si>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</si>
  <si>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</si>
  <si>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</si>
  <si>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</si>
  <si>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</si>
  <si>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</si>
  <si>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</si>
  <si>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</si>
  <si>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</si>
  <si>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</si>
  <si>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</si>
  <si>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</si>
  <si>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</si>
  <si>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</si>
  <si>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</si>
  <si>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</si>
  <si>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</si>
  <si>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</si>
  <si>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</si>
  <si>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</si>
  <si>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</si>
  <si>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</si>
  <si>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</si>
  <si>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</si>
  <si>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</si>
  <si>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</si>
  <si>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</si>
  <si>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</si>
  <si>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</si>
  <si>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</si>
  <si>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</si>
  <si>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</si>
  <si>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</si>
  <si>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</si>
  <si>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</si>
  <si>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</si>
  <si>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</si>
  <si>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</si>
  <si>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</si>
  <si>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</si>
  <si>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</si>
  <si>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</si>
  <si>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</si>
  <si>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</si>
  <si>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</si>
  <si>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</si>
  <si>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</si>
  <si>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</si>
  <si>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</si>
  <si>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</si>
  <si>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</si>
  <si>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</si>
  <si>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</si>
  <si>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</si>
  <si>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</si>
  <si>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</si>
  <si>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</si>
  <si>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</si>
  <si>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</si>
  <si>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</si>
  <si>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</si>
  <si>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</si>
  <si>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</si>
  <si>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</si>
  <si>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</si>
  <si>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</si>
  <si>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</si>
  <si>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</si>
  <si>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105025</t>
  </si>
  <si>
    <t>石林彝族自治县巴江小学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</si>
  <si>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</si>
  <si>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</si>
  <si>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</si>
  <si>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</si>
  <si>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</si>
  <si>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</si>
  <si>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</si>
  <si>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</si>
  <si>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</si>
  <si>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</si>
  <si>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</si>
  <si>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</si>
  <si>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</si>
  <si>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</si>
  <si>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</si>
  <si>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</si>
  <si>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</si>
  <si>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</si>
  <si>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</si>
  <si>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</si>
  <si>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</si>
  <si>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</si>
  <si>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</si>
  <si>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</si>
  <si>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</si>
  <si>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</si>
  <si>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</si>
  <si>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</si>
  <si>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</si>
  <si>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</si>
  <si>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</si>
  <si>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</si>
  <si>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</si>
  <si>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</si>
  <si>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</si>
  <si>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</si>
  <si>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</si>
  <si>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</si>
  <si>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</si>
  <si>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</si>
  <si>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</si>
  <si>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</si>
  <si>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</si>
  <si>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</si>
  <si>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</si>
  <si>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</si>
  <si>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</si>
  <si>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</si>
  <si>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</si>
  <si>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</si>
  <si>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</si>
  <si>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</si>
  <si>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</si>
  <si>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</si>
  <si>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</si>
  <si>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</si>
  <si>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</si>
  <si>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</si>
  <si>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</si>
  <si>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</si>
  <si>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</si>
  <si>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</si>
  <si>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</si>
  <si>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</si>
  <si>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</si>
  <si>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</si>
  <si>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</si>
  <si>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</si>
  <si>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</si>
  <si>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</si>
  <si>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</si>
  <si>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</si>
  <si>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</si>
  <si>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</si>
  <si>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</si>
  <si>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</si>
  <si>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</si>
  <si>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</si>
  <si>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</si>
  <si>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</si>
  <si>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</si>
  <si>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</si>
  <si>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</si>
  <si>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</si>
  <si>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</si>
  <si>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</si>
  <si>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</si>
  <si>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</si>
  <si>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</si>
  <si>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</si>
  <si>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</si>
  <si>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</si>
  <si>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</si>
  <si>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</si>
  <si>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</si>
  <si>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</si>
  <si>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</si>
  <si>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</si>
  <si>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</si>
  <si>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</si>
  <si>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</si>
  <si>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</si>
  <si>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</si>
  <si>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</si>
  <si>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</si>
  <si>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</si>
  <si>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</si>
  <si>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</si>
  <si>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</si>
  <si>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</si>
  <si>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</si>
  <si>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</si>
  <si>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</si>
  <si>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</si>
  <si>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</si>
  <si>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</si>
  <si>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</si>
  <si>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</si>
  <si>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</si>
  <si>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</si>
  <si>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</si>
  <si>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</si>
  <si>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</si>
  <si>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</si>
  <si>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</si>
  <si>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</si>
  <si>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</si>
  <si>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</si>
  <si>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</si>
  <si>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</si>
  <si>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</si>
  <si>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</si>
  <si>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</si>
  <si>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</si>
  <si>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</si>
  <si>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石林彝族自治县教育体育局</t>
  </si>
  <si>
    <t>530126221100000273099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</si>
  <si>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</si>
  <si>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</si>
  <si>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</si>
  <si>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</si>
  <si>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</si>
  <si>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</si>
  <si>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</si>
  <si>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</si>
  <si>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</si>
  <si>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</si>
  <si>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</si>
  <si>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530126221100000273106</t>
  </si>
  <si>
    <t>事业人员支出工资</t>
  </si>
  <si>
    <t>30101</t>
  </si>
  <si>
    <t>基本工资</t>
  </si>
  <si>
    <t>30102</t>
  </si>
  <si>
    <t>津贴补贴</t>
  </si>
  <si>
    <t>30103</t>
  </si>
  <si>
    <t>奖金</t>
  </si>
  <si>
    <t>30107</t>
  </si>
  <si>
    <t>绩效工资</t>
  </si>
  <si>
    <t>530126221100000273111</t>
  </si>
  <si>
    <t>一般公用经费</t>
  </si>
  <si>
    <t>30229</t>
  </si>
  <si>
    <t>福利费</t>
  </si>
  <si>
    <t>30299</t>
  </si>
  <si>
    <t>其他商品和服务支出</t>
  </si>
  <si>
    <t>530126221100000273121</t>
  </si>
  <si>
    <t>30113</t>
  </si>
  <si>
    <t>530126221100000273124</t>
  </si>
  <si>
    <t>工会经费</t>
  </si>
  <si>
    <t>30228</t>
  </si>
  <si>
    <t>530126231100001581098</t>
  </si>
  <si>
    <t>学校生均公用经费</t>
  </si>
  <si>
    <t>30201</t>
  </si>
  <si>
    <t>办公费</t>
  </si>
  <si>
    <t>530126231100001581099</t>
  </si>
  <si>
    <t>离退休人员支出</t>
  </si>
  <si>
    <t>30305</t>
  </si>
  <si>
    <t>生活补助</t>
  </si>
  <si>
    <t>530126231100001581119</t>
  </si>
  <si>
    <t>遗属生活补助</t>
  </si>
  <si>
    <t>530126251100003584325</t>
  </si>
  <si>
    <t>辅助用工及劳务派遣经费</t>
  </si>
  <si>
    <t>30226</t>
  </si>
  <si>
    <t>劳务费</t>
  </si>
  <si>
    <t>530126251100003584340</t>
  </si>
  <si>
    <t>编外人员工资支出</t>
  </si>
  <si>
    <t>30199</t>
  </si>
  <si>
    <t>其他工资福利支出</t>
  </si>
  <si>
    <t>预算05-1表</t>
  </si>
  <si>
    <t>项目分类</t>
  </si>
  <si>
    <t>项目单位</t>
  </si>
  <si>
    <t>经济科目编码</t>
  </si>
  <si>
    <t>经济科目名称</t>
  </si>
  <si>
    <t>本年拨款</t>
  </si>
  <si>
    <t>其中：本次下达</t>
  </si>
  <si>
    <t>民生类</t>
  </si>
  <si>
    <t>530126251100003875463</t>
  </si>
  <si>
    <t>特殊教育公用经费县级配套（小学教育）专项资金</t>
  </si>
  <si>
    <t>530126251100003875479</t>
  </si>
  <si>
    <t>义务教育保障公用经费县级配套（小学教育）专项资金</t>
  </si>
  <si>
    <t>530126251100003875680</t>
  </si>
  <si>
    <t>农村义务教育营养改善计划县级配套（小学教育）专项资金</t>
  </si>
  <si>
    <t>30308</t>
  </si>
  <si>
    <t>助学金</t>
  </si>
  <si>
    <t>530126251100003875690</t>
  </si>
  <si>
    <t>义务教育阶段家庭经济困难学生生活费补助县级配套（小学教育）专项资金</t>
  </si>
  <si>
    <t>事业发展类</t>
  </si>
  <si>
    <t>530126251100003875493</t>
  </si>
  <si>
    <t>保安人员劳务费专项资金</t>
  </si>
  <si>
    <t>530126251100003875625</t>
  </si>
  <si>
    <t>营养改善计划食堂人员专项经费</t>
  </si>
  <si>
    <t>预算05-2表</t>
  </si>
  <si>
    <t>项目年度绩效目标</t>
  </si>
  <si>
    <t>一级指标</t>
  </si>
  <si>
    <t>二级指标</t>
  </si>
  <si>
    <t>三级指标</t>
  </si>
  <si>
    <t>指标性质</t>
  </si>
  <si>
    <t>指标值</t>
  </si>
  <si>
    <t>度量单位</t>
  </si>
  <si>
    <t>指标属性</t>
  </si>
  <si>
    <t>指标内容</t>
  </si>
  <si>
    <t xml:space="preserve">以学年度在校学生人数为依据，按时足额下达城乡义务教育学生生均公用经费补助资金，城乡义务教育学校生均公用经费经费拨款标准小学720元/生.年，确保所有城乡义务教育公用经费补助资金能够有效保障学校正常运转，不因资金短缺而影响学校正常的教育教秩序，确保教师培训所需资金得到有效保障。						
</t>
  </si>
  <si>
    <t>产出指标</t>
  </si>
  <si>
    <t>质量指标</t>
  </si>
  <si>
    <t>补助范围占在校学生比例</t>
  </si>
  <si>
    <t>=</t>
  </si>
  <si>
    <t>100</t>
  </si>
  <si>
    <t>%</t>
  </si>
  <si>
    <t>定量指标</t>
  </si>
  <si>
    <t xml:space="preserve">补助人数百分比
</t>
  </si>
  <si>
    <t>教师培训费占学校年度公用经费的比例</t>
  </si>
  <si>
    <t>&gt;=</t>
  </si>
  <si>
    <t xml:space="preserve">教师培训费占学校年度公用经费的比例
</t>
  </si>
  <si>
    <t>时效指标</t>
  </si>
  <si>
    <t>补助资金当年到位率</t>
  </si>
  <si>
    <t>成本指标</t>
  </si>
  <si>
    <t>经济成本指标</t>
  </si>
  <si>
    <t>720</t>
  </si>
  <si>
    <t>元/生·年</t>
  </si>
  <si>
    <t>小学公用经费人均补助标准</t>
  </si>
  <si>
    <t>效益指标</t>
  </si>
  <si>
    <t>社会效益</t>
  </si>
  <si>
    <t>九年义务教育巩固率</t>
  </si>
  <si>
    <t>93</t>
  </si>
  <si>
    <t>补助对象政策知晓度</t>
  </si>
  <si>
    <t>家长和学生满意度</t>
  </si>
  <si>
    <t>95</t>
  </si>
  <si>
    <t>定性指标</t>
  </si>
  <si>
    <t>可持续影响</t>
  </si>
  <si>
    <t>义务教育免费年限</t>
  </si>
  <si>
    <t>年</t>
  </si>
  <si>
    <t>满意度指标</t>
  </si>
  <si>
    <t>服务对象满意度</t>
  </si>
  <si>
    <t xml:space="preserve">按照石林彝族自治县人民政府办公室《印发石林彝族自治县机关事业单位编外用工管理办法》，为确保教育系统办学正常运转，以便提升办学质量。编制政府购买服务 保安人员专项经费预算。  </t>
  </si>
  <si>
    <t>数量指标</t>
  </si>
  <si>
    <t>经费保障人数</t>
  </si>
  <si>
    <t>人</t>
  </si>
  <si>
    <t>部门正常运转</t>
  </si>
  <si>
    <t>正常运转</t>
  </si>
  <si>
    <t>单位人员满意度</t>
  </si>
  <si>
    <t xml:space="preserve">巩固城乡义务教育经费保障机制，更好地实施农村义务教育学生营养改善计划，提升农村义务教育学生身体素质。						
</t>
  </si>
  <si>
    <t>获补对象数</t>
  </si>
  <si>
    <t>1507</t>
  </si>
  <si>
    <t>营养改善计划食品安全达标率</t>
  </si>
  <si>
    <t>元/生.餐</t>
  </si>
  <si>
    <t>营养膳食生均补助标准</t>
  </si>
  <si>
    <t>欠发达地区学生身体素质</t>
  </si>
  <si>
    <t>提升</t>
  </si>
  <si>
    <t>学校和老师满意度</t>
  </si>
  <si>
    <t>85</t>
  </si>
  <si>
    <t xml:space="preserve">以学年教育事业统计报表中特殊教育学校实际在校学生人数、义务教育学校随班就读残疾学生人数、义务教育学校附设特教班学生人数和送教上门学生人数为依据，下达特殊教育学校生均公用经费第一批中央补助资金。特殊教育生均公用经费拨款标准按照6000元/生.年执行，确保特殊教育学校公用经费补助资金能够有效保障学校正常运转，不因资金短缺而影响学校正常的教学秩序，残疾学生入学率逐步提高。						
</t>
  </si>
  <si>
    <t>特殊教育学生应补助人数</t>
  </si>
  <si>
    <t>补助人数覆盖率</t>
  </si>
  <si>
    <t>补助标准达标率</t>
  </si>
  <si>
    <t xml:space="preserve">达标率百分比
</t>
  </si>
  <si>
    <t>6000</t>
  </si>
  <si>
    <t>元/人年</t>
  </si>
  <si>
    <t>特殊教育公用经费人均补助标准</t>
  </si>
  <si>
    <t>残疾儿童入学率</t>
  </si>
  <si>
    <t xml:space="preserve">评价政策宣传成效
</t>
  </si>
  <si>
    <t>群众满意度</t>
  </si>
  <si>
    <t>90</t>
  </si>
  <si>
    <t>满意度问卷调查</t>
  </si>
  <si>
    <t>教财【2022】2号学校食堂由学校自主经营、统一管理，不得对外承包或委托经营，学校自主经营食堂（伙房）供餐增加的聘用人员待遇等开支由地方财政统筹解决。</t>
  </si>
  <si>
    <t>反映部门（单位）正常运转情况。</t>
  </si>
  <si>
    <t xml:space="preserve">巩固城乡义务教育经费保障机制，对城乡义务教育困难学生提供生活补助，补助家庭经济困难学生顺利就学，提升义务教育巩固率。						
</t>
  </si>
  <si>
    <t>四类家庭经济困难学生覆盖率</t>
  </si>
  <si>
    <t>625</t>
  </si>
  <si>
    <t>小学非寄宿生人均补助标准</t>
  </si>
  <si>
    <t>预算06表</t>
  </si>
  <si>
    <t>政府性基金预算支出预算表</t>
  </si>
  <si>
    <t>单位名称：昆明市发展和改革委员会</t>
  </si>
  <si>
    <t>政府性基金预算支出</t>
  </si>
  <si>
    <t>备注：石林彝族自治县巴江小学无政府性基金预算，此表无数据。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</si>
  <si>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</si>
  <si>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</si>
  <si>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</si>
  <si>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</si>
  <si>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</si>
  <si>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</si>
  <si>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</si>
  <si>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</si>
  <si>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</si>
  <si>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</si>
  <si>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</si>
  <si>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安保服务采购项目</t>
  </si>
  <si>
    <t>物业管理服务</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</si>
  <si>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</si>
  <si>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</si>
  <si>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</si>
  <si>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</si>
  <si>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</si>
  <si>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</si>
  <si>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</si>
  <si>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</si>
  <si>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</si>
  <si>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备注：石林彝族自治县巴江小学无部门政府购买服务预算，此表无数据。</t>
  </si>
  <si>
    <t>预算09-1表</t>
  </si>
  <si>
    <t>2025年对下转移支付预算表</t>
  </si>
  <si>
    <t>单位名称（项目）</t>
  </si>
  <si>
    <t>地区</t>
  </si>
  <si>
    <t>注：石林彝族自治县巴江小学无省对下转移支付预算资金，此表无数据。</t>
  </si>
  <si>
    <t>预算09-2表</t>
  </si>
  <si>
    <t>备注：石林彝族自治县巴江小学无省对下转移支付绩效目标，此表无数据。</t>
  </si>
  <si>
    <t xml:space="preserve">预算10表
</t>
  </si>
  <si>
    <t>资产类别</t>
  </si>
  <si>
    <t>资产分类代码.名称</t>
  </si>
  <si>
    <t>资产名称</t>
  </si>
  <si>
    <t>计量单位</t>
  </si>
  <si>
    <t>财政部门批复数（元）</t>
  </si>
  <si>
    <t>单价</t>
  </si>
  <si>
    <t>金额</t>
  </si>
  <si>
    <t>备注：石林彝族自治县巴江小学无新增资产配置，此表无数据。</t>
  </si>
  <si>
    <t>预算11表</t>
  </si>
  <si>
    <t>上级补助</t>
  </si>
  <si>
    <t>备注：石林彝族自治县巴江小学无上级转移支付补助项目支出预算，此表无数据。</t>
  </si>
  <si>
    <t>预算12表</t>
  </si>
  <si>
    <t>项目级次</t>
  </si>
  <si>
    <t>312 民生类</t>
  </si>
  <si>
    <t>本级</t>
  </si>
  <si>
    <t>313 事业发展类</t>
  </si>
  <si>
    <t/>
  </si>
  <si>
    <t>预算13表</t>
  </si>
  <si>
    <t>部门编码</t>
  </si>
  <si>
    <t>部门名称</t>
  </si>
  <si>
    <t>内容</t>
  </si>
  <si>
    <t>说明</t>
  </si>
  <si>
    <t>部门总体目标</t>
  </si>
  <si>
    <t>部门职责</t>
  </si>
  <si>
    <t xml:space="preserve">    全面贯彻执行党的教育方针、政策法规，按照“立德树人”、“三个面向”的要求，改革创新，加快发展；坚持社会主义办学方向，按照教育规律，从学校实际出发，制定学校的发展规划、学年度工作计划，并认真组织实施；加强教师队伍建设，组织教师认真学习政治，钻研业务，不断提高教职工的政治思想、职业道德、文化业务水平及教育教学能力，培养和建设一支高素质的教师队伍，提高教育教学质量；深化教育改革，全面实施素质教育，加强教学质量管理；落实县管校聘相关政策，安排好教职工的工作岗位；做好校园文化建设，发挥学校育人主体作用，促进学校教育、家庭教育、社会教育的协调一致，相互配合，形成良好的育人环境；开展校园建设，做好校舍、设备和经费的管理，改善办学条件；依法治校，民主管理，实行校务公开，发挥教职工大会作用，建立健全各项规章制度和岗位责任制，做好教职工的考核和奖惩；严格执行上级有关部门下达的小学义务教育阶段有关收费政策；严格执行招生政策，使划区内的适龄儿童全部入学，并得到全面发展；完成上级业务部门交办工作。</t>
  </si>
  <si>
    <t>根据三定方案归纳</t>
  </si>
  <si>
    <t>目标1：抓好、组织建设好党建工作
目标2：抓好师德，提升教师教学能力水平
目标3：做好安全维稳工作及日常工作
目标4：抓好教学常规及教师培训，做好智慧教科研工作
目标5：抓好学校体卫艺工作，加强劳动教育
目标6：抓实德育工作，打造德育团队，落实德育实效
目标7：抓好后勤保障，促进和谐发展</t>
  </si>
  <si>
    <t>根据部门职责，中长期规划，各级党委，各级政府要求归纳</t>
  </si>
  <si>
    <t>部门年度目标</t>
  </si>
  <si>
    <t>1.抓好、组织建设好党建工作。一是坚持党的全面领导，引领高质量发展；二是做大国良师弘扬教育家精神，建设高素质教师队伍；三是党建引领坚持深化改革，创新高质量发展的路径；四是以德治校，依法治校，建立科学、规范的管理体系；五是在强党建的基础上，把落实立德树人、五育并举作为学校工作的中心，加强家庭、学校、社区协同育人，构建“五动教育”新生态；六是“严”字当头强师德师风建设；七是把少先队做成信仰；八是创先争优；九是牢记寻根文化，深化办学思想；十是做好党政工青妇工作。
2.抓好师德，提升教师教学能力水平。定期组织教研活动，开展好不同年级段的组团式教研，对教育教学中的疑难问题进行持续攻坚。学校实施数字化战略行动，开辟新赛道，赋能高质量发展，加强我校师资队伍数字化技能新赛道建设，逐步从简单实用的操作能力普及化，走向数字技能素养的纵深。学校建立了党建引领下的学习制度，定期开展“第一议题”学习及专业业务学习。认真组织教师参加国培及各级各类培训学习。长期开展“青蓝工程”，长期开展教师电脑反思日志的不间断撰写，长期开展“逢会必培”向身边的“教育家”学习的阅读交流等成长活动。
3.落实校园安全和谐建设，将安全工作，列为学校工作的“第一保障”，全面布局，全员参与，全程管理，常抓不懈，扎扎实实、朴朴实实、真真实实做好安全工作。加强“3+1防”建设，通过强安全意识，提安保素养，把好“人防”第一关；增加安保投入，增强物防建；提高技防水平，学构建校园内外监控网络，做到校园安全监控全覆盖；在“三防”的基础上，抓实常规常态，确保校园安全无死角，无漏洞。制定周密的安全制度，与教师签订校园安全一岗双责责任书，层层落实安全责任，全方位构建安全网络，最大程度地确保校园内外孩子的平安。
4.抓好教学常规及教师培训，做好智慧教科研工作。认真落实《石林彝族自治县中小学教学管理规程》，狠抓教学常规和学习常规管理，开齐课程，上足课时，严格按课表上课；开展教师业务展，全力创建“双一流”学校目标。合理安排作息时间，上午上课不早于8:30，不上晚自习。聚焦课堂教学，推进教学改革，践行能力培养在课堂的观念；每学期开展教师课堂教学考核，强化对课堂教学的监督指导。学校贯彻实施“双减” 政策，开展作业“瘦身减肥计划”。抓实不同年级段生命生长新生态课堂评价，深入课堂实战研究。以打造“学能要素练能中心课堂”为主旨，打造有型胜无型能力型课堂——“四环双检”自主能力课堂。教研方面，紧扣过程评价抓教研。
5.全面发展学生体卫艺，加强劳动教育。落实“三操一课”和阳光体育活动，创建“阳光酷跑”“绳动校园”等传统项目，学生每日阳光锻炼一小时，每学期举办运动会，做到有制度、有课时、有训练、有赛制、有成果、有考核。积极开展课外艺术活动，彰显艺术教育特色，抓实劳动教育，制作劳动教育清单，建立校内外劳动实践场所，常态化开展家务劳动和校园劳动，定期开展生产劳动和服务性劳动，对劳动素养进行评价。
6.抓实德育工作，打造德育团队，落实德育实效。一是强化思政教育和意识形态工作，开展特色化“自治体验式德育”，工作有计划、有活动、有总结、有成效；二是学校力求打造最干净、最清爽、最整洁的校园，践行文化育人理念，校园环境优雅，各功能区、室有文化标识或元素，形成独特的育人文化名片，创建独具特色的“德礼”文化特色；三是以“十礼”评比为载体，每周举行从星期一出发主题教育活动，有计划的开展班队活动和常态化的十礼评比活动，9月开展了道德长跑活动，充分发挥道德长跑之“十礼”的德育教育连续性功能，做实德育工作，提升德育工作的亮点与实效。
7.抓好后勤保障，促进和谐发展。进一步加强学校后勤保障，办好饭香食堂，加强食堂管理，严把安全、卫生关，努力打造平安和谐校园。</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</si>
  <si>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</si>
  <si>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</si>
  <si>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</si>
  <si>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</si>
  <si>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</si>
  <si>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</si>
  <si>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</si>
  <si>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</si>
  <si>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</si>
  <si>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</si>
  <si>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</si>
  <si>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</si>
  <si>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</si>
  <si>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</si>
  <si>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全年实际招生人数占预计招生数的百分比。推进控辍保学工作，促进教育教学工作。</t>
  </si>
  <si>
    <t>实际招生人数占预计招生数的百分比，完成10分</t>
  </si>
  <si>
    <t>招生人数</t>
  </si>
  <si>
    <t>教务处上报县教体局预计招生数</t>
  </si>
  <si>
    <t>全年教研活动共计35次，涉及各科教师</t>
  </si>
  <si>
    <t>35</t>
  </si>
  <si>
    <t>次</t>
  </si>
  <si>
    <t>开展教研活动次数低于年初预算数按照比重扣减，共计10分</t>
  </si>
  <si>
    <t>各种教研活动次数</t>
  </si>
  <si>
    <t>教务处教研活动计划</t>
  </si>
  <si>
    <t>加大教育资金投入力度，使教育质量不断挺高，开展教育质量分析，教学成绩比上年增加</t>
  </si>
  <si>
    <t>教育成绩与上年相比增加1%按照10分加成</t>
  </si>
  <si>
    <t>教务处教育目标管理</t>
  </si>
  <si>
    <t>通过各种培训学习及教师研讨使得教学质量不断提高，教师教学方法改进，同一教育内容有不同的教学方法</t>
  </si>
  <si>
    <t>套</t>
  </si>
  <si>
    <t>教育方法两种以上10分</t>
  </si>
  <si>
    <t>教育教学方式方法要求</t>
  </si>
  <si>
    <t>加强领导，强化措施，落实责任，按时、按质、按量完成各项工作</t>
  </si>
  <si>
    <t>&lt;=</t>
  </si>
  <si>
    <t>截止上报时间前</t>
  </si>
  <si>
    <t>天</t>
  </si>
  <si>
    <t>截止时间前上报材料按10分</t>
  </si>
  <si>
    <t>各项工作材料上报时间</t>
  </si>
  <si>
    <t>日常工作要求</t>
  </si>
  <si>
    <t>按预算资金到位情况及时完成资金的拨付和使用。完成率达95%以上</t>
  </si>
  <si>
    <t>月</t>
  </si>
  <si>
    <t>资金支付小于3月，共计10分</t>
  </si>
  <si>
    <t>资金到位后在账户上的沉淀时间</t>
  </si>
  <si>
    <t>资金使用管理要求</t>
  </si>
  <si>
    <t>厉行节约，严格控制支出，确保“三公”经费与上年相比明显减少</t>
  </si>
  <si>
    <t>减少5%，共计10分</t>
  </si>
  <si>
    <t>三公经费管理要求</t>
  </si>
  <si>
    <t>经济效益指标</t>
  </si>
  <si>
    <t>合理有效的使用资金，不断改善教育教学环境，保障学校正常运转，促进教育教学稳步持续发展</t>
  </si>
  <si>
    <t>共计5分</t>
  </si>
  <si>
    <t>通过各项资金的合理分配使用，不断提升教育教学工作可持续发展能力，促进教育教学质量的提高</t>
  </si>
  <si>
    <t>教育职能职责及目标</t>
  </si>
  <si>
    <t>学校公用经费50%用于校园建设、改善办学条件，建成安全、优美的校园环境</t>
  </si>
  <si>
    <t>50</t>
  </si>
  <si>
    <t>学校公用经费50%用于保障学校正常运转和教师继续教育培训，切实提高教师业务素质</t>
  </si>
  <si>
    <t>社会效益指标</t>
  </si>
  <si>
    <t>积极开展各种活动，力争圆满完成各项目标任务，让学校成为学生进得来，留得住，学得好的满意学校，提高学生家长和社会对学校的满意度，提高师德良好率，增强学校办学声誉</t>
  </si>
  <si>
    <t>教育教学提升，5分</t>
  </si>
  <si>
    <t>可持续影响指标</t>
  </si>
  <si>
    <t>通过各项资金的合理分配使用，不断提升全县教育教学工作可持续发展能力，促进教育教学质量的提高</t>
  </si>
  <si>
    <t>服务对象满意度指标</t>
  </si>
  <si>
    <t>教育教学质量稳步发展，学校教职工满意度高，惠民政策宣传到位，提升家长对教育的满意度，做好与学生的沟通工作，激发学生的学习动力，提升学生对学校，教师的满意度</t>
  </si>
  <si>
    <t>各类人员满意度95%以上，5分</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</si>
</sst>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yyyy/mm/dd"/>
    <numFmt numFmtId="179" formatCode="hh:mm:ss"/>
    <numFmt numFmtId="180" formatCode="#,##0.00;\-#,##0.00;;@"/>
  </numFmts>
  <fonts count="42">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sz val="11"/>
      <color indexed="8"/>
      <name val="宋体"/>
      <charset val="134"/>
    </font>
    <font>
      <b/>
      <sz val="11"/>
      <color rgb="FF000000"/>
      <name val="宋体"/>
      <charset val="134"/>
    </font>
    <font>
      <sz val="12"/>
      <color rgb="FF000000"/>
      <name val="宋体"/>
      <charset val="134"/>
    </font>
    <font>
      <sz val="9"/>
      <color theme="1"/>
      <name val="宋体"/>
      <charset val="134"/>
      <scheme val="minor"/>
    </font>
    <font>
      <b/>
      <sz val="23"/>
      <color rgb="FF000000"/>
      <name val="宋体"/>
      <charset val="134"/>
    </font>
    <font>
      <sz val="9"/>
      <color theme="1"/>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2" fontId="0" fillId="0" borderId="0" applyFont="0" applyFill="0" applyBorder="0" applyAlignment="0" applyProtection="0">
      <alignment vertical="center"/>
    </xf>
    <xf numFmtId="0" fontId="22" fillId="4" borderId="0" applyNumberFormat="0" applyBorder="0" applyAlignment="0" applyProtection="0">
      <alignment vertical="center"/>
    </xf>
    <xf numFmtId="0" fontId="23"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4" fillId="0" borderId="1">
      <alignment horizontal="right" vertical="center"/>
    </xf>
    <xf numFmtId="0" fontId="22" fillId="6"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4" fillId="0" borderId="1">
      <alignment horizontal="right" vertical="center"/>
    </xf>
    <xf numFmtId="0" fontId="28" fillId="0" borderId="0" applyNumberFormat="0" applyFill="0" applyBorder="0" applyAlignment="0" applyProtection="0">
      <alignment vertical="center"/>
    </xf>
    <xf numFmtId="0" fontId="0" fillId="9" borderId="17"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8" applyNumberFormat="0" applyFill="0" applyAlignment="0" applyProtection="0">
      <alignment vertical="center"/>
    </xf>
    <xf numFmtId="0" fontId="34" fillId="0" borderId="18" applyNumberFormat="0" applyFill="0" applyAlignment="0" applyProtection="0">
      <alignment vertical="center"/>
    </xf>
    <xf numFmtId="0" fontId="26" fillId="11" borderId="0" applyNumberFormat="0" applyBorder="0" applyAlignment="0" applyProtection="0">
      <alignment vertical="center"/>
    </xf>
    <xf numFmtId="0" fontId="29" fillId="0" borderId="19" applyNumberFormat="0" applyFill="0" applyAlignment="0" applyProtection="0">
      <alignment vertical="center"/>
    </xf>
    <xf numFmtId="0" fontId="26" fillId="12" borderId="0" applyNumberFormat="0" applyBorder="0" applyAlignment="0" applyProtection="0">
      <alignment vertical="center"/>
    </xf>
    <xf numFmtId="0" fontId="35" fillId="13" borderId="20" applyNumberFormat="0" applyAlignment="0" applyProtection="0">
      <alignment vertical="center"/>
    </xf>
    <xf numFmtId="0" fontId="36" fillId="13" borderId="16" applyNumberFormat="0" applyAlignment="0" applyProtection="0">
      <alignment vertical="center"/>
    </xf>
    <xf numFmtId="0" fontId="37" fillId="14" borderId="21" applyNumberFormat="0" applyAlignment="0" applyProtection="0">
      <alignment vertical="center"/>
    </xf>
    <xf numFmtId="0" fontId="22"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10" fontId="24" fillId="0" borderId="1">
      <alignment horizontal="right" vertical="center"/>
    </xf>
    <xf numFmtId="0" fontId="22" fillId="19" borderId="0" applyNumberFormat="0" applyBorder="0" applyAlignment="0" applyProtection="0">
      <alignment vertical="center"/>
    </xf>
    <xf numFmtId="0" fontId="26"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6" fillId="29" borderId="0" applyNumberFormat="0" applyBorder="0" applyAlignment="0" applyProtection="0">
      <alignment vertical="center"/>
    </xf>
    <xf numFmtId="0" fontId="22"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2" fillId="33" borderId="0" applyNumberFormat="0" applyBorder="0" applyAlignment="0" applyProtection="0">
      <alignment vertical="center"/>
    </xf>
    <xf numFmtId="0" fontId="26" fillId="34" borderId="0" applyNumberFormat="0" applyBorder="0" applyAlignment="0" applyProtection="0">
      <alignment vertical="center"/>
    </xf>
    <xf numFmtId="180" fontId="24" fillId="0" borderId="1">
      <alignment horizontal="right" vertical="center"/>
    </xf>
    <xf numFmtId="49" fontId="24" fillId="0" borderId="1">
      <alignment horizontal="left" vertical="center" wrapText="1"/>
    </xf>
    <xf numFmtId="180" fontId="24" fillId="0" borderId="1">
      <alignment horizontal="right" vertical="center"/>
    </xf>
    <xf numFmtId="179" fontId="24" fillId="0" borderId="1">
      <alignment horizontal="right" vertical="center"/>
    </xf>
    <xf numFmtId="177" fontId="24" fillId="0" borderId="1">
      <alignment horizontal="right" vertical="center"/>
    </xf>
    <xf numFmtId="0" fontId="24" fillId="0" borderId="0">
      <alignment vertical="top"/>
      <protection locked="0"/>
    </xf>
    <xf numFmtId="0" fontId="12" fillId="0" borderId="0"/>
    <xf numFmtId="0" fontId="6" fillId="0" borderId="0">
      <alignment vertical="center"/>
    </xf>
  </cellStyleXfs>
  <cellXfs count="239">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6" fillId="0" borderId="5"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9" fontId="2" fillId="0" borderId="6"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5" fillId="0" borderId="1" xfId="0" applyFont="1" applyBorder="1" applyAlignment="1">
      <alignment horizontal="center"/>
    </xf>
    <xf numFmtId="4" fontId="2" fillId="0" borderId="1" xfId="0" applyNumberFormat="1" applyFont="1" applyBorder="1" applyAlignment="1">
      <alignment horizontal="right" vertical="center"/>
    </xf>
    <xf numFmtId="49" fontId="2" fillId="0" borderId="8"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7"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0" xfId="0" applyFont="1" applyBorder="1" applyAlignment="1" applyProtection="1">
      <alignment horizontal="center" vertical="center" wrapText="1"/>
      <protection locked="0"/>
    </xf>
    <xf numFmtId="0" fontId="2" fillId="2" borderId="10" xfId="0" applyFont="1" applyFill="1" applyBorder="1" applyAlignment="1" applyProtection="1">
      <alignment horizontal="left" vertical="center" wrapText="1"/>
      <protection locked="0"/>
    </xf>
    <xf numFmtId="0" fontId="9" fillId="0" borderId="5" xfId="0" applyFont="1" applyBorder="1" applyAlignment="1">
      <alignment horizontal="center" vertical="center"/>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10"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1"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1" xfId="0" applyFont="1" applyBorder="1" applyAlignment="1">
      <alignment horizontal="center" vertical="center"/>
    </xf>
    <xf numFmtId="0" fontId="5" fillId="2" borderId="13" xfId="0" applyFont="1" applyFill="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11"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11" xfId="0" applyFont="1" applyFill="1" applyBorder="1" applyAlignment="1">
      <alignment horizontal="center" vertical="center"/>
    </xf>
    <xf numFmtId="0" fontId="5" fillId="0" borderId="12"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2" fillId="0" borderId="0" xfId="58" applyFill="1" applyAlignment="1">
      <alignment vertical="center"/>
    </xf>
    <xf numFmtId="0" fontId="3" fillId="0" borderId="1" xfId="0" applyFont="1" applyBorder="1" applyAlignment="1" applyProtection="1">
      <alignment horizontal="center" vertical="center"/>
      <protection locked="0"/>
    </xf>
    <xf numFmtId="4" fontId="11"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3" fillId="0" borderId="0" xfId="0" applyFont="1" applyBorder="1" applyAlignment="1" applyProtection="1">
      <alignment vertical="top"/>
      <protection locked="0"/>
    </xf>
    <xf numFmtId="0" fontId="13" fillId="0" borderId="0" xfId="0" applyFont="1" applyBorder="1" applyAlignment="1">
      <alignment vertical="top"/>
    </xf>
    <xf numFmtId="0" fontId="14" fillId="2" borderId="0" xfId="0" applyFont="1" applyFill="1" applyBorder="1" applyAlignment="1" applyProtection="1">
      <alignment horizontal="center" vertical="center" wrapText="1"/>
      <protection locked="0"/>
    </xf>
    <xf numFmtId="0" fontId="13" fillId="0" borderId="0" xfId="0" applyFont="1" applyBorder="1" applyProtection="1">
      <protection locked="0"/>
    </xf>
    <xf numFmtId="0" fontId="13"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5"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12" fillId="0" borderId="0" xfId="57" applyFont="1" applyFill="1" applyBorder="1" applyAlignment="1" applyProtection="1">
      <alignment vertical="center"/>
    </xf>
    <xf numFmtId="0" fontId="3" fillId="0" borderId="0" xfId="0" applyFont="1" applyBorder="1" applyAlignment="1">
      <alignment horizontal="right" vertical="center"/>
    </xf>
    <xf numFmtId="0" fontId="15"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wrapText="1"/>
    </xf>
    <xf numFmtId="180" fontId="11" fillId="0" borderId="1" xfId="54" applyNumberFormat="1" applyFont="1" applyBorder="1">
      <alignment horizontal="right" vertical="center"/>
    </xf>
    <xf numFmtId="0" fontId="12" fillId="0" borderId="0" xfId="57" applyFont="1" applyFill="1" applyBorder="1" applyAlignment="1" applyProtection="1"/>
    <xf numFmtId="0" fontId="3" fillId="0" borderId="0" xfId="0" applyFont="1" applyBorder="1" applyAlignment="1">
      <alignment wrapText="1"/>
    </xf>
    <xf numFmtId="0" fontId="3" fillId="0" borderId="0" xfId="0" applyFont="1" applyBorder="1" applyProtection="1">
      <protection locked="0"/>
    </xf>
    <xf numFmtId="0" fontId="10" fillId="0" borderId="0" xfId="0" applyFont="1" applyBorder="1" applyAlignment="1">
      <alignment horizontal="center" vertical="center" wrapText="1"/>
    </xf>
    <xf numFmtId="0" fontId="5" fillId="0" borderId="0" xfId="0" applyFont="1" applyBorder="1" applyProtection="1">
      <protection locked="0"/>
    </xf>
    <xf numFmtId="0" fontId="5" fillId="0" borderId="7"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2" fillId="0" borderId="13" xfId="0" applyFont="1" applyBorder="1" applyAlignment="1">
      <alignment horizontal="left" vertical="center" wrapText="1"/>
    </xf>
    <xf numFmtId="0" fontId="2" fillId="0" borderId="9" xfId="0" applyFont="1" applyBorder="1" applyAlignment="1" applyProtection="1">
      <alignment horizontal="left" vertical="center"/>
      <protection locked="0"/>
    </xf>
    <xf numFmtId="0" fontId="2" fillId="0" borderId="9" xfId="0" applyFont="1" applyBorder="1" applyAlignment="1">
      <alignment horizontal="left" vertical="center" wrapText="1"/>
    </xf>
    <xf numFmtId="0" fontId="2" fillId="0" borderId="8" xfId="0" applyFont="1" applyBorder="1" applyAlignment="1">
      <alignment horizontal="center" vertical="center"/>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xf>
    <xf numFmtId="0" fontId="0" fillId="0" borderId="0" xfId="0" applyFont="1" applyFill="1" applyBorder="1" applyAlignment="1">
      <alignment vertical="center"/>
    </xf>
    <xf numFmtId="0" fontId="2" fillId="0" borderId="0" xfId="0" applyFont="1" applyBorder="1" applyAlignment="1" applyProtection="1">
      <alignment vertical="top" wrapText="1"/>
      <protection locked="0"/>
    </xf>
    <xf numFmtId="0" fontId="10"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180" fontId="11" fillId="0" borderId="1" xfId="0" applyNumberFormat="1" applyFont="1" applyBorder="1" applyAlignment="1">
      <alignment horizontal="right" vertical="center"/>
    </xf>
    <xf numFmtId="0" fontId="2" fillId="2" borderId="9"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2" fillId="0" borderId="0" xfId="0" applyFont="1" applyBorder="1" applyAlignment="1">
      <alignment horizontal="left" vertical="center"/>
    </xf>
    <xf numFmtId="177" fontId="11" fillId="0" borderId="1" xfId="56" applyNumberFormat="1" applyFont="1" applyBorder="1" applyAlignment="1">
      <alignment horizontal="center" vertical="center"/>
    </xf>
    <xf numFmtId="177" fontId="11" fillId="0" borderId="1" xfId="0" applyNumberFormat="1" applyFont="1" applyBorder="1" applyAlignment="1">
      <alignment horizontal="center" vertical="center"/>
    </xf>
    <xf numFmtId="3" fontId="2" fillId="0" borderId="9" xfId="0" applyNumberFormat="1" applyFont="1" applyBorder="1" applyAlignment="1">
      <alignment horizontal="right" vertical="center"/>
    </xf>
    <xf numFmtId="0" fontId="2" fillId="2" borderId="9" xfId="0" applyFont="1" applyFill="1" applyBorder="1" applyAlignment="1">
      <alignment horizontal="right" vertical="center"/>
    </xf>
    <xf numFmtId="0" fontId="2" fillId="2" borderId="0" xfId="0" applyFont="1" applyFill="1" applyBorder="1" applyAlignment="1">
      <alignment horizontal="left" vertical="center"/>
    </xf>
    <xf numFmtId="180" fontId="11" fillId="0" borderId="0" xfId="0" applyNumberFormat="1" applyFont="1" applyBorder="1" applyAlignment="1">
      <alignment horizontal="left" vertical="center"/>
    </xf>
    <xf numFmtId="0" fontId="2" fillId="0" borderId="0" xfId="0" applyFont="1" applyBorder="1" applyAlignment="1">
      <alignment horizontal="right"/>
    </xf>
    <xf numFmtId="0" fontId="16" fillId="0" borderId="0" xfId="0" applyFont="1" applyBorder="1" applyAlignment="1" applyProtection="1">
      <alignment horizontal="right"/>
      <protection locked="0"/>
    </xf>
    <xf numFmtId="49" fontId="16" fillId="0" borderId="0" xfId="0" applyNumberFormat="1" applyFont="1" applyBorder="1" applyProtection="1">
      <protection locked="0"/>
    </xf>
    <xf numFmtId="0" fontId="3" fillId="0" borderId="0" xfId="0" applyFont="1" applyBorder="1" applyAlignment="1">
      <alignment horizontal="right"/>
    </xf>
    <xf numFmtId="0" fontId="17" fillId="0" borderId="0"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lignment horizontal="center" vertical="center"/>
    </xf>
    <xf numFmtId="0" fontId="5" fillId="0" borderId="11" xfId="0"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49" fontId="12" fillId="0" borderId="0" xfId="57" applyNumberFormat="1" applyFont="1" applyFill="1" applyBorder="1" applyAlignment="1" applyProtection="1"/>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7" xfId="0" applyFont="1" applyBorder="1" applyAlignment="1">
      <alignment horizontal="center" vertical="center"/>
    </xf>
    <xf numFmtId="0" fontId="5" fillId="0" borderId="8" xfId="0" applyFont="1" applyBorder="1" applyAlignment="1" applyProtection="1">
      <alignment horizontal="center" vertical="center" wrapText="1"/>
      <protection locked="0"/>
    </xf>
    <xf numFmtId="0" fontId="5" fillId="0" borderId="9"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13"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3"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3" fillId="2" borderId="0"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180" fontId="21" fillId="0" borderId="1" xfId="0" applyNumberFormat="1" applyFont="1" applyBorder="1" applyAlignment="1">
      <alignment horizontal="right" vertical="center"/>
    </xf>
    <xf numFmtId="0" fontId="19" fillId="2" borderId="11"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2" borderId="13" xfId="0" applyFont="1" applyFill="1" applyBorder="1" applyAlignment="1" applyProtection="1">
      <alignment horizontal="center" vertical="center" wrapText="1"/>
      <protection locked="0"/>
    </xf>
    <xf numFmtId="0" fontId="19" fillId="0" borderId="13"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2" fillId="2" borderId="13" xfId="0" applyFont="1" applyFill="1" applyBorder="1" applyAlignment="1">
      <alignment horizontal="left" vertical="center"/>
    </xf>
    <xf numFmtId="0" fontId="2" fillId="2" borderId="1" xfId="0" applyFont="1" applyFill="1" applyBorder="1" applyAlignment="1">
      <alignment horizontal="center" vertical="center"/>
    </xf>
    <xf numFmtId="0" fontId="13"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2" fillId="2" borderId="9"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 name="常规 5" xfId="58"/>
    <cellStyle name="常规 3"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F15" sqref="F15"/>
    </sheetView>
  </sheetViews>
  <sheetFormatPr defaultColWidth="8.57407407407407" defaultRowHeight="12.75" customHeight="1" outlineLevelCol="3"/>
  <cols>
    <col min="1" max="1" width="41" customWidth="1"/>
    <col min="2" max="2" width="26.25" customWidth="1"/>
    <col min="3" max="4" width="41" customWidth="1"/>
  </cols>
  <sheetData>
    <row r="1" ht="15" customHeight="1" spans="1:4">
      <c r="A1" s="89"/>
      <c r="B1" s="89"/>
      <c r="C1" s="89"/>
      <c r="D1" s="105" t="s">
        <v>0</v>
      </c>
    </row>
    <row r="2" ht="41.25" customHeight="1" spans="1:1">
      <c r="A2" s="84" t="str">
        <f>"2025"&amp;"年部门财务收支预算总表"</f>
        <v>2025年部门财务收支预算总表</v>
      </c>
    </row>
    <row r="3" ht="17.25" customHeight="1" spans="1:4">
      <c r="A3" s="87" t="str">
        <f>"单位名称："&amp;"石林彝族自治县巴江小学"</f>
        <v>单位名称：石林彝族自治县巴江小学</v>
      </c>
      <c r="B3" s="204"/>
      <c r="D3" s="183" t="s">
        <v>1</v>
      </c>
    </row>
    <row r="4" ht="23.25" customHeight="1" spans="1:4">
      <c r="A4" s="205" t="s">
        <v>2</v>
      </c>
      <c r="B4" s="206"/>
      <c r="C4" s="205" t="s">
        <v>3</v>
      </c>
      <c r="D4" s="206"/>
    </row>
    <row r="5" ht="24" customHeight="1" spans="1:4">
      <c r="A5" s="205" t="s">
        <v>4</v>
      </c>
      <c r="B5" s="205" t="s">
        <v>5</v>
      </c>
      <c r="C5" s="205" t="s">
        <v>6</v>
      </c>
      <c r="D5" s="205" t="s">
        <v>5</v>
      </c>
    </row>
    <row r="6" ht="17.25" customHeight="1" spans="1:4">
      <c r="A6" s="207" t="s">
        <v>7</v>
      </c>
      <c r="B6" s="147">
        <v>15773872</v>
      </c>
      <c r="C6" s="207" t="s">
        <v>8</v>
      </c>
      <c r="D6" s="147"/>
    </row>
    <row r="7" ht="17.25" customHeight="1" spans="1:4">
      <c r="A7" s="207" t="s">
        <v>9</v>
      </c>
      <c r="B7" s="147"/>
      <c r="C7" s="207" t="s">
        <v>10</v>
      </c>
      <c r="D7" s="147"/>
    </row>
    <row r="8" ht="17.25" customHeight="1" spans="1:4">
      <c r="A8" s="207" t="s">
        <v>11</v>
      </c>
      <c r="B8" s="147"/>
      <c r="C8" s="238" t="s">
        <v>12</v>
      </c>
      <c r="D8" s="147"/>
    </row>
    <row r="9" ht="17.25" customHeight="1" spans="1:4">
      <c r="A9" s="207" t="s">
        <v>13</v>
      </c>
      <c r="B9" s="147"/>
      <c r="C9" s="238" t="s">
        <v>14</v>
      </c>
      <c r="D9" s="147"/>
    </row>
    <row r="10" ht="17.25" customHeight="1" spans="1:4">
      <c r="A10" s="207" t="s">
        <v>15</v>
      </c>
      <c r="B10" s="147"/>
      <c r="C10" s="238" t="s">
        <v>16</v>
      </c>
      <c r="D10" s="147">
        <v>11252384</v>
      </c>
    </row>
    <row r="11" ht="17.25" customHeight="1" spans="1:4">
      <c r="A11" s="207" t="s">
        <v>17</v>
      </c>
      <c r="B11" s="147"/>
      <c r="C11" s="238" t="s">
        <v>18</v>
      </c>
      <c r="D11" s="147"/>
    </row>
    <row r="12" ht="17.25" customHeight="1" spans="1:4">
      <c r="A12" s="207" t="s">
        <v>19</v>
      </c>
      <c r="B12" s="147"/>
      <c r="C12" s="74" t="s">
        <v>20</v>
      </c>
      <c r="D12" s="147"/>
    </row>
    <row r="13" ht="17.25" customHeight="1" spans="1:4">
      <c r="A13" s="207" t="s">
        <v>21</v>
      </c>
      <c r="B13" s="147"/>
      <c r="C13" s="74" t="s">
        <v>22</v>
      </c>
      <c r="D13" s="147">
        <v>1989739</v>
      </c>
    </row>
    <row r="14" ht="17.25" customHeight="1" spans="1:4">
      <c r="A14" s="207" t="s">
        <v>23</v>
      </c>
      <c r="B14" s="147"/>
      <c r="C14" s="74" t="s">
        <v>24</v>
      </c>
      <c r="D14" s="147">
        <v>1243606</v>
      </c>
    </row>
    <row r="15" ht="17.25" customHeight="1" spans="1:4">
      <c r="A15" s="207" t="s">
        <v>25</v>
      </c>
      <c r="B15" s="147"/>
      <c r="C15" s="74" t="s">
        <v>26</v>
      </c>
      <c r="D15" s="147"/>
    </row>
    <row r="16" ht="17.25" customHeight="1" spans="1:4">
      <c r="A16" s="21"/>
      <c r="B16" s="147"/>
      <c r="C16" s="74" t="s">
        <v>27</v>
      </c>
      <c r="D16" s="147"/>
    </row>
    <row r="17" ht="17.25" customHeight="1" spans="1:4">
      <c r="A17" s="208"/>
      <c r="B17" s="147"/>
      <c r="C17" s="74" t="s">
        <v>28</v>
      </c>
      <c r="D17" s="147"/>
    </row>
    <row r="18" ht="17.25" customHeight="1" spans="1:4">
      <c r="A18" s="208"/>
      <c r="B18" s="147"/>
      <c r="C18" s="74" t="s">
        <v>29</v>
      </c>
      <c r="D18" s="147"/>
    </row>
    <row r="19" ht="17.25" customHeight="1" spans="1:4">
      <c r="A19" s="208"/>
      <c r="B19" s="147"/>
      <c r="C19" s="74" t="s">
        <v>30</v>
      </c>
      <c r="D19" s="147"/>
    </row>
    <row r="20" ht="17.25" customHeight="1" spans="1:4">
      <c r="A20" s="208"/>
      <c r="B20" s="147"/>
      <c r="C20" s="74" t="s">
        <v>31</v>
      </c>
      <c r="D20" s="147"/>
    </row>
    <row r="21" ht="17.25" customHeight="1" spans="1:4">
      <c r="A21" s="208"/>
      <c r="B21" s="147"/>
      <c r="C21" s="74" t="s">
        <v>32</v>
      </c>
      <c r="D21" s="147"/>
    </row>
    <row r="22" ht="17.25" customHeight="1" spans="1:4">
      <c r="A22" s="208"/>
      <c r="B22" s="147"/>
      <c r="C22" s="74" t="s">
        <v>33</v>
      </c>
      <c r="D22" s="147"/>
    </row>
    <row r="23" ht="17.25" customHeight="1" spans="1:4">
      <c r="A23" s="208"/>
      <c r="B23" s="147"/>
      <c r="C23" s="74" t="s">
        <v>34</v>
      </c>
      <c r="D23" s="147"/>
    </row>
    <row r="24" ht="17.25" customHeight="1" spans="1:4">
      <c r="A24" s="208"/>
      <c r="B24" s="147"/>
      <c r="C24" s="74" t="s">
        <v>35</v>
      </c>
      <c r="D24" s="147">
        <v>1288143</v>
      </c>
    </row>
    <row r="25" ht="17.25" customHeight="1" spans="1:4">
      <c r="A25" s="208"/>
      <c r="B25" s="147"/>
      <c r="C25" s="74" t="s">
        <v>36</v>
      </c>
      <c r="D25" s="147"/>
    </row>
    <row r="26" ht="17.25" customHeight="1" spans="1:4">
      <c r="A26" s="208"/>
      <c r="B26" s="147"/>
      <c r="C26" s="21" t="s">
        <v>37</v>
      </c>
      <c r="D26" s="147"/>
    </row>
    <row r="27" ht="17.25" customHeight="1" spans="1:4">
      <c r="A27" s="208"/>
      <c r="B27" s="147"/>
      <c r="C27" s="74" t="s">
        <v>38</v>
      </c>
      <c r="D27" s="147"/>
    </row>
    <row r="28" ht="16.5" customHeight="1" spans="1:4">
      <c r="A28" s="208"/>
      <c r="B28" s="147"/>
      <c r="C28" s="74" t="s">
        <v>39</v>
      </c>
      <c r="D28" s="147"/>
    </row>
    <row r="29" ht="16.5" customHeight="1" spans="1:4">
      <c r="A29" s="208"/>
      <c r="B29" s="147"/>
      <c r="C29" s="21" t="s">
        <v>40</v>
      </c>
      <c r="D29" s="147"/>
    </row>
    <row r="30" ht="17.25" customHeight="1" spans="1:4">
      <c r="A30" s="208"/>
      <c r="B30" s="147"/>
      <c r="C30" s="21" t="s">
        <v>41</v>
      </c>
      <c r="D30" s="147"/>
    </row>
    <row r="31" ht="17.25" customHeight="1" spans="1:4">
      <c r="A31" s="208"/>
      <c r="B31" s="147"/>
      <c r="C31" s="74" t="s">
        <v>42</v>
      </c>
      <c r="D31" s="147"/>
    </row>
    <row r="32" ht="16.5" customHeight="1" spans="1:4">
      <c r="A32" s="208" t="s">
        <v>43</v>
      </c>
      <c r="B32" s="147">
        <v>15773872</v>
      </c>
      <c r="C32" s="208" t="s">
        <v>44</v>
      </c>
      <c r="D32" s="147">
        <v>15773872</v>
      </c>
    </row>
    <row r="33" ht="16.5" customHeight="1" spans="1:4">
      <c r="A33" s="21" t="s">
        <v>45</v>
      </c>
      <c r="B33" s="147"/>
      <c r="C33" s="21" t="s">
        <v>46</v>
      </c>
      <c r="D33" s="147"/>
    </row>
    <row r="34" ht="16.5" customHeight="1" spans="1:4">
      <c r="A34" s="74" t="s">
        <v>47</v>
      </c>
      <c r="B34" s="147"/>
      <c r="C34" s="74" t="s">
        <v>47</v>
      </c>
      <c r="D34" s="147"/>
    </row>
    <row r="35" ht="16.5" customHeight="1" spans="1:4">
      <c r="A35" s="74" t="s">
        <v>48</v>
      </c>
      <c r="B35" s="147"/>
      <c r="C35" s="74" t="s">
        <v>49</v>
      </c>
      <c r="D35" s="147"/>
    </row>
    <row r="36" ht="16.5" customHeight="1" spans="1:4">
      <c r="A36" s="209" t="s">
        <v>50</v>
      </c>
      <c r="B36" s="147">
        <v>15773872</v>
      </c>
      <c r="C36" s="209" t="s">
        <v>51</v>
      </c>
      <c r="D36" s="147">
        <v>15773872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1" sqref="A1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63">
        <v>1</v>
      </c>
      <c r="B1" s="164">
        <v>0</v>
      </c>
      <c r="C1" s="163">
        <v>1</v>
      </c>
      <c r="D1" s="165"/>
      <c r="E1" s="165"/>
      <c r="F1" s="162" t="s">
        <v>359</v>
      </c>
    </row>
    <row r="2" ht="42" customHeight="1" spans="1:6">
      <c r="A2" s="166" t="str">
        <f>"2025"&amp;"年部门政府性基金预算支出预算表"</f>
        <v>2025年部门政府性基金预算支出预算表</v>
      </c>
      <c r="B2" s="166" t="s">
        <v>360</v>
      </c>
      <c r="C2" s="167"/>
      <c r="D2" s="168"/>
      <c r="E2" s="168"/>
      <c r="F2" s="168"/>
    </row>
    <row r="3" ht="13.5" customHeight="1" spans="1:6">
      <c r="A3" s="51" t="str">
        <f>"单位名称："&amp;"石林彝族自治县巴江小学"</f>
        <v>单位名称：石林彝族自治县巴江小学</v>
      </c>
      <c r="B3" s="51" t="s">
        <v>361</v>
      </c>
      <c r="C3" s="163"/>
      <c r="D3" s="165"/>
      <c r="E3" s="165"/>
      <c r="F3" s="162" t="s">
        <v>1</v>
      </c>
    </row>
    <row r="4" ht="19.5" customHeight="1" spans="1:6">
      <c r="A4" s="169" t="s">
        <v>189</v>
      </c>
      <c r="B4" s="170" t="s">
        <v>72</v>
      </c>
      <c r="C4" s="169" t="s">
        <v>73</v>
      </c>
      <c r="D4" s="12" t="s">
        <v>362</v>
      </c>
      <c r="E4" s="13"/>
      <c r="F4" s="43"/>
    </row>
    <row r="5" ht="18.75" customHeight="1" spans="1:6">
      <c r="A5" s="171"/>
      <c r="B5" s="172"/>
      <c r="C5" s="171"/>
      <c r="D5" s="59" t="s">
        <v>55</v>
      </c>
      <c r="E5" s="12" t="s">
        <v>75</v>
      </c>
      <c r="F5" s="59" t="s">
        <v>76</v>
      </c>
    </row>
    <row r="6" ht="18.75" customHeight="1" spans="1:6">
      <c r="A6" s="108">
        <v>1</v>
      </c>
      <c r="B6" s="173" t="s">
        <v>83</v>
      </c>
      <c r="C6" s="108">
        <v>3</v>
      </c>
      <c r="D6" s="14">
        <v>4</v>
      </c>
      <c r="E6" s="14">
        <v>5</v>
      </c>
      <c r="F6" s="14">
        <v>6</v>
      </c>
    </row>
    <row r="7" ht="21" customHeight="1" spans="1:6">
      <c r="A7" s="64"/>
      <c r="B7" s="64"/>
      <c r="C7" s="64"/>
      <c r="D7" s="147"/>
      <c r="E7" s="147"/>
      <c r="F7" s="147"/>
    </row>
    <row r="8" ht="21" customHeight="1" spans="1:6">
      <c r="A8" s="64"/>
      <c r="B8" s="64"/>
      <c r="C8" s="64"/>
      <c r="D8" s="147"/>
      <c r="E8" s="147"/>
      <c r="F8" s="147"/>
    </row>
    <row r="9" ht="18.75" customHeight="1" spans="1:6">
      <c r="A9" s="174" t="s">
        <v>179</v>
      </c>
      <c r="B9" s="174" t="s">
        <v>179</v>
      </c>
      <c r="C9" s="175" t="s">
        <v>179</v>
      </c>
      <c r="D9" s="147"/>
      <c r="E9" s="147"/>
      <c r="F9" s="147"/>
    </row>
    <row r="11" customHeight="1" spans="1:1">
      <c r="A11" s="176" t="s">
        <v>363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B1" workbookViewId="0">
      <selection activeCell="H17" sqref="H17"/>
    </sheetView>
  </sheetViews>
  <sheetFormatPr defaultColWidth="9.13888888888889" defaultRowHeight="14.25" customHeight="1"/>
  <cols>
    <col min="1" max="1" width="18.6296296296296" customWidth="1"/>
    <col min="2" max="3" width="18.75" customWidth="1"/>
    <col min="4" max="4" width="12.6296296296296" customWidth="1"/>
    <col min="5" max="5" width="9.62962962962963" customWidth="1"/>
    <col min="6" max="7" width="4.37962962962963" customWidth="1"/>
    <col min="8" max="8" width="19.3796296296296" customWidth="1"/>
    <col min="9" max="9" width="8.12962962962963" customWidth="1"/>
    <col min="10" max="10" width="11.8796296296296" customWidth="1"/>
    <col min="11" max="11" width="10" customWidth="1"/>
    <col min="12" max="12" width="15.6296296296296" customWidth="1"/>
    <col min="13" max="13" width="17.5" customWidth="1"/>
    <col min="14" max="14" width="4.37962962962963" customWidth="1"/>
    <col min="15" max="15" width="8.12962962962963" customWidth="1"/>
    <col min="16" max="16" width="17.1296296296296" customWidth="1"/>
    <col min="17" max="17" width="11.8796296296296" customWidth="1"/>
    <col min="18" max="18" width="15.6296296296296" customWidth="1"/>
    <col min="19" max="19" width="8.87962962962963" customWidth="1"/>
  </cols>
  <sheetData>
    <row r="1" ht="15.75" customHeight="1" spans="2:19">
      <c r="B1" s="124"/>
      <c r="C1" s="124"/>
      <c r="R1" s="49"/>
      <c r="S1" s="49" t="s">
        <v>364</v>
      </c>
    </row>
    <row r="2" ht="41.25" customHeight="1" spans="1:19">
      <c r="A2" s="113" t="str">
        <f>"2025"&amp;"年部门政府采购预算表"</f>
        <v>2025年部门政府采购预算表</v>
      </c>
      <c r="B2" s="107"/>
      <c r="C2" s="107"/>
      <c r="D2" s="50"/>
      <c r="E2" s="50"/>
      <c r="F2" s="50"/>
      <c r="G2" s="50"/>
      <c r="H2" s="50"/>
      <c r="I2" s="50"/>
      <c r="J2" s="50"/>
      <c r="K2" s="50"/>
      <c r="L2" s="50"/>
      <c r="M2" s="107"/>
      <c r="N2" s="50"/>
      <c r="O2" s="50"/>
      <c r="P2" s="107"/>
      <c r="Q2" s="50"/>
      <c r="R2" s="107"/>
      <c r="S2" s="107"/>
    </row>
    <row r="3" ht="18.75" customHeight="1" spans="1:19">
      <c r="A3" s="155" t="str">
        <f>"单位名称："&amp;"石林彝族自治县巴江小学"</f>
        <v>单位名称：石林彝族自治县巴江小学</v>
      </c>
      <c r="B3" s="126"/>
      <c r="C3" s="126"/>
      <c r="D3" s="53"/>
      <c r="E3" s="53"/>
      <c r="F3" s="53"/>
      <c r="G3" s="53"/>
      <c r="H3" s="53"/>
      <c r="I3" s="53"/>
      <c r="J3" s="53"/>
      <c r="K3" s="53"/>
      <c r="L3" s="53"/>
      <c r="R3" s="54"/>
      <c r="S3" s="162" t="s">
        <v>1</v>
      </c>
    </row>
    <row r="4" ht="15.75" customHeight="1" spans="1:19">
      <c r="A4" s="56" t="s">
        <v>188</v>
      </c>
      <c r="B4" s="127" t="s">
        <v>189</v>
      </c>
      <c r="C4" s="127" t="s">
        <v>365</v>
      </c>
      <c r="D4" s="128" t="s">
        <v>366</v>
      </c>
      <c r="E4" s="128" t="s">
        <v>367</v>
      </c>
      <c r="F4" s="128" t="s">
        <v>368</v>
      </c>
      <c r="G4" s="128" t="s">
        <v>369</v>
      </c>
      <c r="H4" s="128" t="s">
        <v>370</v>
      </c>
      <c r="I4" s="142" t="s">
        <v>196</v>
      </c>
      <c r="J4" s="142"/>
      <c r="K4" s="142"/>
      <c r="L4" s="142"/>
      <c r="M4" s="143"/>
      <c r="N4" s="142"/>
      <c r="O4" s="142"/>
      <c r="P4" s="151"/>
      <c r="Q4" s="142"/>
      <c r="R4" s="143"/>
      <c r="S4" s="152"/>
    </row>
    <row r="5" ht="17.25" customHeight="1" spans="1:19">
      <c r="A5" s="58"/>
      <c r="B5" s="129"/>
      <c r="C5" s="129"/>
      <c r="D5" s="130"/>
      <c r="E5" s="130"/>
      <c r="F5" s="130"/>
      <c r="G5" s="130"/>
      <c r="H5" s="130"/>
      <c r="I5" s="130" t="s">
        <v>55</v>
      </c>
      <c r="J5" s="130" t="s">
        <v>58</v>
      </c>
      <c r="K5" s="130" t="s">
        <v>371</v>
      </c>
      <c r="L5" s="130" t="s">
        <v>372</v>
      </c>
      <c r="M5" s="144" t="s">
        <v>373</v>
      </c>
      <c r="N5" s="145" t="s">
        <v>374</v>
      </c>
      <c r="O5" s="145"/>
      <c r="P5" s="153"/>
      <c r="Q5" s="145"/>
      <c r="R5" s="154"/>
      <c r="S5" s="131"/>
    </row>
    <row r="6" ht="54" customHeight="1" spans="1:19">
      <c r="A6" s="61"/>
      <c r="B6" s="131"/>
      <c r="C6" s="131"/>
      <c r="D6" s="132"/>
      <c r="E6" s="132"/>
      <c r="F6" s="132"/>
      <c r="G6" s="132"/>
      <c r="H6" s="132"/>
      <c r="I6" s="132"/>
      <c r="J6" s="132" t="s">
        <v>57</v>
      </c>
      <c r="K6" s="132"/>
      <c r="L6" s="132"/>
      <c r="M6" s="146"/>
      <c r="N6" s="132" t="s">
        <v>57</v>
      </c>
      <c r="O6" s="132" t="s">
        <v>64</v>
      </c>
      <c r="P6" s="131" t="s">
        <v>65</v>
      </c>
      <c r="Q6" s="132" t="s">
        <v>66</v>
      </c>
      <c r="R6" s="146" t="s">
        <v>67</v>
      </c>
      <c r="S6" s="131" t="s">
        <v>68</v>
      </c>
    </row>
    <row r="7" ht="18" customHeight="1" spans="1:19">
      <c r="A7" s="156">
        <v>1</v>
      </c>
      <c r="B7" s="156" t="s">
        <v>83</v>
      </c>
      <c r="C7" s="157">
        <v>3</v>
      </c>
      <c r="D7" s="157">
        <v>4</v>
      </c>
      <c r="E7" s="156">
        <v>5</v>
      </c>
      <c r="F7" s="156">
        <v>6</v>
      </c>
      <c r="G7" s="156">
        <v>7</v>
      </c>
      <c r="H7" s="156">
        <v>8</v>
      </c>
      <c r="I7" s="156">
        <v>9</v>
      </c>
      <c r="J7" s="156">
        <v>10</v>
      </c>
      <c r="K7" s="156">
        <v>11</v>
      </c>
      <c r="L7" s="156">
        <v>12</v>
      </c>
      <c r="M7" s="156">
        <v>13</v>
      </c>
      <c r="N7" s="156">
        <v>14</v>
      </c>
      <c r="O7" s="156">
        <v>15</v>
      </c>
      <c r="P7" s="156">
        <v>16</v>
      </c>
      <c r="Q7" s="156">
        <v>17</v>
      </c>
      <c r="R7" s="156">
        <v>18</v>
      </c>
      <c r="S7" s="156">
        <v>19</v>
      </c>
    </row>
    <row r="8" ht="21" customHeight="1" spans="1:19">
      <c r="A8" s="133" t="s">
        <v>206</v>
      </c>
      <c r="B8" s="134" t="s">
        <v>70</v>
      </c>
      <c r="C8" s="134" t="s">
        <v>278</v>
      </c>
      <c r="D8" s="135" t="s">
        <v>375</v>
      </c>
      <c r="E8" s="135" t="s">
        <v>376</v>
      </c>
      <c r="F8" s="135" t="s">
        <v>377</v>
      </c>
      <c r="G8" s="158">
        <v>1</v>
      </c>
      <c r="H8" s="147"/>
      <c r="I8" s="147">
        <v>95016</v>
      </c>
      <c r="J8" s="147">
        <v>95016</v>
      </c>
      <c r="K8" s="147"/>
      <c r="L8" s="147"/>
      <c r="M8" s="147"/>
      <c r="N8" s="147"/>
      <c r="O8" s="147"/>
      <c r="P8" s="147"/>
      <c r="Q8" s="147"/>
      <c r="R8" s="147"/>
      <c r="S8" s="147"/>
    </row>
    <row r="9" ht="21" customHeight="1" spans="1:19">
      <c r="A9" s="136" t="s">
        <v>179</v>
      </c>
      <c r="B9" s="137"/>
      <c r="C9" s="137"/>
      <c r="D9" s="138"/>
      <c r="E9" s="138"/>
      <c r="F9" s="138"/>
      <c r="G9" s="159"/>
      <c r="H9" s="147"/>
      <c r="I9" s="147">
        <v>95016</v>
      </c>
      <c r="J9" s="147">
        <v>95016</v>
      </c>
      <c r="K9" s="147"/>
      <c r="L9" s="147"/>
      <c r="M9" s="147"/>
      <c r="N9" s="147"/>
      <c r="O9" s="147"/>
      <c r="P9" s="147"/>
      <c r="Q9" s="147"/>
      <c r="R9" s="147"/>
      <c r="S9" s="147"/>
    </row>
    <row r="10" ht="21" customHeight="1" spans="1:19">
      <c r="A10" s="155" t="s">
        <v>378</v>
      </c>
      <c r="B10" s="51"/>
      <c r="C10" s="51"/>
      <c r="D10" s="155"/>
      <c r="E10" s="155"/>
      <c r="F10" s="155"/>
      <c r="G10" s="160"/>
      <c r="H10" s="161"/>
      <c r="I10" s="161"/>
      <c r="J10" s="161"/>
      <c r="K10" s="161"/>
      <c r="L10" s="161"/>
      <c r="M10" s="161"/>
      <c r="N10" s="161"/>
      <c r="O10" s="161"/>
      <c r="P10" s="161"/>
      <c r="Q10" s="161"/>
      <c r="R10" s="161"/>
      <c r="S10" s="161"/>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A11" sqref="A11"/>
    </sheetView>
  </sheetViews>
  <sheetFormatPr defaultColWidth="9.13888888888889" defaultRowHeight="14.25" customHeight="1"/>
  <cols>
    <col min="1" max="1" width="16" customWidth="1"/>
    <col min="2" max="3" width="8.87962962962963" customWidth="1"/>
    <col min="4" max="4" width="17.1296296296296" customWidth="1"/>
    <col min="5" max="5" width="27.5" customWidth="1"/>
    <col min="6" max="6" width="18.25" customWidth="1"/>
    <col min="7" max="7" width="12.8796296296296" customWidth="1"/>
    <col min="8" max="9" width="11.8796296296296" customWidth="1"/>
    <col min="10" max="10" width="4.37962962962963" customWidth="1"/>
    <col min="11" max="11" width="11.8796296296296" customWidth="1"/>
    <col min="12" max="12" width="10" customWidth="1"/>
    <col min="13" max="13" width="15.6296296296296" customWidth="1"/>
    <col min="14" max="14" width="17.5" customWidth="1"/>
    <col min="15" max="15" width="4.37962962962963" customWidth="1"/>
    <col min="16" max="16" width="8.12962962962963" customWidth="1"/>
    <col min="17" max="17" width="17.1296296296296" customWidth="1"/>
    <col min="18" max="18" width="11.8796296296296" customWidth="1"/>
    <col min="19" max="19" width="15.6296296296296" customWidth="1"/>
    <col min="20" max="20" width="8.87962962962963" customWidth="1"/>
  </cols>
  <sheetData>
    <row r="1" ht="16.5" customHeight="1" spans="1:20">
      <c r="A1" s="123"/>
      <c r="B1" s="124"/>
      <c r="C1" s="124"/>
      <c r="D1" s="124"/>
      <c r="E1" s="124"/>
      <c r="F1" s="124"/>
      <c r="G1" s="124"/>
      <c r="H1" s="123"/>
      <c r="I1" s="123"/>
      <c r="J1" s="123"/>
      <c r="K1" s="123"/>
      <c r="L1" s="123"/>
      <c r="M1" s="123"/>
      <c r="N1" s="140"/>
      <c r="O1" s="123"/>
      <c r="P1" s="123"/>
      <c r="Q1" s="124"/>
      <c r="R1" s="123"/>
      <c r="S1" s="149"/>
      <c r="T1" s="149" t="s">
        <v>379</v>
      </c>
    </row>
    <row r="2" ht="41.25" customHeight="1" spans="1:20">
      <c r="A2" s="113" t="str">
        <f>"2025"&amp;"年部门政府购买服务预算表"</f>
        <v>2025年部门政府购买服务预算表</v>
      </c>
      <c r="B2" s="107"/>
      <c r="C2" s="107"/>
      <c r="D2" s="107"/>
      <c r="E2" s="107"/>
      <c r="F2" s="107"/>
      <c r="G2" s="107"/>
      <c r="H2" s="125"/>
      <c r="I2" s="125"/>
      <c r="J2" s="125"/>
      <c r="K2" s="125"/>
      <c r="L2" s="125"/>
      <c r="M2" s="125"/>
      <c r="N2" s="141"/>
      <c r="O2" s="125"/>
      <c r="P2" s="125"/>
      <c r="Q2" s="107"/>
      <c r="R2" s="125"/>
      <c r="S2" s="141"/>
      <c r="T2" s="107"/>
    </row>
    <row r="3" ht="22.5" customHeight="1" spans="1:20">
      <c r="A3" s="114" t="str">
        <f>"单位名称："&amp;"石林彝族自治县巴江小学"</f>
        <v>单位名称：石林彝族自治县巴江小学</v>
      </c>
      <c r="B3" s="126"/>
      <c r="C3" s="126"/>
      <c r="D3" s="126"/>
      <c r="E3" s="126"/>
      <c r="F3" s="126"/>
      <c r="G3" s="126"/>
      <c r="H3" s="115"/>
      <c r="I3" s="115"/>
      <c r="J3" s="115"/>
      <c r="K3" s="115"/>
      <c r="L3" s="115"/>
      <c r="M3" s="115"/>
      <c r="N3" s="140"/>
      <c r="O3" s="123"/>
      <c r="P3" s="123"/>
      <c r="Q3" s="124"/>
      <c r="R3" s="123"/>
      <c r="S3" s="150"/>
      <c r="T3" s="149" t="s">
        <v>1</v>
      </c>
    </row>
    <row r="4" ht="24" customHeight="1" spans="1:20">
      <c r="A4" s="56" t="s">
        <v>188</v>
      </c>
      <c r="B4" s="127" t="s">
        <v>189</v>
      </c>
      <c r="C4" s="127" t="s">
        <v>365</v>
      </c>
      <c r="D4" s="127" t="s">
        <v>380</v>
      </c>
      <c r="E4" s="127" t="s">
        <v>381</v>
      </c>
      <c r="F4" s="127" t="s">
        <v>382</v>
      </c>
      <c r="G4" s="127" t="s">
        <v>383</v>
      </c>
      <c r="H4" s="128" t="s">
        <v>384</v>
      </c>
      <c r="I4" s="128" t="s">
        <v>385</v>
      </c>
      <c r="J4" s="142" t="s">
        <v>196</v>
      </c>
      <c r="K4" s="142"/>
      <c r="L4" s="142"/>
      <c r="M4" s="142"/>
      <c r="N4" s="143"/>
      <c r="O4" s="142"/>
      <c r="P4" s="142"/>
      <c r="Q4" s="151"/>
      <c r="R4" s="142"/>
      <c r="S4" s="143"/>
      <c r="T4" s="152"/>
    </row>
    <row r="5" ht="24" customHeight="1" spans="1:20">
      <c r="A5" s="58"/>
      <c r="B5" s="129"/>
      <c r="C5" s="129"/>
      <c r="D5" s="129"/>
      <c r="E5" s="129"/>
      <c r="F5" s="129"/>
      <c r="G5" s="129"/>
      <c r="H5" s="130"/>
      <c r="I5" s="130"/>
      <c r="J5" s="130" t="s">
        <v>55</v>
      </c>
      <c r="K5" s="130" t="s">
        <v>58</v>
      </c>
      <c r="L5" s="130" t="s">
        <v>371</v>
      </c>
      <c r="M5" s="130" t="s">
        <v>372</v>
      </c>
      <c r="N5" s="144" t="s">
        <v>373</v>
      </c>
      <c r="O5" s="145" t="s">
        <v>374</v>
      </c>
      <c r="P5" s="145"/>
      <c r="Q5" s="153"/>
      <c r="R5" s="145"/>
      <c r="S5" s="154"/>
      <c r="T5" s="131"/>
    </row>
    <row r="6" ht="54" customHeight="1" spans="1:20">
      <c r="A6" s="61"/>
      <c r="B6" s="131"/>
      <c r="C6" s="131"/>
      <c r="D6" s="131"/>
      <c r="E6" s="131"/>
      <c r="F6" s="131"/>
      <c r="G6" s="131"/>
      <c r="H6" s="132"/>
      <c r="I6" s="132"/>
      <c r="J6" s="132"/>
      <c r="K6" s="132" t="s">
        <v>57</v>
      </c>
      <c r="L6" s="132"/>
      <c r="M6" s="132"/>
      <c r="N6" s="146"/>
      <c r="O6" s="132" t="s">
        <v>57</v>
      </c>
      <c r="P6" s="132" t="s">
        <v>64</v>
      </c>
      <c r="Q6" s="131" t="s">
        <v>65</v>
      </c>
      <c r="R6" s="132" t="s">
        <v>66</v>
      </c>
      <c r="S6" s="146" t="s">
        <v>67</v>
      </c>
      <c r="T6" s="131" t="s">
        <v>68</v>
      </c>
    </row>
    <row r="7" ht="17.25" customHeight="1" spans="1:20">
      <c r="A7" s="62">
        <v>1</v>
      </c>
      <c r="B7" s="131">
        <v>2</v>
      </c>
      <c r="C7" s="62">
        <v>3</v>
      </c>
      <c r="D7" s="62">
        <v>4</v>
      </c>
      <c r="E7" s="131">
        <v>5</v>
      </c>
      <c r="F7" s="62">
        <v>6</v>
      </c>
      <c r="G7" s="62">
        <v>7</v>
      </c>
      <c r="H7" s="131">
        <v>8</v>
      </c>
      <c r="I7" s="62">
        <v>9</v>
      </c>
      <c r="J7" s="62">
        <v>10</v>
      </c>
      <c r="K7" s="131">
        <v>11</v>
      </c>
      <c r="L7" s="62">
        <v>12</v>
      </c>
      <c r="M7" s="62">
        <v>13</v>
      </c>
      <c r="N7" s="131">
        <v>14</v>
      </c>
      <c r="O7" s="62">
        <v>15</v>
      </c>
      <c r="P7" s="62">
        <v>16</v>
      </c>
      <c r="Q7" s="131">
        <v>17</v>
      </c>
      <c r="R7" s="62">
        <v>18</v>
      </c>
      <c r="S7" s="62">
        <v>19</v>
      </c>
      <c r="T7" s="62">
        <v>20</v>
      </c>
    </row>
    <row r="8" ht="21" customHeight="1" spans="1:20">
      <c r="A8" s="133"/>
      <c r="B8" s="134"/>
      <c r="C8" s="134"/>
      <c r="D8" s="134"/>
      <c r="E8" s="134"/>
      <c r="F8" s="134"/>
      <c r="G8" s="134"/>
      <c r="H8" s="135"/>
      <c r="I8" s="135"/>
      <c r="J8" s="147"/>
      <c r="K8" s="147"/>
      <c r="L8" s="147"/>
      <c r="M8" s="147"/>
      <c r="N8" s="147"/>
      <c r="O8" s="147"/>
      <c r="P8" s="147"/>
      <c r="Q8" s="147"/>
      <c r="R8" s="147"/>
      <c r="S8" s="147"/>
      <c r="T8" s="147"/>
    </row>
    <row r="9" ht="21" customHeight="1" spans="1:20">
      <c r="A9" s="136" t="s">
        <v>179</v>
      </c>
      <c r="B9" s="137"/>
      <c r="C9" s="137"/>
      <c r="D9" s="137"/>
      <c r="E9" s="137"/>
      <c r="F9" s="137"/>
      <c r="G9" s="137"/>
      <c r="H9" s="138"/>
      <c r="I9" s="148"/>
      <c r="J9" s="147"/>
      <c r="K9" s="147"/>
      <c r="L9" s="147"/>
      <c r="M9" s="147"/>
      <c r="N9" s="147"/>
      <c r="O9" s="147"/>
      <c r="P9" s="147"/>
      <c r="Q9" s="147"/>
      <c r="R9" s="147"/>
      <c r="S9" s="147"/>
      <c r="T9" s="147"/>
    </row>
    <row r="11" customHeight="1" spans="1:1">
      <c r="A11" s="139" t="s">
        <v>386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H12" sqref="H12"/>
    </sheetView>
  </sheetViews>
  <sheetFormatPr defaultColWidth="9.13888888888889" defaultRowHeight="14.25" customHeight="1" outlineLevelCol="4"/>
  <cols>
    <col min="1" max="1" width="21.1111111111111" customWidth="1"/>
    <col min="2" max="2" width="11.3333333333333" customWidth="1"/>
    <col min="3" max="3" width="17.1111111111111" customWidth="1"/>
    <col min="4" max="4" width="13.8888888888889" customWidth="1"/>
    <col min="5" max="5" width="23.6666666666667" customWidth="1"/>
    <col min="6" max="17" width="6.25" customWidth="1"/>
    <col min="18" max="18" width="13.1296296296296" customWidth="1"/>
    <col min="19" max="19" width="11.25" customWidth="1"/>
    <col min="20" max="20" width="7.87962962962963" customWidth="1"/>
    <col min="21" max="23" width="6.25" customWidth="1"/>
    <col min="24" max="24" width="13.1296296296296" customWidth="1"/>
  </cols>
  <sheetData>
    <row r="1" customFormat="1" ht="13.5" customHeight="1" spans="4:5">
      <c r="D1" s="112"/>
      <c r="E1" s="49" t="s">
        <v>387</v>
      </c>
    </row>
    <row r="2" customFormat="1" ht="27.75" customHeight="1" spans="1:5">
      <c r="A2" s="113" t="s">
        <v>388</v>
      </c>
      <c r="B2" s="50"/>
      <c r="C2" s="50"/>
      <c r="D2" s="50"/>
      <c r="E2" s="50"/>
    </row>
    <row r="3" customFormat="1" ht="18" customHeight="1" spans="1:5">
      <c r="A3" s="114" t="str">
        <f>"单位名称："&amp;"石林彝族自治县巴江小学"</f>
        <v>单位名称：石林彝族自治县巴江小学</v>
      </c>
      <c r="B3" s="115"/>
      <c r="C3" s="115"/>
      <c r="D3" s="116"/>
      <c r="E3" s="54" t="s">
        <v>1</v>
      </c>
    </row>
    <row r="4" customFormat="1" ht="19.5" customHeight="1" spans="1:5">
      <c r="A4" s="117" t="s">
        <v>389</v>
      </c>
      <c r="B4" s="118" t="s">
        <v>196</v>
      </c>
      <c r="C4" s="118"/>
      <c r="D4" s="118"/>
      <c r="E4" s="118" t="s">
        <v>390</v>
      </c>
    </row>
    <row r="5" customFormat="1" ht="40.5" customHeight="1" spans="1:5">
      <c r="A5" s="119"/>
      <c r="B5" s="118" t="s">
        <v>55</v>
      </c>
      <c r="C5" s="120" t="s">
        <v>58</v>
      </c>
      <c r="D5" s="120" t="s">
        <v>371</v>
      </c>
      <c r="E5" s="118"/>
    </row>
    <row r="6" customFormat="1" ht="19.5" customHeight="1" spans="1:5">
      <c r="A6" s="14">
        <v>1</v>
      </c>
      <c r="B6" s="62">
        <v>2</v>
      </c>
      <c r="C6" s="62">
        <v>3</v>
      </c>
      <c r="D6" s="119">
        <v>4</v>
      </c>
      <c r="E6" s="62">
        <v>5</v>
      </c>
    </row>
    <row r="7" customFormat="1" ht="28.4" customHeight="1" spans="1:5">
      <c r="A7" s="18"/>
      <c r="B7" s="121"/>
      <c r="C7" s="121"/>
      <c r="D7" s="121"/>
      <c r="E7" s="121"/>
    </row>
    <row r="8" customFormat="1" ht="29.9" customHeight="1" spans="1:5">
      <c r="A8" s="18"/>
      <c r="B8" s="121"/>
      <c r="C8" s="121"/>
      <c r="D8" s="121"/>
      <c r="E8" s="121"/>
    </row>
    <row r="9" customHeight="1" spans="1:1">
      <c r="A9" s="122" t="s">
        <v>391</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0:10">
      <c r="J1" s="49" t="s">
        <v>392</v>
      </c>
    </row>
    <row r="2" ht="41.25" customHeight="1" spans="1:10">
      <c r="A2" s="106" t="str">
        <f>"2025"&amp;"年对下转移支付绩效目标表"</f>
        <v>2025年对下转移支付绩效目标表</v>
      </c>
      <c r="B2" s="50"/>
      <c r="C2" s="50"/>
      <c r="D2" s="50"/>
      <c r="E2" s="50"/>
      <c r="F2" s="107"/>
      <c r="G2" s="50"/>
      <c r="H2" s="107"/>
      <c r="I2" s="107"/>
      <c r="J2" s="50"/>
    </row>
    <row r="3" ht="17.25" customHeight="1" spans="1:1">
      <c r="A3" s="51" t="str">
        <f>"单位名称："&amp;"石林彝族自治县巴江小学"</f>
        <v>单位名称：石林彝族自治县巴江小学</v>
      </c>
    </row>
    <row r="4" ht="44.25" customHeight="1" spans="1:10">
      <c r="A4" s="17" t="s">
        <v>389</v>
      </c>
      <c r="B4" s="17" t="s">
        <v>282</v>
      </c>
      <c r="C4" s="17" t="s">
        <v>283</v>
      </c>
      <c r="D4" s="17" t="s">
        <v>284</v>
      </c>
      <c r="E4" s="17" t="s">
        <v>285</v>
      </c>
      <c r="F4" s="108" t="s">
        <v>286</v>
      </c>
      <c r="G4" s="17" t="s">
        <v>287</v>
      </c>
      <c r="H4" s="108" t="s">
        <v>288</v>
      </c>
      <c r="I4" s="108" t="s">
        <v>289</v>
      </c>
      <c r="J4" s="17" t="s">
        <v>290</v>
      </c>
    </row>
    <row r="5" ht="14.25" customHeight="1" spans="1:10">
      <c r="A5" s="17">
        <v>1</v>
      </c>
      <c r="B5" s="17">
        <v>2</v>
      </c>
      <c r="C5" s="17">
        <v>3</v>
      </c>
      <c r="D5" s="17">
        <v>4</v>
      </c>
      <c r="E5" s="17">
        <v>5</v>
      </c>
      <c r="F5" s="108">
        <v>6</v>
      </c>
      <c r="G5" s="17">
        <v>7</v>
      </c>
      <c r="H5" s="108">
        <v>8</v>
      </c>
      <c r="I5" s="108">
        <v>9</v>
      </c>
      <c r="J5" s="17">
        <v>10</v>
      </c>
    </row>
    <row r="6" ht="42" customHeight="1" spans="1:10">
      <c r="A6" s="18"/>
      <c r="B6" s="109"/>
      <c r="C6" s="109"/>
      <c r="D6" s="109"/>
      <c r="E6" s="97"/>
      <c r="F6" s="110"/>
      <c r="G6" s="97"/>
      <c r="H6" s="110"/>
      <c r="I6" s="110"/>
      <c r="J6" s="97"/>
    </row>
    <row r="7" ht="42" customHeight="1" spans="1:10">
      <c r="A7" s="18"/>
      <c r="B7" s="64"/>
      <c r="C7" s="64"/>
      <c r="D7" s="64"/>
      <c r="E7" s="18"/>
      <c r="F7" s="64"/>
      <c r="G7" s="18"/>
      <c r="H7" s="64"/>
      <c r="I7" s="64"/>
      <c r="J7" s="18"/>
    </row>
    <row r="9" customHeight="1" spans="1:1">
      <c r="A9" s="111" t="s">
        <v>393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I3" sqref="I3"/>
    </sheetView>
  </sheetViews>
  <sheetFormatPr defaultColWidth="10.4259259259259" defaultRowHeight="14.25" customHeight="1"/>
  <cols>
    <col min="1" max="1" width="24.75" customWidth="1"/>
    <col min="2" max="2" width="22.1296296296296" customWidth="1"/>
    <col min="3" max="3" width="22.3796296296296" customWidth="1"/>
    <col min="4" max="4" width="33" customWidth="1"/>
    <col min="5" max="5" width="16.75" customWidth="1"/>
    <col min="6" max="6" width="16.8796296296296" customWidth="1"/>
    <col min="7" max="7" width="16.75" customWidth="1"/>
    <col min="8" max="9" width="16.5" customWidth="1"/>
  </cols>
  <sheetData>
    <row r="1" customHeight="1" spans="1:9">
      <c r="A1" s="81" t="s">
        <v>394</v>
      </c>
      <c r="B1" s="82"/>
      <c r="C1" s="82"/>
      <c r="D1" s="83"/>
      <c r="E1" s="83"/>
      <c r="F1" s="83"/>
      <c r="G1" s="82"/>
      <c r="H1" s="82"/>
      <c r="I1" s="83"/>
    </row>
    <row r="2" ht="41.25" customHeight="1" spans="1:9">
      <c r="A2" s="84" t="str">
        <f>"2025"&amp;"年新增资产配置预算表"</f>
        <v>2025年新增资产配置预算表</v>
      </c>
      <c r="B2" s="85"/>
      <c r="C2" s="85"/>
      <c r="D2" s="86"/>
      <c r="E2" s="86"/>
      <c r="F2" s="86"/>
      <c r="G2" s="85"/>
      <c r="H2" s="85"/>
      <c r="I2" s="86"/>
    </row>
    <row r="3" customHeight="1" spans="1:9">
      <c r="A3" s="87" t="str">
        <f>"单位名称："&amp;"石林彝族自治县巴江小学"</f>
        <v>单位名称：石林彝族自治县巴江小学</v>
      </c>
      <c r="B3" s="88"/>
      <c r="C3" s="88"/>
      <c r="D3" s="89"/>
      <c r="F3" s="86"/>
      <c r="G3" s="85"/>
      <c r="H3" s="85"/>
      <c r="I3" s="105" t="s">
        <v>1</v>
      </c>
    </row>
    <row r="4" ht="28.5" customHeight="1" spans="1:9">
      <c r="A4" s="90" t="s">
        <v>188</v>
      </c>
      <c r="B4" s="91" t="s">
        <v>189</v>
      </c>
      <c r="C4" s="92" t="s">
        <v>395</v>
      </c>
      <c r="D4" s="90" t="s">
        <v>396</v>
      </c>
      <c r="E4" s="90" t="s">
        <v>397</v>
      </c>
      <c r="F4" s="90" t="s">
        <v>398</v>
      </c>
      <c r="G4" s="91" t="s">
        <v>399</v>
      </c>
      <c r="H4" s="79"/>
      <c r="I4" s="90"/>
    </row>
    <row r="5" ht="21" customHeight="1" spans="1:9">
      <c r="A5" s="92"/>
      <c r="B5" s="93"/>
      <c r="C5" s="93"/>
      <c r="D5" s="94"/>
      <c r="E5" s="93"/>
      <c r="F5" s="93"/>
      <c r="G5" s="91" t="s">
        <v>369</v>
      </c>
      <c r="H5" s="91" t="s">
        <v>400</v>
      </c>
      <c r="I5" s="91" t="s">
        <v>401</v>
      </c>
    </row>
    <row r="6" ht="17.25" customHeight="1" spans="1:9">
      <c r="A6" s="95" t="s">
        <v>82</v>
      </c>
      <c r="B6" s="96" t="s">
        <v>83</v>
      </c>
      <c r="C6" s="95" t="s">
        <v>84</v>
      </c>
      <c r="D6" s="97" t="s">
        <v>85</v>
      </c>
      <c r="E6" s="95" t="s">
        <v>86</v>
      </c>
      <c r="F6" s="96" t="s">
        <v>87</v>
      </c>
      <c r="G6" s="98" t="s">
        <v>88</v>
      </c>
      <c r="H6" s="97" t="s">
        <v>89</v>
      </c>
      <c r="I6" s="97">
        <v>9</v>
      </c>
    </row>
    <row r="7" ht="19.5" customHeight="1" spans="1:9">
      <c r="A7" s="99"/>
      <c r="B7" s="74"/>
      <c r="C7" s="74"/>
      <c r="D7" s="18"/>
      <c r="E7" s="64"/>
      <c r="F7" s="98"/>
      <c r="G7" s="100"/>
      <c r="H7" s="101"/>
      <c r="I7" s="101"/>
    </row>
    <row r="8" ht="19.5" customHeight="1" spans="1:9">
      <c r="A8" s="20" t="s">
        <v>55</v>
      </c>
      <c r="B8" s="102"/>
      <c r="C8" s="102"/>
      <c r="D8" s="103"/>
      <c r="E8" s="104"/>
      <c r="F8" s="104"/>
      <c r="G8" s="100"/>
      <c r="H8" s="101"/>
      <c r="I8" s="101"/>
    </row>
    <row r="10" customHeight="1" spans="1:1">
      <c r="A10" s="78" t="s">
        <v>402</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E29" sqref="E29"/>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48"/>
      <c r="E1" s="48"/>
      <c r="F1" s="48"/>
      <c r="G1" s="48"/>
      <c r="K1" s="49" t="s">
        <v>403</v>
      </c>
    </row>
    <row r="2" ht="41.25" customHeight="1" spans="1:11">
      <c r="A2" s="50" t="str">
        <f>"2025"&amp;"年上级转移支付补助项目支出预算表"</f>
        <v>2025年上级转移支付补助项目支出预算表</v>
      </c>
      <c r="B2" s="50"/>
      <c r="C2" s="50"/>
      <c r="D2" s="50"/>
      <c r="E2" s="50"/>
      <c r="F2" s="50"/>
      <c r="G2" s="50"/>
      <c r="H2" s="50"/>
      <c r="I2" s="50"/>
      <c r="J2" s="50"/>
      <c r="K2" s="50"/>
    </row>
    <row r="3" ht="13.5" customHeight="1" spans="1:11">
      <c r="A3" s="51" t="str">
        <f>"单位名称："&amp;"石林彝族自治县巴江小学"</f>
        <v>单位名称：石林彝族自治县巴江小学</v>
      </c>
      <c r="B3" s="52"/>
      <c r="C3" s="52"/>
      <c r="D3" s="52"/>
      <c r="E3" s="52"/>
      <c r="F3" s="52"/>
      <c r="G3" s="52"/>
      <c r="H3" s="53"/>
      <c r="I3" s="53"/>
      <c r="J3" s="53"/>
      <c r="K3" s="54" t="s">
        <v>1</v>
      </c>
    </row>
    <row r="4" ht="21.75" customHeight="1" spans="1:11">
      <c r="A4" s="55" t="s">
        <v>259</v>
      </c>
      <c r="B4" s="55" t="s">
        <v>191</v>
      </c>
      <c r="C4" s="55" t="s">
        <v>260</v>
      </c>
      <c r="D4" s="56" t="s">
        <v>192</v>
      </c>
      <c r="E4" s="56" t="s">
        <v>193</v>
      </c>
      <c r="F4" s="56" t="s">
        <v>261</v>
      </c>
      <c r="G4" s="56" t="s">
        <v>262</v>
      </c>
      <c r="H4" s="71" t="s">
        <v>55</v>
      </c>
      <c r="I4" s="12" t="s">
        <v>404</v>
      </c>
      <c r="J4" s="13"/>
      <c r="K4" s="43"/>
    </row>
    <row r="5" ht="21.75" customHeight="1" spans="1:11">
      <c r="A5" s="57"/>
      <c r="B5" s="57"/>
      <c r="C5" s="57"/>
      <c r="D5" s="58"/>
      <c r="E5" s="58"/>
      <c r="F5" s="58"/>
      <c r="G5" s="58"/>
      <c r="H5" s="72"/>
      <c r="I5" s="56" t="s">
        <v>58</v>
      </c>
      <c r="J5" s="56" t="s">
        <v>59</v>
      </c>
      <c r="K5" s="56" t="s">
        <v>60</v>
      </c>
    </row>
    <row r="6" ht="40.5" customHeight="1" spans="1:11">
      <c r="A6" s="60"/>
      <c r="B6" s="60"/>
      <c r="C6" s="60"/>
      <c r="D6" s="61"/>
      <c r="E6" s="61"/>
      <c r="F6" s="61"/>
      <c r="G6" s="61"/>
      <c r="H6" s="62"/>
      <c r="I6" s="61" t="s">
        <v>57</v>
      </c>
      <c r="J6" s="61"/>
      <c r="K6" s="61"/>
    </row>
    <row r="7" ht="15" customHeight="1" spans="1:11">
      <c r="A7" s="63">
        <v>1</v>
      </c>
      <c r="B7" s="63">
        <v>2</v>
      </c>
      <c r="C7" s="63">
        <v>3</v>
      </c>
      <c r="D7" s="63">
        <v>4</v>
      </c>
      <c r="E7" s="63">
        <v>5</v>
      </c>
      <c r="F7" s="63">
        <v>6</v>
      </c>
      <c r="G7" s="63">
        <v>7</v>
      </c>
      <c r="H7" s="63">
        <v>8</v>
      </c>
      <c r="I7" s="63">
        <v>9</v>
      </c>
      <c r="J7" s="79">
        <v>10</v>
      </c>
      <c r="K7" s="79">
        <v>11</v>
      </c>
    </row>
    <row r="8" ht="18.75" customHeight="1" spans="1:11">
      <c r="A8" s="18"/>
      <c r="B8" s="64"/>
      <c r="C8" s="18"/>
      <c r="D8" s="18"/>
      <c r="E8" s="18"/>
      <c r="F8" s="18"/>
      <c r="G8" s="18"/>
      <c r="H8" s="73"/>
      <c r="I8" s="80"/>
      <c r="J8" s="80"/>
      <c r="K8" s="73"/>
    </row>
    <row r="9" ht="18.75" customHeight="1" spans="1:11">
      <c r="A9" s="74"/>
      <c r="B9" s="64"/>
      <c r="C9" s="64"/>
      <c r="D9" s="64"/>
      <c r="E9" s="64"/>
      <c r="F9" s="64"/>
      <c r="G9" s="64"/>
      <c r="H9" s="66"/>
      <c r="I9" s="66"/>
      <c r="J9" s="66"/>
      <c r="K9" s="73"/>
    </row>
    <row r="10" ht="18.75" customHeight="1" spans="1:11">
      <c r="A10" s="75" t="s">
        <v>179</v>
      </c>
      <c r="B10" s="76"/>
      <c r="C10" s="76"/>
      <c r="D10" s="76"/>
      <c r="E10" s="76"/>
      <c r="F10" s="76"/>
      <c r="G10" s="77"/>
      <c r="H10" s="66"/>
      <c r="I10" s="66"/>
      <c r="J10" s="66"/>
      <c r="K10" s="73"/>
    </row>
    <row r="12" customHeight="1" spans="1:1">
      <c r="A12" s="78" t="s">
        <v>405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D23" sqref="D23"/>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4:7">
      <c r="D1" s="48"/>
      <c r="G1" s="49" t="s">
        <v>406</v>
      </c>
    </row>
    <row r="2" ht="41.25" customHeight="1" spans="1:7">
      <c r="A2" s="50" t="str">
        <f>"2025"&amp;"年部门项目中期规划预算表"</f>
        <v>2025年部门项目中期规划预算表</v>
      </c>
      <c r="B2" s="50"/>
      <c r="C2" s="50"/>
      <c r="D2" s="50"/>
      <c r="E2" s="50"/>
      <c r="F2" s="50"/>
      <c r="G2" s="50"/>
    </row>
    <row r="3" ht="13.5" customHeight="1" spans="1:7">
      <c r="A3" s="51" t="str">
        <f>"单位名称："&amp;"石林彝族自治县巴江小学"</f>
        <v>单位名称：石林彝族自治县巴江小学</v>
      </c>
      <c r="B3" s="52"/>
      <c r="C3" s="52"/>
      <c r="D3" s="52"/>
      <c r="E3" s="53"/>
      <c r="F3" s="53"/>
      <c r="G3" s="54" t="s">
        <v>1</v>
      </c>
    </row>
    <row r="4" ht="21.75" customHeight="1" spans="1:7">
      <c r="A4" s="55" t="s">
        <v>260</v>
      </c>
      <c r="B4" s="55" t="s">
        <v>259</v>
      </c>
      <c r="C4" s="55" t="s">
        <v>191</v>
      </c>
      <c r="D4" s="56" t="s">
        <v>407</v>
      </c>
      <c r="E4" s="12" t="s">
        <v>58</v>
      </c>
      <c r="F4" s="13"/>
      <c r="G4" s="43"/>
    </row>
    <row r="5" ht="21.75" customHeight="1" spans="1:7">
      <c r="A5" s="57"/>
      <c r="B5" s="57"/>
      <c r="C5" s="57"/>
      <c r="D5" s="58"/>
      <c r="E5" s="59" t="str">
        <f>"2025"&amp;"年"</f>
        <v>2025年</v>
      </c>
      <c r="F5" s="56" t="str">
        <f>("2025"+1)&amp;"年"</f>
        <v>2026年</v>
      </c>
      <c r="G5" s="56" t="str">
        <f>("2025"+2)&amp;"年"</f>
        <v>2027年</v>
      </c>
    </row>
    <row r="6" ht="40.5" customHeight="1" spans="1:7">
      <c r="A6" s="60"/>
      <c r="B6" s="60"/>
      <c r="C6" s="60"/>
      <c r="D6" s="61"/>
      <c r="E6" s="62"/>
      <c r="F6" s="61" t="s">
        <v>57</v>
      </c>
      <c r="G6" s="61"/>
    </row>
    <row r="7" ht="15" customHeight="1" spans="1:7">
      <c r="A7" s="63">
        <v>1</v>
      </c>
      <c r="B7" s="63">
        <v>2</v>
      </c>
      <c r="C7" s="63">
        <v>3</v>
      </c>
      <c r="D7" s="63">
        <v>4</v>
      </c>
      <c r="E7" s="63">
        <v>5</v>
      </c>
      <c r="F7" s="63">
        <v>6</v>
      </c>
      <c r="G7" s="63">
        <v>7</v>
      </c>
    </row>
    <row r="8" ht="17.25" customHeight="1" spans="1:7">
      <c r="A8" s="64" t="s">
        <v>70</v>
      </c>
      <c r="B8" s="65"/>
      <c r="C8" s="65"/>
      <c r="D8" s="64"/>
      <c r="E8" s="66">
        <v>680558</v>
      </c>
      <c r="F8" s="66"/>
      <c r="G8" s="66"/>
    </row>
    <row r="9" ht="21.6" spans="1:7">
      <c r="A9" s="64"/>
      <c r="B9" s="64" t="s">
        <v>408</v>
      </c>
      <c r="C9" s="64" t="s">
        <v>267</v>
      </c>
      <c r="D9" s="64" t="s">
        <v>409</v>
      </c>
      <c r="E9" s="66">
        <v>1536</v>
      </c>
      <c r="F9" s="66"/>
      <c r="G9" s="66"/>
    </row>
    <row r="10" ht="21.6" spans="1:7">
      <c r="A10" s="67"/>
      <c r="B10" s="64" t="s">
        <v>408</v>
      </c>
      <c r="C10" s="64" t="s">
        <v>269</v>
      </c>
      <c r="D10" s="64" t="s">
        <v>409</v>
      </c>
      <c r="E10" s="66">
        <v>69258</v>
      </c>
      <c r="F10" s="66"/>
      <c r="G10" s="66"/>
    </row>
    <row r="11" ht="21.6" spans="1:7">
      <c r="A11" s="67"/>
      <c r="B11" s="64" t="s">
        <v>408</v>
      </c>
      <c r="C11" s="64" t="s">
        <v>271</v>
      </c>
      <c r="D11" s="64" t="s">
        <v>409</v>
      </c>
      <c r="E11" s="66">
        <v>96448</v>
      </c>
      <c r="F11" s="66"/>
      <c r="G11" s="66"/>
    </row>
    <row r="12" ht="32.4" spans="1:7">
      <c r="A12" s="67"/>
      <c r="B12" s="64" t="s">
        <v>408</v>
      </c>
      <c r="C12" s="64" t="s">
        <v>275</v>
      </c>
      <c r="D12" s="64" t="s">
        <v>409</v>
      </c>
      <c r="E12" s="66">
        <v>32200</v>
      </c>
      <c r="F12" s="66"/>
      <c r="G12" s="66"/>
    </row>
    <row r="13" ht="18.75" customHeight="1" spans="1:7">
      <c r="A13" s="67"/>
      <c r="B13" s="64" t="s">
        <v>410</v>
      </c>
      <c r="C13" s="64" t="s">
        <v>278</v>
      </c>
      <c r="D13" s="64" t="s">
        <v>409</v>
      </c>
      <c r="E13" s="66">
        <v>95016</v>
      </c>
      <c r="F13" s="66"/>
      <c r="G13" s="66"/>
    </row>
    <row r="14" ht="18.75" customHeight="1" spans="1:7">
      <c r="A14" s="67"/>
      <c r="B14" s="64" t="s">
        <v>410</v>
      </c>
      <c r="C14" s="64" t="s">
        <v>280</v>
      </c>
      <c r="D14" s="64" t="s">
        <v>409</v>
      </c>
      <c r="E14" s="66">
        <v>386100</v>
      </c>
      <c r="F14" s="66"/>
      <c r="G14" s="66"/>
    </row>
    <row r="15" ht="18.75" customHeight="1" spans="1:7">
      <c r="A15" s="68" t="s">
        <v>55</v>
      </c>
      <c r="B15" s="69" t="s">
        <v>411</v>
      </c>
      <c r="C15" s="69"/>
      <c r="D15" s="70"/>
      <c r="E15" s="66">
        <v>680558</v>
      </c>
      <c r="F15" s="66"/>
      <c r="G15" s="66"/>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0"/>
  <sheetViews>
    <sheetView showZeros="0" tabSelected="1" topLeftCell="A8" workbookViewId="0">
      <selection activeCell="J14" sqref="J14"/>
    </sheetView>
  </sheetViews>
  <sheetFormatPr defaultColWidth="8.57407407407407" defaultRowHeight="14.25" customHeight="1"/>
  <cols>
    <col min="1" max="1" width="18.1388888888889" customWidth="1"/>
    <col min="2" max="2" width="23.4259259259259" customWidth="1"/>
    <col min="3" max="3" width="21.8518518518519" customWidth="1"/>
    <col min="4" max="4" width="15.5740740740741" customWidth="1"/>
    <col min="5" max="5" width="31.5740740740741" customWidth="1"/>
    <col min="6" max="6" width="15.4259259259259" customWidth="1"/>
    <col min="7" max="7" width="16.4259259259259" customWidth="1"/>
    <col min="8" max="8" width="29.5740740740741" customWidth="1"/>
    <col min="9" max="9" width="30.5740740740741" customWidth="1"/>
    <col min="10" max="10" width="23.8518518518519" customWidth="1"/>
  </cols>
  <sheetData>
    <row r="1" customHeight="1" spans="1:10">
      <c r="A1" s="1"/>
      <c r="B1" s="1"/>
      <c r="C1" s="1"/>
      <c r="D1" s="1"/>
      <c r="E1" s="1"/>
      <c r="F1" s="1"/>
      <c r="G1" s="1"/>
      <c r="H1" s="1"/>
      <c r="I1" s="1"/>
      <c r="J1" s="42" t="s">
        <v>412</v>
      </c>
    </row>
    <row r="2" ht="41.25" customHeight="1" spans="1:10">
      <c r="A2" s="1" t="str">
        <f>"2025"&amp;"年部门整体支出绩效目标表"</f>
        <v>2025年部门整体支出绩效目标表</v>
      </c>
      <c r="B2" s="2"/>
      <c r="C2" s="2"/>
      <c r="D2" s="2"/>
      <c r="E2" s="2"/>
      <c r="F2" s="2"/>
      <c r="G2" s="2"/>
      <c r="H2" s="2"/>
      <c r="I2" s="2"/>
      <c r="J2" s="2"/>
    </row>
    <row r="3" ht="17.25" customHeight="1" spans="1:10">
      <c r="A3" s="3" t="str">
        <f>"单位名称："&amp;"石林彝族自治县巴江小学"</f>
        <v>单位名称：石林彝族自治县巴江小学</v>
      </c>
      <c r="B3" s="3"/>
      <c r="C3" s="4"/>
      <c r="D3" s="5"/>
      <c r="E3" s="5"/>
      <c r="F3" s="5"/>
      <c r="G3" s="5"/>
      <c r="H3" s="5"/>
      <c r="I3" s="5"/>
      <c r="J3" s="239" t="s">
        <v>1</v>
      </c>
    </row>
    <row r="4" ht="30" customHeight="1" spans="1:10">
      <c r="A4" s="6" t="s">
        <v>413</v>
      </c>
      <c r="B4" s="7">
        <v>105025</v>
      </c>
      <c r="C4" s="8"/>
      <c r="D4" s="8"/>
      <c r="E4" s="9"/>
      <c r="F4" s="10" t="s">
        <v>414</v>
      </c>
      <c r="G4" s="9"/>
      <c r="H4" s="11" t="s">
        <v>70</v>
      </c>
      <c r="I4" s="8"/>
      <c r="J4" s="9"/>
    </row>
    <row r="5" ht="32.25" customHeight="1" spans="1:10">
      <c r="A5" s="12" t="s">
        <v>415</v>
      </c>
      <c r="B5" s="13"/>
      <c r="C5" s="13"/>
      <c r="D5" s="13"/>
      <c r="E5" s="13"/>
      <c r="F5" s="13"/>
      <c r="G5" s="13"/>
      <c r="H5" s="13"/>
      <c r="I5" s="43"/>
      <c r="J5" s="44" t="s">
        <v>416</v>
      </c>
    </row>
    <row r="6" ht="99.75" customHeight="1" spans="1:10">
      <c r="A6" s="14" t="s">
        <v>417</v>
      </c>
      <c r="B6" s="15" t="s">
        <v>418</v>
      </c>
      <c r="C6" s="16" t="s">
        <v>419</v>
      </c>
      <c r="D6" s="16"/>
      <c r="E6" s="16"/>
      <c r="F6" s="16"/>
      <c r="G6" s="16"/>
      <c r="H6" s="16"/>
      <c r="I6" s="16"/>
      <c r="J6" s="45" t="s">
        <v>420</v>
      </c>
    </row>
    <row r="7" ht="99.75" customHeight="1" spans="1:10">
      <c r="A7" s="14"/>
      <c r="B7" s="15" t="str">
        <f>"总体绩效目标（"&amp;"2025"&amp;"-"&amp;("2025"+2)&amp;"年期间）"</f>
        <v>总体绩效目标（2025-2027年期间）</v>
      </c>
      <c r="C7" s="16" t="s">
        <v>421</v>
      </c>
      <c r="D7" s="16"/>
      <c r="E7" s="16"/>
      <c r="F7" s="16"/>
      <c r="G7" s="16"/>
      <c r="H7" s="16"/>
      <c r="I7" s="16"/>
      <c r="J7" s="45" t="s">
        <v>422</v>
      </c>
    </row>
    <row r="8" ht="231" customHeight="1" spans="1:10">
      <c r="A8" s="15" t="s">
        <v>423</v>
      </c>
      <c r="B8" s="17" t="str">
        <f>"预算年度（"&amp;"2025"&amp;"年）绩效目标"</f>
        <v>预算年度（2025年）绩效目标</v>
      </c>
      <c r="C8" s="18" t="s">
        <v>424</v>
      </c>
      <c r="D8" s="18"/>
      <c r="E8" s="18"/>
      <c r="F8" s="18"/>
      <c r="G8" s="18"/>
      <c r="H8" s="18"/>
      <c r="I8" s="18"/>
      <c r="J8" s="46" t="s">
        <v>425</v>
      </c>
    </row>
    <row r="9" ht="32.25" customHeight="1" spans="1:10">
      <c r="A9" s="19" t="s">
        <v>426</v>
      </c>
      <c r="B9" s="19"/>
      <c r="C9" s="19"/>
      <c r="D9" s="19"/>
      <c r="E9" s="19"/>
      <c r="F9" s="19"/>
      <c r="G9" s="19"/>
      <c r="H9" s="19"/>
      <c r="I9" s="19"/>
      <c r="J9" s="19"/>
    </row>
    <row r="10" ht="32.25" customHeight="1" spans="1:10">
      <c r="A10" s="15" t="s">
        <v>427</v>
      </c>
      <c r="B10" s="15"/>
      <c r="C10" s="14" t="s">
        <v>428</v>
      </c>
      <c r="D10" s="14"/>
      <c r="E10" s="14"/>
      <c r="F10" s="14" t="s">
        <v>429</v>
      </c>
      <c r="G10" s="14"/>
      <c r="H10" s="14" t="s">
        <v>430</v>
      </c>
      <c r="I10" s="14"/>
      <c r="J10" s="14"/>
    </row>
    <row r="11" ht="32.25" customHeight="1" spans="1:10">
      <c r="A11" s="15"/>
      <c r="B11" s="15"/>
      <c r="C11" s="14"/>
      <c r="D11" s="14"/>
      <c r="E11" s="14"/>
      <c r="F11" s="14"/>
      <c r="G11" s="14"/>
      <c r="H11" s="15" t="s">
        <v>431</v>
      </c>
      <c r="I11" s="15" t="s">
        <v>432</v>
      </c>
      <c r="J11" s="15" t="s">
        <v>433</v>
      </c>
    </row>
    <row r="12" ht="24" customHeight="1" spans="1:10">
      <c r="A12" s="20" t="s">
        <v>55</v>
      </c>
      <c r="B12" s="21"/>
      <c r="C12" s="21"/>
      <c r="D12" s="21"/>
      <c r="E12" s="21"/>
      <c r="F12" s="21"/>
      <c r="G12" s="22"/>
      <c r="H12" s="23">
        <f>H13+H14</f>
        <v>15773872</v>
      </c>
      <c r="I12" s="23">
        <f>I13+I14</f>
        <v>15773872</v>
      </c>
      <c r="J12" s="23"/>
    </row>
    <row r="13" ht="109" customHeight="1" spans="1:10">
      <c r="A13" s="24" t="s">
        <v>419</v>
      </c>
      <c r="B13" s="25"/>
      <c r="C13" s="26" t="s">
        <v>75</v>
      </c>
      <c r="D13" s="27"/>
      <c r="E13" s="27"/>
      <c r="F13" s="27"/>
      <c r="G13" s="27"/>
      <c r="H13" s="28">
        <v>15093314</v>
      </c>
      <c r="I13" s="28">
        <v>15093314</v>
      </c>
      <c r="J13" s="28"/>
    </row>
    <row r="14" ht="109" customHeight="1" spans="1:10">
      <c r="A14" s="29"/>
      <c r="B14" s="30"/>
      <c r="C14" s="31" t="s">
        <v>76</v>
      </c>
      <c r="D14" s="32"/>
      <c r="E14" s="32"/>
      <c r="F14" s="32"/>
      <c r="G14" s="33"/>
      <c r="H14" s="28">
        <v>680558</v>
      </c>
      <c r="I14" s="28">
        <v>680558</v>
      </c>
      <c r="J14" s="28"/>
    </row>
    <row r="15" ht="32.25" customHeight="1" spans="1:10">
      <c r="A15" s="19" t="s">
        <v>434</v>
      </c>
      <c r="B15" s="19"/>
      <c r="C15" s="19"/>
      <c r="D15" s="19"/>
      <c r="E15" s="19"/>
      <c r="F15" s="19"/>
      <c r="G15" s="19"/>
      <c r="H15" s="19"/>
      <c r="I15" s="19"/>
      <c r="J15" s="19"/>
    </row>
    <row r="16" ht="32.25" customHeight="1" spans="1:10">
      <c r="A16" s="34" t="s">
        <v>435</v>
      </c>
      <c r="B16" s="34"/>
      <c r="C16" s="34"/>
      <c r="D16" s="34"/>
      <c r="E16" s="34"/>
      <c r="F16" s="34"/>
      <c r="G16" s="34"/>
      <c r="H16" s="35" t="s">
        <v>436</v>
      </c>
      <c r="I16" s="47" t="s">
        <v>290</v>
      </c>
      <c r="J16" s="35" t="s">
        <v>437</v>
      </c>
    </row>
    <row r="17" ht="36" customHeight="1" spans="1:10">
      <c r="A17" s="36" t="s">
        <v>283</v>
      </c>
      <c r="B17" s="36" t="s">
        <v>438</v>
      </c>
      <c r="C17" s="37" t="s">
        <v>285</v>
      </c>
      <c r="D17" s="37" t="s">
        <v>286</v>
      </c>
      <c r="E17" s="37" t="s">
        <v>287</v>
      </c>
      <c r="F17" s="37" t="s">
        <v>288</v>
      </c>
      <c r="G17" s="37" t="s">
        <v>289</v>
      </c>
      <c r="H17" s="38"/>
      <c r="I17" s="38"/>
      <c r="J17" s="38"/>
    </row>
    <row r="18" ht="43.2" spans="1:10">
      <c r="A18" s="39" t="s">
        <v>292</v>
      </c>
      <c r="B18" s="39" t="s">
        <v>324</v>
      </c>
      <c r="C18" s="40" t="s">
        <v>439</v>
      </c>
      <c r="D18" s="39" t="s">
        <v>301</v>
      </c>
      <c r="E18" s="39" t="s">
        <v>339</v>
      </c>
      <c r="F18" s="39" t="s">
        <v>297</v>
      </c>
      <c r="G18" s="39" t="s">
        <v>298</v>
      </c>
      <c r="H18" s="40" t="s">
        <v>440</v>
      </c>
      <c r="I18" s="40" t="s">
        <v>441</v>
      </c>
      <c r="J18" s="40" t="s">
        <v>442</v>
      </c>
    </row>
    <row r="19" ht="21.6" spans="1:10">
      <c r="A19" s="41" t="s">
        <v>292</v>
      </c>
      <c r="B19" s="41" t="s">
        <v>324</v>
      </c>
      <c r="C19" s="40" t="s">
        <v>443</v>
      </c>
      <c r="D19" s="41" t="s">
        <v>301</v>
      </c>
      <c r="E19" s="41" t="s">
        <v>444</v>
      </c>
      <c r="F19" s="41" t="s">
        <v>445</v>
      </c>
      <c r="G19" s="41" t="s">
        <v>298</v>
      </c>
      <c r="H19" s="40" t="s">
        <v>446</v>
      </c>
      <c r="I19" s="40" t="s">
        <v>447</v>
      </c>
      <c r="J19" s="40" t="s">
        <v>448</v>
      </c>
    </row>
    <row r="20" ht="43.2" spans="1:10">
      <c r="A20" s="41" t="s">
        <v>292</v>
      </c>
      <c r="B20" s="41" t="s">
        <v>293</v>
      </c>
      <c r="C20" s="40" t="s">
        <v>449</v>
      </c>
      <c r="D20" s="41" t="s">
        <v>301</v>
      </c>
      <c r="E20" s="41" t="s">
        <v>84</v>
      </c>
      <c r="F20" s="41" t="s">
        <v>297</v>
      </c>
      <c r="G20" s="41" t="s">
        <v>298</v>
      </c>
      <c r="H20" s="40" t="s">
        <v>450</v>
      </c>
      <c r="I20" s="40" t="s">
        <v>449</v>
      </c>
      <c r="J20" s="40" t="s">
        <v>451</v>
      </c>
    </row>
    <row r="21" ht="43.2" spans="1:10">
      <c r="A21" s="41" t="s">
        <v>292</v>
      </c>
      <c r="B21" s="41" t="s">
        <v>293</v>
      </c>
      <c r="C21" s="40" t="s">
        <v>452</v>
      </c>
      <c r="D21" s="41" t="s">
        <v>301</v>
      </c>
      <c r="E21" s="41" t="s">
        <v>83</v>
      </c>
      <c r="F21" s="41" t="s">
        <v>453</v>
      </c>
      <c r="G21" s="41" t="s">
        <v>298</v>
      </c>
      <c r="H21" s="40" t="s">
        <v>454</v>
      </c>
      <c r="I21" s="40" t="s">
        <v>452</v>
      </c>
      <c r="J21" s="40" t="s">
        <v>455</v>
      </c>
    </row>
    <row r="22" ht="32.4" spans="1:10">
      <c r="A22" s="41" t="s">
        <v>292</v>
      </c>
      <c r="B22" s="41" t="s">
        <v>303</v>
      </c>
      <c r="C22" s="40" t="s">
        <v>456</v>
      </c>
      <c r="D22" s="41" t="s">
        <v>457</v>
      </c>
      <c r="E22" s="41" t="s">
        <v>458</v>
      </c>
      <c r="F22" s="41" t="s">
        <v>459</v>
      </c>
      <c r="G22" s="41" t="s">
        <v>317</v>
      </c>
      <c r="H22" s="40" t="s">
        <v>460</v>
      </c>
      <c r="I22" s="40" t="s">
        <v>461</v>
      </c>
      <c r="J22" s="40" t="s">
        <v>462</v>
      </c>
    </row>
    <row r="23" ht="32.4" spans="1:10">
      <c r="A23" s="41" t="s">
        <v>292</v>
      </c>
      <c r="B23" s="41" t="s">
        <v>303</v>
      </c>
      <c r="C23" s="40" t="s">
        <v>463</v>
      </c>
      <c r="D23" s="41" t="s">
        <v>457</v>
      </c>
      <c r="E23" s="41" t="s">
        <v>84</v>
      </c>
      <c r="F23" s="41" t="s">
        <v>464</v>
      </c>
      <c r="G23" s="41" t="s">
        <v>298</v>
      </c>
      <c r="H23" s="40" t="s">
        <v>465</v>
      </c>
      <c r="I23" s="40" t="s">
        <v>466</v>
      </c>
      <c r="J23" s="40" t="s">
        <v>467</v>
      </c>
    </row>
    <row r="24" ht="32.4" spans="1:10">
      <c r="A24" s="41" t="s">
        <v>292</v>
      </c>
      <c r="B24" s="41" t="s">
        <v>305</v>
      </c>
      <c r="C24" s="40" t="s">
        <v>468</v>
      </c>
      <c r="D24" s="41" t="s">
        <v>457</v>
      </c>
      <c r="E24" s="41" t="s">
        <v>86</v>
      </c>
      <c r="F24" s="41" t="s">
        <v>297</v>
      </c>
      <c r="G24" s="41" t="s">
        <v>298</v>
      </c>
      <c r="H24" s="40" t="s">
        <v>469</v>
      </c>
      <c r="I24" s="40" t="s">
        <v>468</v>
      </c>
      <c r="J24" s="40" t="s">
        <v>470</v>
      </c>
    </row>
    <row r="25" ht="43.2" spans="1:10">
      <c r="A25" s="41" t="s">
        <v>310</v>
      </c>
      <c r="B25" s="41" t="s">
        <v>471</v>
      </c>
      <c r="C25" s="40" t="s">
        <v>472</v>
      </c>
      <c r="D25" s="41" t="s">
        <v>301</v>
      </c>
      <c r="E25" s="41" t="s">
        <v>316</v>
      </c>
      <c r="F25" s="41" t="s">
        <v>297</v>
      </c>
      <c r="G25" s="41" t="s">
        <v>298</v>
      </c>
      <c r="H25" s="40" t="s">
        <v>473</v>
      </c>
      <c r="I25" s="40" t="s">
        <v>474</v>
      </c>
      <c r="J25" s="40" t="s">
        <v>475</v>
      </c>
    </row>
    <row r="26" ht="32.4" spans="1:10">
      <c r="A26" s="41" t="s">
        <v>310</v>
      </c>
      <c r="B26" s="41" t="s">
        <v>471</v>
      </c>
      <c r="C26" s="40" t="s">
        <v>476</v>
      </c>
      <c r="D26" s="41" t="s">
        <v>301</v>
      </c>
      <c r="E26" s="41" t="s">
        <v>477</v>
      </c>
      <c r="F26" s="41" t="s">
        <v>297</v>
      </c>
      <c r="G26" s="41" t="s">
        <v>298</v>
      </c>
      <c r="H26" s="40" t="s">
        <v>473</v>
      </c>
      <c r="I26" s="40" t="s">
        <v>474</v>
      </c>
      <c r="J26" s="40" t="s">
        <v>475</v>
      </c>
    </row>
    <row r="27" ht="43.2" spans="1:10">
      <c r="A27" s="41" t="s">
        <v>310</v>
      </c>
      <c r="B27" s="41" t="s">
        <v>471</v>
      </c>
      <c r="C27" s="40" t="s">
        <v>478</v>
      </c>
      <c r="D27" s="41" t="s">
        <v>301</v>
      </c>
      <c r="E27" s="41" t="s">
        <v>477</v>
      </c>
      <c r="F27" s="41" t="s">
        <v>297</v>
      </c>
      <c r="G27" s="41" t="s">
        <v>298</v>
      </c>
      <c r="H27" s="40" t="s">
        <v>473</v>
      </c>
      <c r="I27" s="40" t="s">
        <v>474</v>
      </c>
      <c r="J27" s="40" t="s">
        <v>475</v>
      </c>
    </row>
    <row r="28" ht="75.6" spans="1:10">
      <c r="A28" s="41" t="s">
        <v>310</v>
      </c>
      <c r="B28" s="41" t="s">
        <v>479</v>
      </c>
      <c r="C28" s="40" t="s">
        <v>480</v>
      </c>
      <c r="D28" s="41" t="s">
        <v>301</v>
      </c>
      <c r="E28" s="41" t="s">
        <v>316</v>
      </c>
      <c r="F28" s="41" t="s">
        <v>297</v>
      </c>
      <c r="G28" s="41" t="s">
        <v>317</v>
      </c>
      <c r="H28" s="40" t="s">
        <v>481</v>
      </c>
      <c r="I28" s="40" t="s">
        <v>474</v>
      </c>
      <c r="J28" s="40" t="s">
        <v>475</v>
      </c>
    </row>
    <row r="29" ht="43.2" spans="1:10">
      <c r="A29" s="41" t="s">
        <v>310</v>
      </c>
      <c r="B29" s="41" t="s">
        <v>482</v>
      </c>
      <c r="C29" s="40" t="s">
        <v>483</v>
      </c>
      <c r="D29" s="41" t="s">
        <v>301</v>
      </c>
      <c r="E29" s="41" t="s">
        <v>316</v>
      </c>
      <c r="F29" s="41" t="s">
        <v>297</v>
      </c>
      <c r="G29" s="41" t="s">
        <v>317</v>
      </c>
      <c r="H29" s="40" t="s">
        <v>481</v>
      </c>
      <c r="I29" s="40" t="s">
        <v>474</v>
      </c>
      <c r="J29" s="40" t="s">
        <v>475</v>
      </c>
    </row>
    <row r="30" ht="75.6" spans="1:10">
      <c r="A30" s="41" t="s">
        <v>321</v>
      </c>
      <c r="B30" s="41" t="s">
        <v>484</v>
      </c>
      <c r="C30" s="40" t="s">
        <v>485</v>
      </c>
      <c r="D30" s="41" t="s">
        <v>301</v>
      </c>
      <c r="E30" s="41" t="s">
        <v>316</v>
      </c>
      <c r="F30" s="41" t="s">
        <v>297</v>
      </c>
      <c r="G30" s="41" t="s">
        <v>317</v>
      </c>
      <c r="H30" s="40" t="s">
        <v>486</v>
      </c>
      <c r="I30" s="40" t="s">
        <v>485</v>
      </c>
      <c r="J30" s="40" t="s">
        <v>475</v>
      </c>
    </row>
  </sheetData>
  <mergeCells count="23">
    <mergeCell ref="A2:J2"/>
    <mergeCell ref="A3:C3"/>
    <mergeCell ref="B4:E4"/>
    <mergeCell ref="F4:G4"/>
    <mergeCell ref="H4:J4"/>
    <mergeCell ref="A5:I5"/>
    <mergeCell ref="C6:I6"/>
    <mergeCell ref="C7:I7"/>
    <mergeCell ref="C8:I8"/>
    <mergeCell ref="A9:J9"/>
    <mergeCell ref="H10:J10"/>
    <mergeCell ref="A12:G12"/>
    <mergeCell ref="C13:G13"/>
    <mergeCell ref="C14:G14"/>
    <mergeCell ref="A15:J15"/>
    <mergeCell ref="A16:G16"/>
    <mergeCell ref="A6:A7"/>
    <mergeCell ref="H16:H17"/>
    <mergeCell ref="I16:I17"/>
    <mergeCell ref="J16:J17"/>
    <mergeCell ref="A10:B11"/>
    <mergeCell ref="C10:G11"/>
    <mergeCell ref="A13:B14"/>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9" sqref="C9:S9"/>
    </sheetView>
  </sheetViews>
  <sheetFormatPr defaultColWidth="8.57407407407407" defaultRowHeight="12.75" customHeight="1"/>
  <cols>
    <col min="1" max="1" width="13.6296296296296" customWidth="1"/>
    <col min="2" max="2" width="17.1296296296296" customWidth="1"/>
    <col min="3" max="5" width="11.25" customWidth="1"/>
    <col min="6" max="6" width="12" customWidth="1"/>
    <col min="7" max="8" width="13.6296296296296" customWidth="1"/>
    <col min="9" max="9" width="4.37962962962963" customWidth="1"/>
    <col min="10" max="10" width="7.12962962962963" customWidth="1"/>
    <col min="11" max="11" width="13.6296296296296" customWidth="1"/>
    <col min="12" max="12" width="10.3796296296296" customWidth="1"/>
    <col min="13" max="13" width="13.6296296296296" customWidth="1"/>
    <col min="14" max="14" width="7.12962962962963" customWidth="1"/>
    <col min="15" max="15" width="3.87962962962963" customWidth="1"/>
    <col min="16" max="16" width="10.3796296296296" customWidth="1"/>
    <col min="17" max="17" width="12" customWidth="1"/>
    <col min="18" max="18" width="13.6296296296296" customWidth="1"/>
    <col min="19" max="19" width="15.25" customWidth="1"/>
  </cols>
  <sheetData>
    <row r="1" ht="17.25" customHeight="1" spans="1:1">
      <c r="A1" s="105" t="s">
        <v>52</v>
      </c>
    </row>
    <row r="2" ht="41.25" customHeight="1" spans="1:1">
      <c r="A2" s="84" t="str">
        <f>"2025"&amp;"年部门收入预算表"</f>
        <v>2025年部门收入预算表</v>
      </c>
    </row>
    <row r="3" ht="17.25" customHeight="1" spans="1:19">
      <c r="A3" s="87" t="str">
        <f>"单位名称："&amp;"石林彝族自治县巴江小学"</f>
        <v>单位名称：石林彝族自治县巴江小学</v>
      </c>
      <c r="S3" s="89" t="s">
        <v>1</v>
      </c>
    </row>
    <row r="4" ht="21.75" customHeight="1" spans="1:19">
      <c r="A4" s="225" t="s">
        <v>53</v>
      </c>
      <c r="B4" s="226" t="s">
        <v>54</v>
      </c>
      <c r="C4" s="226" t="s">
        <v>55</v>
      </c>
      <c r="D4" s="227" t="s">
        <v>56</v>
      </c>
      <c r="E4" s="227"/>
      <c r="F4" s="227"/>
      <c r="G4" s="227"/>
      <c r="H4" s="227"/>
      <c r="I4" s="174"/>
      <c r="J4" s="227"/>
      <c r="K4" s="227"/>
      <c r="L4" s="227"/>
      <c r="M4" s="227"/>
      <c r="N4" s="233"/>
      <c r="O4" s="227" t="s">
        <v>45</v>
      </c>
      <c r="P4" s="227"/>
      <c r="Q4" s="227"/>
      <c r="R4" s="227"/>
      <c r="S4" s="233"/>
    </row>
    <row r="5" ht="27" customHeight="1" spans="1:19">
      <c r="A5" s="228"/>
      <c r="B5" s="229"/>
      <c r="C5" s="229"/>
      <c r="D5" s="229" t="s">
        <v>57</v>
      </c>
      <c r="E5" s="229" t="s">
        <v>58</v>
      </c>
      <c r="F5" s="229" t="s">
        <v>59</v>
      </c>
      <c r="G5" s="229" t="s">
        <v>60</v>
      </c>
      <c r="H5" s="229" t="s">
        <v>61</v>
      </c>
      <c r="I5" s="234" t="s">
        <v>62</v>
      </c>
      <c r="J5" s="235"/>
      <c r="K5" s="235"/>
      <c r="L5" s="235"/>
      <c r="M5" s="235"/>
      <c r="N5" s="236"/>
      <c r="O5" s="229" t="s">
        <v>57</v>
      </c>
      <c r="P5" s="229" t="s">
        <v>58</v>
      </c>
      <c r="Q5" s="229" t="s">
        <v>59</v>
      </c>
      <c r="R5" s="229" t="s">
        <v>60</v>
      </c>
      <c r="S5" s="229" t="s">
        <v>63</v>
      </c>
    </row>
    <row r="6" ht="30" customHeight="1" spans="1:19">
      <c r="A6" s="230"/>
      <c r="B6" s="148"/>
      <c r="C6" s="159"/>
      <c r="D6" s="159"/>
      <c r="E6" s="159"/>
      <c r="F6" s="159"/>
      <c r="G6" s="159"/>
      <c r="H6" s="159"/>
      <c r="I6" s="110" t="s">
        <v>57</v>
      </c>
      <c r="J6" s="236" t="s">
        <v>64</v>
      </c>
      <c r="K6" s="236" t="s">
        <v>65</v>
      </c>
      <c r="L6" s="236" t="s">
        <v>66</v>
      </c>
      <c r="M6" s="236" t="s">
        <v>67</v>
      </c>
      <c r="N6" s="236" t="s">
        <v>68</v>
      </c>
      <c r="O6" s="237"/>
      <c r="P6" s="237"/>
      <c r="Q6" s="237"/>
      <c r="R6" s="237"/>
      <c r="S6" s="159"/>
    </row>
    <row r="7" ht="15" customHeight="1" spans="1:19">
      <c r="A7" s="231">
        <v>1</v>
      </c>
      <c r="B7" s="231">
        <v>2</v>
      </c>
      <c r="C7" s="231">
        <v>3</v>
      </c>
      <c r="D7" s="231">
        <v>4</v>
      </c>
      <c r="E7" s="231">
        <v>5</v>
      </c>
      <c r="F7" s="231">
        <v>6</v>
      </c>
      <c r="G7" s="231">
        <v>7</v>
      </c>
      <c r="H7" s="231">
        <v>8</v>
      </c>
      <c r="I7" s="110">
        <v>9</v>
      </c>
      <c r="J7" s="231">
        <v>10</v>
      </c>
      <c r="K7" s="231">
        <v>11</v>
      </c>
      <c r="L7" s="231">
        <v>12</v>
      </c>
      <c r="M7" s="231">
        <v>13</v>
      </c>
      <c r="N7" s="231">
        <v>14</v>
      </c>
      <c r="O7" s="231">
        <v>15</v>
      </c>
      <c r="P7" s="231">
        <v>16</v>
      </c>
      <c r="Q7" s="231">
        <v>17</v>
      </c>
      <c r="R7" s="231">
        <v>18</v>
      </c>
      <c r="S7" s="231">
        <v>19</v>
      </c>
    </row>
    <row r="8" ht="18" customHeight="1" spans="1:19">
      <c r="A8" s="64" t="s">
        <v>69</v>
      </c>
      <c r="B8" s="64" t="s">
        <v>70</v>
      </c>
      <c r="C8" s="147">
        <v>15773872</v>
      </c>
      <c r="D8" s="147">
        <v>15773872</v>
      </c>
      <c r="E8" s="147">
        <v>15773872</v>
      </c>
      <c r="F8" s="147"/>
      <c r="G8" s="147"/>
      <c r="H8" s="147"/>
      <c r="I8" s="147"/>
      <c r="J8" s="147"/>
      <c r="K8" s="147"/>
      <c r="L8" s="147"/>
      <c r="M8" s="147"/>
      <c r="N8" s="147"/>
      <c r="O8" s="147"/>
      <c r="P8" s="147"/>
      <c r="Q8" s="147"/>
      <c r="R8" s="147"/>
      <c r="S8" s="147"/>
    </row>
    <row r="9" ht="18" customHeight="1" spans="1:19">
      <c r="A9" s="92" t="s">
        <v>55</v>
      </c>
      <c r="B9" s="232"/>
      <c r="C9" s="147">
        <v>15773872</v>
      </c>
      <c r="D9" s="147">
        <v>15773872</v>
      </c>
      <c r="E9" s="147">
        <v>15773872</v>
      </c>
      <c r="F9" s="147"/>
      <c r="G9" s="147"/>
      <c r="H9" s="147"/>
      <c r="I9" s="147"/>
      <c r="J9" s="147"/>
      <c r="K9" s="147"/>
      <c r="L9" s="147"/>
      <c r="M9" s="147"/>
      <c r="N9" s="147"/>
      <c r="O9" s="147"/>
      <c r="P9" s="147"/>
      <c r="Q9" s="147"/>
      <c r="R9" s="147"/>
      <c r="S9" s="14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topLeftCell="A5" workbookViewId="0">
      <selection activeCell="A7" sqref="A7:B28"/>
    </sheetView>
  </sheetViews>
  <sheetFormatPr defaultColWidth="8.57407407407407" defaultRowHeight="12.75" customHeight="1"/>
  <cols>
    <col min="1" max="1" width="14.287037037037" customWidth="1"/>
    <col min="2" max="2" width="37.5740740740741" customWidth="1"/>
    <col min="3" max="5" width="11.25" customWidth="1"/>
    <col min="6" max="6" width="8.87962962962963" customWidth="1"/>
    <col min="7" max="7" width="13.1296296296296" customWidth="1"/>
    <col min="8" max="8" width="14.8796296296296" customWidth="1"/>
    <col min="9" max="9" width="16.6296296296296" customWidth="1"/>
    <col min="10" max="10" width="4.62962962962963" customWidth="1"/>
    <col min="11" max="11" width="7.12962962962963" customWidth="1"/>
    <col min="12" max="12" width="13.6296296296296" customWidth="1"/>
    <col min="13" max="13" width="10.3796296296296" customWidth="1"/>
    <col min="14" max="14" width="13.6296296296296" customWidth="1"/>
    <col min="15" max="15" width="7.12962962962963" customWidth="1"/>
  </cols>
  <sheetData>
    <row r="1" ht="17.25" customHeight="1" spans="1:1">
      <c r="A1" s="89" t="s">
        <v>71</v>
      </c>
    </row>
    <row r="2" ht="41.25" customHeight="1" spans="1:1">
      <c r="A2" s="84" t="str">
        <f>"2025"&amp;"年部门支出预算表"</f>
        <v>2025年部门支出预算表</v>
      </c>
    </row>
    <row r="3" ht="17.25" customHeight="1" spans="1:15">
      <c r="A3" s="87" t="str">
        <f>"单位名称："&amp;"石林彝族自治县巴江小学"</f>
        <v>单位名称：石林彝族自治县巴江小学</v>
      </c>
      <c r="O3" s="89" t="s">
        <v>1</v>
      </c>
    </row>
    <row r="4" ht="27" customHeight="1" spans="1:15">
      <c r="A4" s="211" t="s">
        <v>72</v>
      </c>
      <c r="B4" s="211" t="s">
        <v>73</v>
      </c>
      <c r="C4" s="211" t="s">
        <v>55</v>
      </c>
      <c r="D4" s="212" t="s">
        <v>58</v>
      </c>
      <c r="E4" s="213"/>
      <c r="F4" s="214"/>
      <c r="G4" s="215" t="s">
        <v>59</v>
      </c>
      <c r="H4" s="215" t="s">
        <v>60</v>
      </c>
      <c r="I4" s="215" t="s">
        <v>74</v>
      </c>
      <c r="J4" s="212" t="s">
        <v>62</v>
      </c>
      <c r="K4" s="213"/>
      <c r="L4" s="213"/>
      <c r="M4" s="213"/>
      <c r="N4" s="222"/>
      <c r="O4" s="223"/>
    </row>
    <row r="5" ht="42" customHeight="1" spans="1:15">
      <c r="A5" s="216"/>
      <c r="B5" s="216"/>
      <c r="C5" s="217"/>
      <c r="D5" s="218" t="s">
        <v>57</v>
      </c>
      <c r="E5" s="218" t="s">
        <v>75</v>
      </c>
      <c r="F5" s="218" t="s">
        <v>76</v>
      </c>
      <c r="G5" s="217"/>
      <c r="H5" s="217"/>
      <c r="I5" s="224"/>
      <c r="J5" s="218" t="s">
        <v>57</v>
      </c>
      <c r="K5" s="205" t="s">
        <v>77</v>
      </c>
      <c r="L5" s="205" t="s">
        <v>78</v>
      </c>
      <c r="M5" s="205" t="s">
        <v>79</v>
      </c>
      <c r="N5" s="205" t="s">
        <v>80</v>
      </c>
      <c r="O5" s="205" t="s">
        <v>81</v>
      </c>
    </row>
    <row r="6" ht="18" customHeight="1" spans="1:15">
      <c r="A6" s="95" t="s">
        <v>82</v>
      </c>
      <c r="B6" s="95" t="s">
        <v>83</v>
      </c>
      <c r="C6" s="95" t="s">
        <v>84</v>
      </c>
      <c r="D6" s="98" t="s">
        <v>85</v>
      </c>
      <c r="E6" s="98" t="s">
        <v>86</v>
      </c>
      <c r="F6" s="98" t="s">
        <v>87</v>
      </c>
      <c r="G6" s="98" t="s">
        <v>88</v>
      </c>
      <c r="H6" s="98" t="s">
        <v>89</v>
      </c>
      <c r="I6" s="98" t="s">
        <v>90</v>
      </c>
      <c r="J6" s="98" t="s">
        <v>91</v>
      </c>
      <c r="K6" s="98" t="s">
        <v>92</v>
      </c>
      <c r="L6" s="98" t="s">
        <v>93</v>
      </c>
      <c r="M6" s="98" t="s">
        <v>94</v>
      </c>
      <c r="N6" s="95" t="s">
        <v>95</v>
      </c>
      <c r="O6" s="98" t="s">
        <v>96</v>
      </c>
    </row>
    <row r="7" ht="21" customHeight="1" spans="1:15">
      <c r="A7" s="99" t="s">
        <v>97</v>
      </c>
      <c r="B7" s="99" t="s">
        <v>98</v>
      </c>
      <c r="C7" s="147">
        <v>11252384</v>
      </c>
      <c r="D7" s="147">
        <v>11252384</v>
      </c>
      <c r="E7" s="147">
        <v>10571826</v>
      </c>
      <c r="F7" s="147">
        <v>680558</v>
      </c>
      <c r="G7" s="147"/>
      <c r="H7" s="147"/>
      <c r="I7" s="147"/>
      <c r="J7" s="147"/>
      <c r="K7" s="147"/>
      <c r="L7" s="147"/>
      <c r="M7" s="147"/>
      <c r="N7" s="147"/>
      <c r="O7" s="147"/>
    </row>
    <row r="8" ht="21" customHeight="1" spans="1:15">
      <c r="A8" s="219" t="s">
        <v>99</v>
      </c>
      <c r="B8" s="219" t="s">
        <v>100</v>
      </c>
      <c r="C8" s="147">
        <v>10769732</v>
      </c>
      <c r="D8" s="147">
        <v>10769732</v>
      </c>
      <c r="E8" s="147">
        <v>10571826</v>
      </c>
      <c r="F8" s="147">
        <v>197906</v>
      </c>
      <c r="G8" s="147"/>
      <c r="H8" s="147"/>
      <c r="I8" s="147"/>
      <c r="J8" s="147"/>
      <c r="K8" s="147"/>
      <c r="L8" s="147"/>
      <c r="M8" s="147"/>
      <c r="N8" s="147"/>
      <c r="O8" s="147"/>
    </row>
    <row r="9" ht="21" customHeight="1" spans="1:15">
      <c r="A9" s="220" t="s">
        <v>101</v>
      </c>
      <c r="B9" s="220" t="s">
        <v>102</v>
      </c>
      <c r="C9" s="147">
        <v>10769732</v>
      </c>
      <c r="D9" s="147">
        <v>10769732</v>
      </c>
      <c r="E9" s="147">
        <v>10571826</v>
      </c>
      <c r="F9" s="147">
        <v>197906</v>
      </c>
      <c r="G9" s="147"/>
      <c r="H9" s="147"/>
      <c r="I9" s="147"/>
      <c r="J9" s="147"/>
      <c r="K9" s="147"/>
      <c r="L9" s="147"/>
      <c r="M9" s="147"/>
      <c r="N9" s="147"/>
      <c r="O9" s="147"/>
    </row>
    <row r="10" ht="21" customHeight="1" spans="1:15">
      <c r="A10" s="219" t="s">
        <v>103</v>
      </c>
      <c r="B10" s="219" t="s">
        <v>104</v>
      </c>
      <c r="C10" s="147">
        <v>1536</v>
      </c>
      <c r="D10" s="147">
        <v>1536</v>
      </c>
      <c r="E10" s="147"/>
      <c r="F10" s="147">
        <v>1536</v>
      </c>
      <c r="G10" s="147"/>
      <c r="H10" s="147"/>
      <c r="I10" s="147"/>
      <c r="J10" s="147"/>
      <c r="K10" s="147"/>
      <c r="L10" s="147"/>
      <c r="M10" s="147"/>
      <c r="N10" s="147"/>
      <c r="O10" s="147"/>
    </row>
    <row r="11" ht="21" customHeight="1" spans="1:15">
      <c r="A11" s="220" t="s">
        <v>105</v>
      </c>
      <c r="B11" s="220" t="s">
        <v>106</v>
      </c>
      <c r="C11" s="147">
        <v>1536</v>
      </c>
      <c r="D11" s="147">
        <v>1536</v>
      </c>
      <c r="E11" s="147"/>
      <c r="F11" s="147">
        <v>1536</v>
      </c>
      <c r="G11" s="147"/>
      <c r="H11" s="147"/>
      <c r="I11" s="147"/>
      <c r="J11" s="147"/>
      <c r="K11" s="147"/>
      <c r="L11" s="147"/>
      <c r="M11" s="147"/>
      <c r="N11" s="147"/>
      <c r="O11" s="147"/>
    </row>
    <row r="12" ht="21" customHeight="1" spans="1:15">
      <c r="A12" s="219" t="s">
        <v>107</v>
      </c>
      <c r="B12" s="219" t="s">
        <v>108</v>
      </c>
      <c r="C12" s="147">
        <v>481116</v>
      </c>
      <c r="D12" s="147">
        <v>481116</v>
      </c>
      <c r="E12" s="147"/>
      <c r="F12" s="147">
        <v>481116</v>
      </c>
      <c r="G12" s="147"/>
      <c r="H12" s="147"/>
      <c r="I12" s="147"/>
      <c r="J12" s="147"/>
      <c r="K12" s="147"/>
      <c r="L12" s="147"/>
      <c r="M12" s="147"/>
      <c r="N12" s="147"/>
      <c r="O12" s="147"/>
    </row>
    <row r="13" ht="21" customHeight="1" spans="1:15">
      <c r="A13" s="220" t="s">
        <v>109</v>
      </c>
      <c r="B13" s="220" t="s">
        <v>110</v>
      </c>
      <c r="C13" s="147">
        <v>481116</v>
      </c>
      <c r="D13" s="147">
        <v>481116</v>
      </c>
      <c r="E13" s="147"/>
      <c r="F13" s="147">
        <v>481116</v>
      </c>
      <c r="G13" s="147"/>
      <c r="H13" s="147"/>
      <c r="I13" s="147"/>
      <c r="J13" s="147"/>
      <c r="K13" s="147"/>
      <c r="L13" s="147"/>
      <c r="M13" s="147"/>
      <c r="N13" s="147"/>
      <c r="O13" s="147"/>
    </row>
    <row r="14" ht="21" customHeight="1" spans="1:15">
      <c r="A14" s="99" t="s">
        <v>111</v>
      </c>
      <c r="B14" s="99" t="s">
        <v>112</v>
      </c>
      <c r="C14" s="147">
        <v>1989739</v>
      </c>
      <c r="D14" s="147">
        <v>1989739</v>
      </c>
      <c r="E14" s="147">
        <v>1989739</v>
      </c>
      <c r="F14" s="147"/>
      <c r="G14" s="147"/>
      <c r="H14" s="147"/>
      <c r="I14" s="147"/>
      <c r="J14" s="147"/>
      <c r="K14" s="147"/>
      <c r="L14" s="147"/>
      <c r="M14" s="147"/>
      <c r="N14" s="147"/>
      <c r="O14" s="147"/>
    </row>
    <row r="15" ht="21" customHeight="1" spans="1:15">
      <c r="A15" s="219" t="s">
        <v>113</v>
      </c>
      <c r="B15" s="219" t="s">
        <v>114</v>
      </c>
      <c r="C15" s="147">
        <v>1953331</v>
      </c>
      <c r="D15" s="147">
        <v>1953331</v>
      </c>
      <c r="E15" s="147">
        <v>1953331</v>
      </c>
      <c r="F15" s="147"/>
      <c r="G15" s="147"/>
      <c r="H15" s="147"/>
      <c r="I15" s="147"/>
      <c r="J15" s="147"/>
      <c r="K15" s="147"/>
      <c r="L15" s="147"/>
      <c r="M15" s="147"/>
      <c r="N15" s="147"/>
      <c r="O15" s="147"/>
    </row>
    <row r="16" ht="21" customHeight="1" spans="1:15">
      <c r="A16" s="220" t="s">
        <v>115</v>
      </c>
      <c r="B16" s="220" t="s">
        <v>116</v>
      </c>
      <c r="C16" s="147">
        <v>201600</v>
      </c>
      <c r="D16" s="147">
        <v>201600</v>
      </c>
      <c r="E16" s="147">
        <v>201600</v>
      </c>
      <c r="F16" s="147"/>
      <c r="G16" s="147"/>
      <c r="H16" s="147"/>
      <c r="I16" s="147"/>
      <c r="J16" s="147"/>
      <c r="K16" s="147"/>
      <c r="L16" s="147"/>
      <c r="M16" s="147"/>
      <c r="N16" s="147"/>
      <c r="O16" s="147"/>
    </row>
    <row r="17" ht="21" customHeight="1" spans="1:15">
      <c r="A17" s="220" t="s">
        <v>117</v>
      </c>
      <c r="B17" s="220" t="s">
        <v>118</v>
      </c>
      <c r="C17" s="147">
        <v>1628343</v>
      </c>
      <c r="D17" s="147">
        <v>1628343</v>
      </c>
      <c r="E17" s="147">
        <v>1628343</v>
      </c>
      <c r="F17" s="147"/>
      <c r="G17" s="147"/>
      <c r="H17" s="147"/>
      <c r="I17" s="147"/>
      <c r="J17" s="147"/>
      <c r="K17" s="147"/>
      <c r="L17" s="147"/>
      <c r="M17" s="147"/>
      <c r="N17" s="147"/>
      <c r="O17" s="147"/>
    </row>
    <row r="18" ht="21" customHeight="1" spans="1:15">
      <c r="A18" s="220" t="s">
        <v>119</v>
      </c>
      <c r="B18" s="220" t="s">
        <v>120</v>
      </c>
      <c r="C18" s="147">
        <v>123388</v>
      </c>
      <c r="D18" s="147">
        <v>123388</v>
      </c>
      <c r="E18" s="147">
        <v>123388</v>
      </c>
      <c r="F18" s="147"/>
      <c r="G18" s="147"/>
      <c r="H18" s="147"/>
      <c r="I18" s="147"/>
      <c r="J18" s="147"/>
      <c r="K18" s="147"/>
      <c r="L18" s="147"/>
      <c r="M18" s="147"/>
      <c r="N18" s="147"/>
      <c r="O18" s="147"/>
    </row>
    <row r="19" ht="21" customHeight="1" spans="1:15">
      <c r="A19" s="219" t="s">
        <v>121</v>
      </c>
      <c r="B19" s="219" t="s">
        <v>122</v>
      </c>
      <c r="C19" s="147">
        <v>36408</v>
      </c>
      <c r="D19" s="147">
        <v>36408</v>
      </c>
      <c r="E19" s="147">
        <v>36408</v>
      </c>
      <c r="F19" s="147"/>
      <c r="G19" s="147"/>
      <c r="H19" s="147"/>
      <c r="I19" s="147"/>
      <c r="J19" s="147"/>
      <c r="K19" s="147"/>
      <c r="L19" s="147"/>
      <c r="M19" s="147"/>
      <c r="N19" s="147"/>
      <c r="O19" s="147"/>
    </row>
    <row r="20" ht="21" customHeight="1" spans="1:15">
      <c r="A20" s="220" t="s">
        <v>123</v>
      </c>
      <c r="B20" s="220" t="s">
        <v>124</v>
      </c>
      <c r="C20" s="147">
        <v>36408</v>
      </c>
      <c r="D20" s="147">
        <v>36408</v>
      </c>
      <c r="E20" s="147">
        <v>36408</v>
      </c>
      <c r="F20" s="147"/>
      <c r="G20" s="147"/>
      <c r="H20" s="147"/>
      <c r="I20" s="147"/>
      <c r="J20" s="147"/>
      <c r="K20" s="147"/>
      <c r="L20" s="147"/>
      <c r="M20" s="147"/>
      <c r="N20" s="147"/>
      <c r="O20" s="147"/>
    </row>
    <row r="21" ht="21" customHeight="1" spans="1:15">
      <c r="A21" s="99" t="s">
        <v>125</v>
      </c>
      <c r="B21" s="99" t="s">
        <v>126</v>
      </c>
      <c r="C21" s="147">
        <v>1243606</v>
      </c>
      <c r="D21" s="147">
        <v>1243606</v>
      </c>
      <c r="E21" s="147">
        <v>1243606</v>
      </c>
      <c r="F21" s="147"/>
      <c r="G21" s="147"/>
      <c r="H21" s="147"/>
      <c r="I21" s="147"/>
      <c r="J21" s="147"/>
      <c r="K21" s="147"/>
      <c r="L21" s="147"/>
      <c r="M21" s="147"/>
      <c r="N21" s="147"/>
      <c r="O21" s="147"/>
    </row>
    <row r="22" ht="21" customHeight="1" spans="1:15">
      <c r="A22" s="219" t="s">
        <v>127</v>
      </c>
      <c r="B22" s="219" t="s">
        <v>128</v>
      </c>
      <c r="C22" s="147">
        <v>1243606</v>
      </c>
      <c r="D22" s="147">
        <v>1243606</v>
      </c>
      <c r="E22" s="147">
        <v>1243606</v>
      </c>
      <c r="F22" s="147"/>
      <c r="G22" s="147"/>
      <c r="H22" s="147"/>
      <c r="I22" s="147"/>
      <c r="J22" s="147"/>
      <c r="K22" s="147"/>
      <c r="L22" s="147"/>
      <c r="M22" s="147"/>
      <c r="N22" s="147"/>
      <c r="O22" s="147"/>
    </row>
    <row r="23" ht="21" customHeight="1" spans="1:15">
      <c r="A23" s="220" t="s">
        <v>129</v>
      </c>
      <c r="B23" s="220" t="s">
        <v>130</v>
      </c>
      <c r="C23" s="147">
        <v>682749</v>
      </c>
      <c r="D23" s="147">
        <v>682749</v>
      </c>
      <c r="E23" s="147">
        <v>682749</v>
      </c>
      <c r="F23" s="147"/>
      <c r="G23" s="147"/>
      <c r="H23" s="147"/>
      <c r="I23" s="147"/>
      <c r="J23" s="147"/>
      <c r="K23" s="147"/>
      <c r="L23" s="147"/>
      <c r="M23" s="147"/>
      <c r="N23" s="147"/>
      <c r="O23" s="147"/>
    </row>
    <row r="24" ht="21" customHeight="1" spans="1:15">
      <c r="A24" s="220" t="s">
        <v>131</v>
      </c>
      <c r="B24" s="220" t="s">
        <v>132</v>
      </c>
      <c r="C24" s="147">
        <v>491411</v>
      </c>
      <c r="D24" s="147">
        <v>491411</v>
      </c>
      <c r="E24" s="147">
        <v>491411</v>
      </c>
      <c r="F24" s="147"/>
      <c r="G24" s="147"/>
      <c r="H24" s="147"/>
      <c r="I24" s="147"/>
      <c r="J24" s="147"/>
      <c r="K24" s="147"/>
      <c r="L24" s="147"/>
      <c r="M24" s="147"/>
      <c r="N24" s="147"/>
      <c r="O24" s="147"/>
    </row>
    <row r="25" ht="21" customHeight="1" spans="1:15">
      <c r="A25" s="220" t="s">
        <v>133</v>
      </c>
      <c r="B25" s="220" t="s">
        <v>134</v>
      </c>
      <c r="C25" s="147">
        <v>69446</v>
      </c>
      <c r="D25" s="147">
        <v>69446</v>
      </c>
      <c r="E25" s="147">
        <v>69446</v>
      </c>
      <c r="F25" s="147"/>
      <c r="G25" s="147"/>
      <c r="H25" s="147"/>
      <c r="I25" s="147"/>
      <c r="J25" s="147"/>
      <c r="K25" s="147"/>
      <c r="L25" s="147"/>
      <c r="M25" s="147"/>
      <c r="N25" s="147"/>
      <c r="O25" s="147"/>
    </row>
    <row r="26" ht="21" customHeight="1" spans="1:15">
      <c r="A26" s="99" t="s">
        <v>135</v>
      </c>
      <c r="B26" s="99" t="s">
        <v>136</v>
      </c>
      <c r="C26" s="147">
        <v>1288143</v>
      </c>
      <c r="D26" s="147">
        <v>1288143</v>
      </c>
      <c r="E26" s="147">
        <v>1288143</v>
      </c>
      <c r="F26" s="147"/>
      <c r="G26" s="147"/>
      <c r="H26" s="147"/>
      <c r="I26" s="147"/>
      <c r="J26" s="147"/>
      <c r="K26" s="147"/>
      <c r="L26" s="147"/>
      <c r="M26" s="147"/>
      <c r="N26" s="147"/>
      <c r="O26" s="147"/>
    </row>
    <row r="27" ht="21" customHeight="1" spans="1:15">
      <c r="A27" s="219" t="s">
        <v>137</v>
      </c>
      <c r="B27" s="219" t="s">
        <v>138</v>
      </c>
      <c r="C27" s="147">
        <v>1288143</v>
      </c>
      <c r="D27" s="147">
        <v>1288143</v>
      </c>
      <c r="E27" s="147">
        <v>1288143</v>
      </c>
      <c r="F27" s="147"/>
      <c r="G27" s="147"/>
      <c r="H27" s="147"/>
      <c r="I27" s="147"/>
      <c r="J27" s="147"/>
      <c r="K27" s="147"/>
      <c r="L27" s="147"/>
      <c r="M27" s="147"/>
      <c r="N27" s="147"/>
      <c r="O27" s="147"/>
    </row>
    <row r="28" ht="21" customHeight="1" spans="1:15">
      <c r="A28" s="220" t="s">
        <v>139</v>
      </c>
      <c r="B28" s="220" t="s">
        <v>140</v>
      </c>
      <c r="C28" s="147">
        <v>1288143</v>
      </c>
      <c r="D28" s="147">
        <v>1288143</v>
      </c>
      <c r="E28" s="147">
        <v>1288143</v>
      </c>
      <c r="F28" s="147"/>
      <c r="G28" s="147"/>
      <c r="H28" s="147"/>
      <c r="I28" s="147"/>
      <c r="J28" s="147"/>
      <c r="K28" s="147"/>
      <c r="L28" s="147"/>
      <c r="M28" s="147"/>
      <c r="N28" s="147"/>
      <c r="O28" s="147"/>
    </row>
    <row r="29" ht="21" customHeight="1" spans="1:15">
      <c r="A29" s="221" t="s">
        <v>55</v>
      </c>
      <c r="B29" s="77"/>
      <c r="C29" s="147">
        <v>15773872</v>
      </c>
      <c r="D29" s="147">
        <v>15773872</v>
      </c>
      <c r="E29" s="147">
        <v>15093314</v>
      </c>
      <c r="F29" s="147">
        <v>680558</v>
      </c>
      <c r="G29" s="147"/>
      <c r="H29" s="147"/>
      <c r="I29" s="147"/>
      <c r="J29" s="147"/>
      <c r="K29" s="147"/>
      <c r="L29" s="147"/>
      <c r="M29" s="147"/>
      <c r="N29" s="147"/>
      <c r="O29" s="147"/>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D34" sqref="D34"/>
    </sheetView>
  </sheetViews>
  <sheetFormatPr defaultColWidth="8.57407407407407" defaultRowHeight="12.75" customHeight="1" outlineLevelCol="3"/>
  <cols>
    <col min="1" max="4" width="35.5740740740741" customWidth="1"/>
  </cols>
  <sheetData>
    <row r="1" ht="15" customHeight="1" spans="1:4">
      <c r="A1" s="85"/>
      <c r="B1" s="89"/>
      <c r="C1" s="89"/>
      <c r="D1" s="89" t="s">
        <v>141</v>
      </c>
    </row>
    <row r="2" ht="41.25" customHeight="1" spans="1:1">
      <c r="A2" s="84" t="str">
        <f>"2025"&amp;"年部门财政拨款收支预算总表"</f>
        <v>2025年部门财政拨款收支预算总表</v>
      </c>
    </row>
    <row r="3" ht="17.25" customHeight="1" spans="1:4">
      <c r="A3" s="87" t="str">
        <f>"单位名称："&amp;"石林彝族自治县巴江小学"</f>
        <v>单位名称：石林彝族自治县巴江小学</v>
      </c>
      <c r="B3" s="204"/>
      <c r="D3" s="89" t="s">
        <v>1</v>
      </c>
    </row>
    <row r="4" ht="17.25" customHeight="1" spans="1:4">
      <c r="A4" s="205" t="s">
        <v>2</v>
      </c>
      <c r="B4" s="206"/>
      <c r="C4" s="205" t="s">
        <v>3</v>
      </c>
      <c r="D4" s="206"/>
    </row>
    <row r="5" ht="18.75" customHeight="1" spans="1:4">
      <c r="A5" s="205" t="s">
        <v>4</v>
      </c>
      <c r="B5" s="205" t="s">
        <v>5</v>
      </c>
      <c r="C5" s="205" t="s">
        <v>6</v>
      </c>
      <c r="D5" s="205" t="s">
        <v>5</v>
      </c>
    </row>
    <row r="6" ht="16.5" customHeight="1" spans="1:4">
      <c r="A6" s="207" t="s">
        <v>142</v>
      </c>
      <c r="B6" s="147">
        <v>15773872</v>
      </c>
      <c r="C6" s="207" t="s">
        <v>143</v>
      </c>
      <c r="D6" s="147">
        <v>15773872</v>
      </c>
    </row>
    <row r="7" ht="16.5" customHeight="1" spans="1:4">
      <c r="A7" s="207" t="s">
        <v>144</v>
      </c>
      <c r="B7" s="147">
        <v>15773872</v>
      </c>
      <c r="C7" s="207" t="s">
        <v>145</v>
      </c>
      <c r="D7" s="147"/>
    </row>
    <row r="8" ht="16.5" customHeight="1" spans="1:4">
      <c r="A8" s="207" t="s">
        <v>146</v>
      </c>
      <c r="B8" s="147"/>
      <c r="C8" s="207" t="s">
        <v>147</v>
      </c>
      <c r="D8" s="147"/>
    </row>
    <row r="9" ht="16.5" customHeight="1" spans="1:4">
      <c r="A9" s="207" t="s">
        <v>148</v>
      </c>
      <c r="B9" s="147"/>
      <c r="C9" s="207" t="s">
        <v>149</v>
      </c>
      <c r="D9" s="147"/>
    </row>
    <row r="10" ht="16.5" customHeight="1" spans="1:4">
      <c r="A10" s="207" t="s">
        <v>150</v>
      </c>
      <c r="B10" s="147"/>
      <c r="C10" s="207" t="s">
        <v>151</v>
      </c>
      <c r="D10" s="147"/>
    </row>
    <row r="11" ht="16.5" customHeight="1" spans="1:4">
      <c r="A11" s="207" t="s">
        <v>144</v>
      </c>
      <c r="B11" s="147"/>
      <c r="C11" s="207" t="s">
        <v>152</v>
      </c>
      <c r="D11" s="147">
        <v>11252384</v>
      </c>
    </row>
    <row r="12" ht="16.5" customHeight="1" spans="1:4">
      <c r="A12" s="21" t="s">
        <v>146</v>
      </c>
      <c r="B12" s="147"/>
      <c r="C12" s="109" t="s">
        <v>153</v>
      </c>
      <c r="D12" s="147"/>
    </row>
    <row r="13" ht="16.5" customHeight="1" spans="1:4">
      <c r="A13" s="21" t="s">
        <v>148</v>
      </c>
      <c r="B13" s="147"/>
      <c r="C13" s="109" t="s">
        <v>154</v>
      </c>
      <c r="D13" s="147"/>
    </row>
    <row r="14" ht="16.5" customHeight="1" spans="1:4">
      <c r="A14" s="208"/>
      <c r="B14" s="147"/>
      <c r="C14" s="109" t="s">
        <v>155</v>
      </c>
      <c r="D14" s="147">
        <v>1989739</v>
      </c>
    </row>
    <row r="15" ht="16.5" customHeight="1" spans="1:4">
      <c r="A15" s="208"/>
      <c r="B15" s="147"/>
      <c r="C15" s="109" t="s">
        <v>156</v>
      </c>
      <c r="D15" s="147">
        <v>1243606</v>
      </c>
    </row>
    <row r="16" ht="16.5" customHeight="1" spans="1:4">
      <c r="A16" s="208"/>
      <c r="B16" s="147"/>
      <c r="C16" s="109" t="s">
        <v>157</v>
      </c>
      <c r="D16" s="147"/>
    </row>
    <row r="17" ht="16.5" customHeight="1" spans="1:4">
      <c r="A17" s="208"/>
      <c r="B17" s="147"/>
      <c r="C17" s="109" t="s">
        <v>158</v>
      </c>
      <c r="D17" s="147"/>
    </row>
    <row r="18" ht="16.5" customHeight="1" spans="1:4">
      <c r="A18" s="208"/>
      <c r="B18" s="147"/>
      <c r="C18" s="109" t="s">
        <v>159</v>
      </c>
      <c r="D18" s="147"/>
    </row>
    <row r="19" ht="16.5" customHeight="1" spans="1:4">
      <c r="A19" s="208"/>
      <c r="B19" s="147"/>
      <c r="C19" s="109" t="s">
        <v>160</v>
      </c>
      <c r="D19" s="147"/>
    </row>
    <row r="20" ht="16.5" customHeight="1" spans="1:4">
      <c r="A20" s="208"/>
      <c r="B20" s="147"/>
      <c r="C20" s="109" t="s">
        <v>161</v>
      </c>
      <c r="D20" s="147"/>
    </row>
    <row r="21" ht="16.5" customHeight="1" spans="1:4">
      <c r="A21" s="208"/>
      <c r="B21" s="147"/>
      <c r="C21" s="109" t="s">
        <v>162</v>
      </c>
      <c r="D21" s="147"/>
    </row>
    <row r="22" ht="16.5" customHeight="1" spans="1:4">
      <c r="A22" s="208"/>
      <c r="B22" s="147"/>
      <c r="C22" s="109" t="s">
        <v>163</v>
      </c>
      <c r="D22" s="147"/>
    </row>
    <row r="23" ht="16.5" customHeight="1" spans="1:4">
      <c r="A23" s="208"/>
      <c r="B23" s="147"/>
      <c r="C23" s="109" t="s">
        <v>164</v>
      </c>
      <c r="D23" s="147"/>
    </row>
    <row r="24" ht="16.5" customHeight="1" spans="1:4">
      <c r="A24" s="208"/>
      <c r="B24" s="147"/>
      <c r="C24" s="109" t="s">
        <v>165</v>
      </c>
      <c r="D24" s="147"/>
    </row>
    <row r="25" ht="16.5" customHeight="1" spans="1:4">
      <c r="A25" s="208"/>
      <c r="B25" s="147"/>
      <c r="C25" s="109" t="s">
        <v>166</v>
      </c>
      <c r="D25" s="147">
        <v>1288143</v>
      </c>
    </row>
    <row r="26" ht="16.5" customHeight="1" spans="1:4">
      <c r="A26" s="208"/>
      <c r="B26" s="147"/>
      <c r="C26" s="109" t="s">
        <v>167</v>
      </c>
      <c r="D26" s="147"/>
    </row>
    <row r="27" ht="16.5" customHeight="1" spans="1:4">
      <c r="A27" s="208"/>
      <c r="B27" s="147"/>
      <c r="C27" s="109" t="s">
        <v>168</v>
      </c>
      <c r="D27" s="147"/>
    </row>
    <row r="28" ht="16.5" customHeight="1" spans="1:4">
      <c r="A28" s="208"/>
      <c r="B28" s="147"/>
      <c r="C28" s="109" t="s">
        <v>169</v>
      </c>
      <c r="D28" s="147"/>
    </row>
    <row r="29" ht="16.5" customHeight="1" spans="1:4">
      <c r="A29" s="208"/>
      <c r="B29" s="147"/>
      <c r="C29" s="109" t="s">
        <v>170</v>
      </c>
      <c r="D29" s="147"/>
    </row>
    <row r="30" ht="16.5" customHeight="1" spans="1:4">
      <c r="A30" s="208"/>
      <c r="B30" s="147"/>
      <c r="C30" s="109" t="s">
        <v>171</v>
      </c>
      <c r="D30" s="147"/>
    </row>
    <row r="31" ht="16.5" customHeight="1" spans="1:4">
      <c r="A31" s="208"/>
      <c r="B31" s="147"/>
      <c r="C31" s="21" t="s">
        <v>172</v>
      </c>
      <c r="D31" s="147"/>
    </row>
    <row r="32" ht="16.5" customHeight="1" spans="1:4">
      <c r="A32" s="208"/>
      <c r="B32" s="147"/>
      <c r="C32" s="21" t="s">
        <v>173</v>
      </c>
      <c r="D32" s="147"/>
    </row>
    <row r="33" ht="16.5" customHeight="1" spans="1:4">
      <c r="A33" s="208"/>
      <c r="B33" s="147"/>
      <c r="C33" s="18" t="s">
        <v>174</v>
      </c>
      <c r="D33" s="147"/>
    </row>
    <row r="34" ht="15" customHeight="1" spans="1:4">
      <c r="A34" s="209" t="s">
        <v>50</v>
      </c>
      <c r="B34" s="210">
        <v>15773872</v>
      </c>
      <c r="C34" s="209" t="s">
        <v>51</v>
      </c>
      <c r="D34" s="210">
        <v>15773872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A3" sqref="A3"/>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79"/>
      <c r="F1" s="112"/>
      <c r="G1" s="183" t="s">
        <v>175</v>
      </c>
    </row>
    <row r="2" ht="41.25" customHeight="1" spans="1:7">
      <c r="A2" s="168" t="str">
        <f>"2025"&amp;"年一般公共预算支出预算表（按功能科目分类）"</f>
        <v>2025年一般公共预算支出预算表（按功能科目分类）</v>
      </c>
      <c r="B2" s="168"/>
      <c r="C2" s="168"/>
      <c r="D2" s="168"/>
      <c r="E2" s="168"/>
      <c r="F2" s="168"/>
      <c r="G2" s="168"/>
    </row>
    <row r="3" ht="18" customHeight="1" spans="1:7">
      <c r="A3" s="51" t="str">
        <f>"单位名称："&amp;"石林彝族自治县巴江小学"</f>
        <v>单位名称：石林彝族自治县巴江小学</v>
      </c>
      <c r="F3" s="165"/>
      <c r="G3" s="183" t="s">
        <v>1</v>
      </c>
    </row>
    <row r="4" ht="20.25" customHeight="1" spans="1:7">
      <c r="A4" s="198" t="s">
        <v>176</v>
      </c>
      <c r="B4" s="199"/>
      <c r="C4" s="169" t="s">
        <v>55</v>
      </c>
      <c r="D4" s="190" t="s">
        <v>75</v>
      </c>
      <c r="E4" s="13"/>
      <c r="F4" s="43"/>
      <c r="G4" s="180" t="s">
        <v>76</v>
      </c>
    </row>
    <row r="5" ht="20.25" customHeight="1" spans="1:7">
      <c r="A5" s="200" t="s">
        <v>72</v>
      </c>
      <c r="B5" s="200" t="s">
        <v>73</v>
      </c>
      <c r="C5" s="62"/>
      <c r="D5" s="14" t="s">
        <v>57</v>
      </c>
      <c r="E5" s="14" t="s">
        <v>177</v>
      </c>
      <c r="F5" s="14" t="s">
        <v>178</v>
      </c>
      <c r="G5" s="182"/>
    </row>
    <row r="6" ht="15" customHeight="1" spans="1:7">
      <c r="A6" s="20" t="s">
        <v>82</v>
      </c>
      <c r="B6" s="20" t="s">
        <v>83</v>
      </c>
      <c r="C6" s="20" t="s">
        <v>84</v>
      </c>
      <c r="D6" s="20" t="s">
        <v>85</v>
      </c>
      <c r="E6" s="20" t="s">
        <v>86</v>
      </c>
      <c r="F6" s="20" t="s">
        <v>87</v>
      </c>
      <c r="G6" s="20" t="s">
        <v>88</v>
      </c>
    </row>
    <row r="7" ht="18" customHeight="1" spans="1:7">
      <c r="A7" s="18" t="s">
        <v>97</v>
      </c>
      <c r="B7" s="18" t="s">
        <v>98</v>
      </c>
      <c r="C7" s="147">
        <v>11252384</v>
      </c>
      <c r="D7" s="147">
        <v>10571826</v>
      </c>
      <c r="E7" s="147">
        <v>10103576</v>
      </c>
      <c r="F7" s="147">
        <v>468250</v>
      </c>
      <c r="G7" s="147">
        <v>680558</v>
      </c>
    </row>
    <row r="8" ht="18" customHeight="1" spans="1:7">
      <c r="A8" s="178" t="s">
        <v>99</v>
      </c>
      <c r="B8" s="178" t="s">
        <v>100</v>
      </c>
      <c r="C8" s="147">
        <v>10769732</v>
      </c>
      <c r="D8" s="147">
        <v>10571826</v>
      </c>
      <c r="E8" s="147">
        <v>10103576</v>
      </c>
      <c r="F8" s="147">
        <v>468250</v>
      </c>
      <c r="G8" s="147">
        <v>197906</v>
      </c>
    </row>
    <row r="9" ht="18" customHeight="1" spans="1:7">
      <c r="A9" s="201" t="s">
        <v>101</v>
      </c>
      <c r="B9" s="201" t="s">
        <v>102</v>
      </c>
      <c r="C9" s="147">
        <v>10769732</v>
      </c>
      <c r="D9" s="147">
        <v>10571826</v>
      </c>
      <c r="E9" s="147">
        <v>10103576</v>
      </c>
      <c r="F9" s="147">
        <v>468250</v>
      </c>
      <c r="G9" s="147">
        <v>197906</v>
      </c>
    </row>
    <row r="10" ht="18" customHeight="1" spans="1:7">
      <c r="A10" s="178" t="s">
        <v>103</v>
      </c>
      <c r="B10" s="178" t="s">
        <v>104</v>
      </c>
      <c r="C10" s="147">
        <v>1536</v>
      </c>
      <c r="D10" s="147"/>
      <c r="E10" s="147"/>
      <c r="F10" s="147"/>
      <c r="G10" s="147">
        <v>1536</v>
      </c>
    </row>
    <row r="11" ht="18" customHeight="1" spans="1:7">
      <c r="A11" s="201" t="s">
        <v>105</v>
      </c>
      <c r="B11" s="201" t="s">
        <v>106</v>
      </c>
      <c r="C11" s="147">
        <v>1536</v>
      </c>
      <c r="D11" s="147"/>
      <c r="E11" s="147"/>
      <c r="F11" s="147"/>
      <c r="G11" s="147">
        <v>1536</v>
      </c>
    </row>
    <row r="12" ht="18" customHeight="1" spans="1:7">
      <c r="A12" s="178" t="s">
        <v>107</v>
      </c>
      <c r="B12" s="178" t="s">
        <v>108</v>
      </c>
      <c r="C12" s="147">
        <v>481116</v>
      </c>
      <c r="D12" s="147"/>
      <c r="E12" s="147"/>
      <c r="F12" s="147"/>
      <c r="G12" s="147">
        <v>481116</v>
      </c>
    </row>
    <row r="13" ht="18" customHeight="1" spans="1:7">
      <c r="A13" s="201" t="s">
        <v>109</v>
      </c>
      <c r="B13" s="201" t="s">
        <v>110</v>
      </c>
      <c r="C13" s="147">
        <v>481116</v>
      </c>
      <c r="D13" s="147"/>
      <c r="E13" s="147"/>
      <c r="F13" s="147"/>
      <c r="G13" s="147">
        <v>481116</v>
      </c>
    </row>
    <row r="14" ht="18" customHeight="1" spans="1:7">
      <c r="A14" s="18" t="s">
        <v>111</v>
      </c>
      <c r="B14" s="18" t="s">
        <v>112</v>
      </c>
      <c r="C14" s="147">
        <v>1989739</v>
      </c>
      <c r="D14" s="147">
        <v>1989739</v>
      </c>
      <c r="E14" s="147">
        <v>1989739</v>
      </c>
      <c r="F14" s="147"/>
      <c r="G14" s="147"/>
    </row>
    <row r="15" ht="18" customHeight="1" spans="1:7">
      <c r="A15" s="178" t="s">
        <v>113</v>
      </c>
      <c r="B15" s="178" t="s">
        <v>114</v>
      </c>
      <c r="C15" s="147">
        <v>1953331</v>
      </c>
      <c r="D15" s="147">
        <v>1953331</v>
      </c>
      <c r="E15" s="147">
        <v>1953331</v>
      </c>
      <c r="F15" s="147"/>
      <c r="G15" s="147"/>
    </row>
    <row r="16" ht="18" customHeight="1" spans="1:7">
      <c r="A16" s="201" t="s">
        <v>115</v>
      </c>
      <c r="B16" s="201" t="s">
        <v>116</v>
      </c>
      <c r="C16" s="147">
        <v>201600</v>
      </c>
      <c r="D16" s="147">
        <v>201600</v>
      </c>
      <c r="E16" s="147">
        <v>201600</v>
      </c>
      <c r="F16" s="147"/>
      <c r="G16" s="147"/>
    </row>
    <row r="17" ht="18" customHeight="1" spans="1:7">
      <c r="A17" s="201" t="s">
        <v>117</v>
      </c>
      <c r="B17" s="201" t="s">
        <v>118</v>
      </c>
      <c r="C17" s="147">
        <v>1628343</v>
      </c>
      <c r="D17" s="147">
        <v>1628343</v>
      </c>
      <c r="E17" s="147">
        <v>1628343</v>
      </c>
      <c r="F17" s="147"/>
      <c r="G17" s="147"/>
    </row>
    <row r="18" ht="18" customHeight="1" spans="1:7">
      <c r="A18" s="201" t="s">
        <v>119</v>
      </c>
      <c r="B18" s="201" t="s">
        <v>120</v>
      </c>
      <c r="C18" s="147">
        <v>123388</v>
      </c>
      <c r="D18" s="147">
        <v>123388</v>
      </c>
      <c r="E18" s="147">
        <v>123388</v>
      </c>
      <c r="F18" s="147"/>
      <c r="G18" s="147"/>
    </row>
    <row r="19" ht="18" customHeight="1" spans="1:7">
      <c r="A19" s="178" t="s">
        <v>121</v>
      </c>
      <c r="B19" s="178" t="s">
        <v>122</v>
      </c>
      <c r="C19" s="147">
        <v>36408</v>
      </c>
      <c r="D19" s="147">
        <v>36408</v>
      </c>
      <c r="E19" s="147">
        <v>36408</v>
      </c>
      <c r="F19" s="147"/>
      <c r="G19" s="147"/>
    </row>
    <row r="20" ht="18" customHeight="1" spans="1:7">
      <c r="A20" s="201" t="s">
        <v>123</v>
      </c>
      <c r="B20" s="201" t="s">
        <v>124</v>
      </c>
      <c r="C20" s="147">
        <v>36408</v>
      </c>
      <c r="D20" s="147">
        <v>36408</v>
      </c>
      <c r="E20" s="147">
        <v>36408</v>
      </c>
      <c r="F20" s="147"/>
      <c r="G20" s="147"/>
    </row>
    <row r="21" ht="18" customHeight="1" spans="1:7">
      <c r="A21" s="18" t="s">
        <v>125</v>
      </c>
      <c r="B21" s="18" t="s">
        <v>126</v>
      </c>
      <c r="C21" s="147">
        <v>1243606</v>
      </c>
      <c r="D21" s="147">
        <v>1243606</v>
      </c>
      <c r="E21" s="147">
        <v>1243606</v>
      </c>
      <c r="F21" s="147"/>
      <c r="G21" s="147"/>
    </row>
    <row r="22" ht="18" customHeight="1" spans="1:7">
      <c r="A22" s="178" t="s">
        <v>127</v>
      </c>
      <c r="B22" s="178" t="s">
        <v>128</v>
      </c>
      <c r="C22" s="147">
        <v>1243606</v>
      </c>
      <c r="D22" s="147">
        <v>1243606</v>
      </c>
      <c r="E22" s="147">
        <v>1243606</v>
      </c>
      <c r="F22" s="147"/>
      <c r="G22" s="147"/>
    </row>
    <row r="23" ht="18" customHeight="1" spans="1:7">
      <c r="A23" s="201" t="s">
        <v>129</v>
      </c>
      <c r="B23" s="201" t="s">
        <v>130</v>
      </c>
      <c r="C23" s="147">
        <v>682749</v>
      </c>
      <c r="D23" s="147">
        <v>682749</v>
      </c>
      <c r="E23" s="147">
        <v>682749</v>
      </c>
      <c r="F23" s="147"/>
      <c r="G23" s="147"/>
    </row>
    <row r="24" ht="18" customHeight="1" spans="1:7">
      <c r="A24" s="201" t="s">
        <v>131</v>
      </c>
      <c r="B24" s="201" t="s">
        <v>132</v>
      </c>
      <c r="C24" s="147">
        <v>491411</v>
      </c>
      <c r="D24" s="147">
        <v>491411</v>
      </c>
      <c r="E24" s="147">
        <v>491411</v>
      </c>
      <c r="F24" s="147"/>
      <c r="G24" s="147"/>
    </row>
    <row r="25" ht="18" customHeight="1" spans="1:7">
      <c r="A25" s="201" t="s">
        <v>133</v>
      </c>
      <c r="B25" s="201" t="s">
        <v>134</v>
      </c>
      <c r="C25" s="147">
        <v>69446</v>
      </c>
      <c r="D25" s="147">
        <v>69446</v>
      </c>
      <c r="E25" s="147">
        <v>69446</v>
      </c>
      <c r="F25" s="147"/>
      <c r="G25" s="147"/>
    </row>
    <row r="26" ht="18" customHeight="1" spans="1:7">
      <c r="A26" s="18" t="s">
        <v>135</v>
      </c>
      <c r="B26" s="18" t="s">
        <v>136</v>
      </c>
      <c r="C26" s="147">
        <v>1288143</v>
      </c>
      <c r="D26" s="147">
        <v>1288143</v>
      </c>
      <c r="E26" s="147">
        <v>1288143</v>
      </c>
      <c r="F26" s="147"/>
      <c r="G26" s="147"/>
    </row>
    <row r="27" ht="18" customHeight="1" spans="1:7">
      <c r="A27" s="178" t="s">
        <v>137</v>
      </c>
      <c r="B27" s="178" t="s">
        <v>138</v>
      </c>
      <c r="C27" s="147">
        <v>1288143</v>
      </c>
      <c r="D27" s="147">
        <v>1288143</v>
      </c>
      <c r="E27" s="147">
        <v>1288143</v>
      </c>
      <c r="F27" s="147"/>
      <c r="G27" s="147"/>
    </row>
    <row r="28" ht="18" customHeight="1" spans="1:7">
      <c r="A28" s="201" t="s">
        <v>139</v>
      </c>
      <c r="B28" s="201" t="s">
        <v>140</v>
      </c>
      <c r="C28" s="147">
        <v>1288143</v>
      </c>
      <c r="D28" s="147">
        <v>1288143</v>
      </c>
      <c r="E28" s="147">
        <v>1288143</v>
      </c>
      <c r="F28" s="147"/>
      <c r="G28" s="147"/>
    </row>
    <row r="29" ht="18" customHeight="1" spans="1:7">
      <c r="A29" s="202" t="s">
        <v>179</v>
      </c>
      <c r="B29" s="203" t="s">
        <v>179</v>
      </c>
      <c r="C29" s="147">
        <v>15773872</v>
      </c>
      <c r="D29" s="147">
        <v>15093314</v>
      </c>
      <c r="E29" s="147">
        <v>14625064</v>
      </c>
      <c r="F29" s="147">
        <v>468250</v>
      </c>
      <c r="G29" s="147">
        <v>680558</v>
      </c>
    </row>
  </sheetData>
  <mergeCells count="6">
    <mergeCell ref="A2:G2"/>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14" sqref="E14"/>
    </sheetView>
  </sheetViews>
  <sheetFormatPr defaultColWidth="10.4259259259259" defaultRowHeight="14.25" customHeight="1" outlineLevelRow="6" outlineLevelCol="5"/>
  <cols>
    <col min="1" max="6" width="28.1388888888889" customWidth="1"/>
  </cols>
  <sheetData>
    <row r="1" customHeight="1" spans="1:6">
      <c r="A1" s="86"/>
      <c r="B1" s="86"/>
      <c r="C1" s="86"/>
      <c r="D1" s="86"/>
      <c r="E1" s="85"/>
      <c r="F1" s="194" t="s">
        <v>180</v>
      </c>
    </row>
    <row r="2" ht="41.25" customHeight="1" spans="1:6">
      <c r="A2" s="195" t="str">
        <f>"2025"&amp;"年一般公共预算“三公”经费支出预算表"</f>
        <v>2025年一般公共预算“三公”经费支出预算表</v>
      </c>
      <c r="B2" s="86"/>
      <c r="C2" s="86"/>
      <c r="D2" s="86"/>
      <c r="E2" s="85"/>
      <c r="F2" s="86"/>
    </row>
    <row r="3" customHeight="1" spans="1:6">
      <c r="A3" s="155" t="str">
        <f>"单位名称："&amp;"石林彝族自治县巴江小学"</f>
        <v>单位名称：石林彝族自治县巴江小学</v>
      </c>
      <c r="B3" s="196"/>
      <c r="D3" s="86"/>
      <c r="E3" s="85"/>
      <c r="F3" s="105" t="s">
        <v>1</v>
      </c>
    </row>
    <row r="4" ht="27" customHeight="1" spans="1:6">
      <c r="A4" s="90" t="s">
        <v>181</v>
      </c>
      <c r="B4" s="90" t="s">
        <v>182</v>
      </c>
      <c r="C4" s="92" t="s">
        <v>183</v>
      </c>
      <c r="D4" s="90"/>
      <c r="E4" s="91"/>
      <c r="F4" s="90" t="s">
        <v>184</v>
      </c>
    </row>
    <row r="5" ht="28.5" customHeight="1" spans="1:6">
      <c r="A5" s="197"/>
      <c r="B5" s="94"/>
      <c r="C5" s="91" t="s">
        <v>57</v>
      </c>
      <c r="D5" s="91" t="s">
        <v>185</v>
      </c>
      <c r="E5" s="91" t="s">
        <v>186</v>
      </c>
      <c r="F5" s="93"/>
    </row>
    <row r="6" ht="17.25" customHeight="1" spans="1:6">
      <c r="A6" s="98" t="s">
        <v>82</v>
      </c>
      <c r="B6" s="98" t="s">
        <v>83</v>
      </c>
      <c r="C6" s="98" t="s">
        <v>84</v>
      </c>
      <c r="D6" s="98" t="s">
        <v>85</v>
      </c>
      <c r="E6" s="98" t="s">
        <v>86</v>
      </c>
      <c r="F6" s="98" t="s">
        <v>87</v>
      </c>
    </row>
    <row r="7" ht="17.25" customHeight="1" spans="1:6">
      <c r="A7" s="147">
        <v>10500</v>
      </c>
      <c r="B7" s="147"/>
      <c r="C7" s="147"/>
      <c r="D7" s="147"/>
      <c r="E7" s="147"/>
      <c r="F7" s="147">
        <v>10500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5"/>
  <sheetViews>
    <sheetView showZeros="0" topLeftCell="A14" workbookViewId="0">
      <selection activeCell="I35" sqref="I35"/>
    </sheetView>
  </sheetViews>
  <sheetFormatPr defaultColWidth="9.13888888888889" defaultRowHeight="14.25" customHeight="1"/>
  <cols>
    <col min="1" max="1" width="20.3796296296296" customWidth="1"/>
    <col min="2" max="2" width="18.75" customWidth="1"/>
    <col min="3" max="3" width="17.8796296296296" customWidth="1"/>
    <col min="4" max="4" width="18.75" customWidth="1"/>
    <col min="5" max="5" width="10.1388888888889" customWidth="1"/>
    <col min="6" max="6" width="27.1296296296296" customWidth="1"/>
    <col min="7" max="7" width="10.287037037037" customWidth="1"/>
    <col min="8" max="8" width="23" customWidth="1"/>
    <col min="9" max="10" width="11.25" customWidth="1"/>
    <col min="11" max="11" width="10" customWidth="1"/>
    <col min="12" max="12" width="15.6296296296296" customWidth="1"/>
    <col min="13" max="13" width="11.25" customWidth="1"/>
    <col min="14" max="14" width="8.12962962962963" customWidth="1"/>
    <col min="15" max="15" width="11.8796296296296" customWidth="1"/>
    <col min="16" max="16" width="13.75" customWidth="1"/>
    <col min="17" max="18" width="15.6296296296296" customWidth="1"/>
    <col min="19" max="19" width="4.37962962962963" customWidth="1"/>
    <col min="20" max="21" width="8.12962962962963" customWidth="1"/>
    <col min="22" max="22" width="11.8796296296296" customWidth="1"/>
    <col min="23" max="23" width="15.6296296296296" customWidth="1"/>
    <col min="24" max="24" width="8.12962962962963" customWidth="1"/>
  </cols>
  <sheetData>
    <row r="1" ht="13.5" customHeight="1" spans="2:24">
      <c r="B1" s="179"/>
      <c r="C1" s="184"/>
      <c r="E1" s="185"/>
      <c r="F1" s="185"/>
      <c r="G1" s="185"/>
      <c r="H1" s="185"/>
      <c r="I1" s="124"/>
      <c r="J1" s="124"/>
      <c r="K1" s="124"/>
      <c r="L1" s="124"/>
      <c r="M1" s="124"/>
      <c r="N1" s="124"/>
      <c r="R1" s="124"/>
      <c r="V1" s="184"/>
      <c r="X1" s="49" t="s">
        <v>187</v>
      </c>
    </row>
    <row r="2" ht="45.75" customHeight="1" spans="1:24">
      <c r="A2" s="107" t="str">
        <f>"2025"&amp;"年部门基本支出预算表"</f>
        <v>2025年部门基本支出预算表</v>
      </c>
      <c r="B2" s="50"/>
      <c r="C2" s="107"/>
      <c r="D2" s="107"/>
      <c r="E2" s="107"/>
      <c r="F2" s="107"/>
      <c r="G2" s="107"/>
      <c r="H2" s="107"/>
      <c r="I2" s="107"/>
      <c r="J2" s="107"/>
      <c r="K2" s="107"/>
      <c r="L2" s="107"/>
      <c r="M2" s="107"/>
      <c r="N2" s="107"/>
      <c r="O2" s="50"/>
      <c r="P2" s="50"/>
      <c r="Q2" s="50"/>
      <c r="R2" s="107"/>
      <c r="S2" s="107"/>
      <c r="T2" s="107"/>
      <c r="U2" s="107"/>
      <c r="V2" s="107"/>
      <c r="W2" s="107"/>
      <c r="X2" s="107"/>
    </row>
    <row r="3" ht="18.75" customHeight="1" spans="1:24">
      <c r="A3" s="51" t="str">
        <f>"单位名称："&amp;"石林彝族自治县巴江小学"</f>
        <v>单位名称：石林彝族自治县巴江小学</v>
      </c>
      <c r="B3" s="52"/>
      <c r="C3" s="186"/>
      <c r="D3" s="186"/>
      <c r="E3" s="186"/>
      <c r="F3" s="186"/>
      <c r="G3" s="186"/>
      <c r="H3" s="186"/>
      <c r="I3" s="126"/>
      <c r="J3" s="126"/>
      <c r="K3" s="126"/>
      <c r="L3" s="126"/>
      <c r="M3" s="126"/>
      <c r="N3" s="126"/>
      <c r="O3" s="53"/>
      <c r="P3" s="53"/>
      <c r="Q3" s="53"/>
      <c r="R3" s="126"/>
      <c r="V3" s="184"/>
      <c r="X3" s="49" t="s">
        <v>1</v>
      </c>
    </row>
    <row r="4" ht="18" customHeight="1" spans="1:24">
      <c r="A4" s="55" t="s">
        <v>188</v>
      </c>
      <c r="B4" s="55" t="s">
        <v>189</v>
      </c>
      <c r="C4" s="55" t="s">
        <v>190</v>
      </c>
      <c r="D4" s="55" t="s">
        <v>191</v>
      </c>
      <c r="E4" s="55" t="s">
        <v>192</v>
      </c>
      <c r="F4" s="55" t="s">
        <v>193</v>
      </c>
      <c r="G4" s="55" t="s">
        <v>194</v>
      </c>
      <c r="H4" s="55" t="s">
        <v>195</v>
      </c>
      <c r="I4" s="190" t="s">
        <v>196</v>
      </c>
      <c r="J4" s="151" t="s">
        <v>196</v>
      </c>
      <c r="K4" s="151"/>
      <c r="L4" s="151"/>
      <c r="M4" s="151"/>
      <c r="N4" s="151"/>
      <c r="O4" s="13"/>
      <c r="P4" s="13"/>
      <c r="Q4" s="13"/>
      <c r="R4" s="143" t="s">
        <v>61</v>
      </c>
      <c r="S4" s="151" t="s">
        <v>62</v>
      </c>
      <c r="T4" s="151"/>
      <c r="U4" s="151"/>
      <c r="V4" s="151"/>
      <c r="W4" s="151"/>
      <c r="X4" s="152"/>
    </row>
    <row r="5" ht="18" customHeight="1" spans="1:24">
      <c r="A5" s="57"/>
      <c r="B5" s="72"/>
      <c r="C5" s="171"/>
      <c r="D5" s="57"/>
      <c r="E5" s="57"/>
      <c r="F5" s="57"/>
      <c r="G5" s="57"/>
      <c r="H5" s="57"/>
      <c r="I5" s="169" t="s">
        <v>197</v>
      </c>
      <c r="J5" s="190" t="s">
        <v>58</v>
      </c>
      <c r="K5" s="151"/>
      <c r="L5" s="151"/>
      <c r="M5" s="151"/>
      <c r="N5" s="152"/>
      <c r="O5" s="12" t="s">
        <v>198</v>
      </c>
      <c r="P5" s="13"/>
      <c r="Q5" s="43"/>
      <c r="R5" s="55" t="s">
        <v>61</v>
      </c>
      <c r="S5" s="190" t="s">
        <v>62</v>
      </c>
      <c r="T5" s="143" t="s">
        <v>64</v>
      </c>
      <c r="U5" s="151" t="s">
        <v>62</v>
      </c>
      <c r="V5" s="143" t="s">
        <v>66</v>
      </c>
      <c r="W5" s="143" t="s">
        <v>67</v>
      </c>
      <c r="X5" s="193" t="s">
        <v>68</v>
      </c>
    </row>
    <row r="6" ht="19.5" customHeight="1" spans="1:24">
      <c r="A6" s="72"/>
      <c r="B6" s="72"/>
      <c r="C6" s="72"/>
      <c r="D6" s="72"/>
      <c r="E6" s="72"/>
      <c r="F6" s="72"/>
      <c r="G6" s="72"/>
      <c r="H6" s="72"/>
      <c r="I6" s="72"/>
      <c r="J6" s="191" t="s">
        <v>199</v>
      </c>
      <c r="K6" s="55" t="s">
        <v>200</v>
      </c>
      <c r="L6" s="55" t="s">
        <v>201</v>
      </c>
      <c r="M6" s="55" t="s">
        <v>202</v>
      </c>
      <c r="N6" s="55" t="s">
        <v>203</v>
      </c>
      <c r="O6" s="55" t="s">
        <v>58</v>
      </c>
      <c r="P6" s="55" t="s">
        <v>59</v>
      </c>
      <c r="Q6" s="55" t="s">
        <v>60</v>
      </c>
      <c r="R6" s="72"/>
      <c r="S6" s="55" t="s">
        <v>57</v>
      </c>
      <c r="T6" s="55" t="s">
        <v>64</v>
      </c>
      <c r="U6" s="55" t="s">
        <v>204</v>
      </c>
      <c r="V6" s="55" t="s">
        <v>66</v>
      </c>
      <c r="W6" s="55" t="s">
        <v>67</v>
      </c>
      <c r="X6" s="55" t="s">
        <v>68</v>
      </c>
    </row>
    <row r="7" ht="37.5" customHeight="1" spans="1:24">
      <c r="A7" s="187"/>
      <c r="B7" s="62"/>
      <c r="C7" s="187"/>
      <c r="D7" s="187"/>
      <c r="E7" s="187"/>
      <c r="F7" s="187"/>
      <c r="G7" s="187"/>
      <c r="H7" s="187"/>
      <c r="I7" s="187"/>
      <c r="J7" s="192" t="s">
        <v>57</v>
      </c>
      <c r="K7" s="60" t="s">
        <v>205</v>
      </c>
      <c r="L7" s="60" t="s">
        <v>201</v>
      </c>
      <c r="M7" s="60" t="s">
        <v>202</v>
      </c>
      <c r="N7" s="60" t="s">
        <v>203</v>
      </c>
      <c r="O7" s="60" t="s">
        <v>201</v>
      </c>
      <c r="P7" s="60" t="s">
        <v>202</v>
      </c>
      <c r="Q7" s="60" t="s">
        <v>203</v>
      </c>
      <c r="R7" s="60" t="s">
        <v>61</v>
      </c>
      <c r="S7" s="60" t="s">
        <v>57</v>
      </c>
      <c r="T7" s="60" t="s">
        <v>64</v>
      </c>
      <c r="U7" s="60" t="s">
        <v>204</v>
      </c>
      <c r="V7" s="60" t="s">
        <v>66</v>
      </c>
      <c r="W7" s="60" t="s">
        <v>67</v>
      </c>
      <c r="X7" s="60" t="s">
        <v>68</v>
      </c>
    </row>
    <row r="8" customHeight="1" spans="1:24">
      <c r="A8" s="79">
        <v>1</v>
      </c>
      <c r="B8" s="79">
        <v>2</v>
      </c>
      <c r="C8" s="79">
        <v>3</v>
      </c>
      <c r="D8" s="79">
        <v>4</v>
      </c>
      <c r="E8" s="79">
        <v>5</v>
      </c>
      <c r="F8" s="79">
        <v>6</v>
      </c>
      <c r="G8" s="79">
        <v>7</v>
      </c>
      <c r="H8" s="79">
        <v>8</v>
      </c>
      <c r="I8" s="79">
        <v>9</v>
      </c>
      <c r="J8" s="79">
        <v>10</v>
      </c>
      <c r="K8" s="79">
        <v>11</v>
      </c>
      <c r="L8" s="79">
        <v>12</v>
      </c>
      <c r="M8" s="79">
        <v>13</v>
      </c>
      <c r="N8" s="79">
        <v>14</v>
      </c>
      <c r="O8" s="79">
        <v>15</v>
      </c>
      <c r="P8" s="79">
        <v>16</v>
      </c>
      <c r="Q8" s="79">
        <v>17</v>
      </c>
      <c r="R8" s="79">
        <v>18</v>
      </c>
      <c r="S8" s="79">
        <v>19</v>
      </c>
      <c r="T8" s="79">
        <v>20</v>
      </c>
      <c r="U8" s="79">
        <v>21</v>
      </c>
      <c r="V8" s="79">
        <v>22</v>
      </c>
      <c r="W8" s="79">
        <v>23</v>
      </c>
      <c r="X8" s="79">
        <v>24</v>
      </c>
    </row>
    <row r="9" ht="20.25" customHeight="1" spans="1:24">
      <c r="A9" s="21" t="s">
        <v>206</v>
      </c>
      <c r="B9" s="21" t="s">
        <v>70</v>
      </c>
      <c r="C9" s="21" t="s">
        <v>207</v>
      </c>
      <c r="D9" s="21" t="s">
        <v>208</v>
      </c>
      <c r="E9" s="21" t="s">
        <v>117</v>
      </c>
      <c r="F9" s="21" t="s">
        <v>118</v>
      </c>
      <c r="G9" s="21" t="s">
        <v>209</v>
      </c>
      <c r="H9" s="21" t="s">
        <v>210</v>
      </c>
      <c r="I9" s="147">
        <v>1628343</v>
      </c>
      <c r="J9" s="147">
        <v>1628343</v>
      </c>
      <c r="K9" s="147"/>
      <c r="L9" s="147"/>
      <c r="M9" s="147">
        <v>1628343</v>
      </c>
      <c r="N9" s="147"/>
      <c r="O9" s="147"/>
      <c r="P9" s="147"/>
      <c r="Q9" s="147"/>
      <c r="R9" s="147"/>
      <c r="S9" s="147"/>
      <c r="T9" s="147"/>
      <c r="U9" s="147"/>
      <c r="V9" s="147"/>
      <c r="W9" s="147"/>
      <c r="X9" s="147"/>
    </row>
    <row r="10" ht="20.25" customHeight="1" spans="1:24">
      <c r="A10" s="21" t="s">
        <v>206</v>
      </c>
      <c r="B10" s="21" t="s">
        <v>70</v>
      </c>
      <c r="C10" s="21" t="s">
        <v>207</v>
      </c>
      <c r="D10" s="21" t="s">
        <v>208</v>
      </c>
      <c r="E10" s="21" t="s">
        <v>119</v>
      </c>
      <c r="F10" s="21" t="s">
        <v>120</v>
      </c>
      <c r="G10" s="21" t="s">
        <v>211</v>
      </c>
      <c r="H10" s="21" t="s">
        <v>212</v>
      </c>
      <c r="I10" s="147">
        <v>123388</v>
      </c>
      <c r="J10" s="147">
        <v>123388</v>
      </c>
      <c r="K10" s="67"/>
      <c r="L10" s="67"/>
      <c r="M10" s="147">
        <v>123388</v>
      </c>
      <c r="N10" s="67"/>
      <c r="O10" s="147"/>
      <c r="P10" s="147"/>
      <c r="Q10" s="147"/>
      <c r="R10" s="147"/>
      <c r="S10" s="147"/>
      <c r="T10" s="147"/>
      <c r="U10" s="147"/>
      <c r="V10" s="147"/>
      <c r="W10" s="147"/>
      <c r="X10" s="147"/>
    </row>
    <row r="11" ht="20.25" customHeight="1" spans="1:24">
      <c r="A11" s="21" t="s">
        <v>206</v>
      </c>
      <c r="B11" s="21" t="s">
        <v>70</v>
      </c>
      <c r="C11" s="21" t="s">
        <v>207</v>
      </c>
      <c r="D11" s="21" t="s">
        <v>208</v>
      </c>
      <c r="E11" s="21" t="s">
        <v>129</v>
      </c>
      <c r="F11" s="21" t="s">
        <v>130</v>
      </c>
      <c r="G11" s="21" t="s">
        <v>213</v>
      </c>
      <c r="H11" s="21" t="s">
        <v>214</v>
      </c>
      <c r="I11" s="147">
        <v>682749</v>
      </c>
      <c r="J11" s="147">
        <v>682749</v>
      </c>
      <c r="K11" s="67"/>
      <c r="L11" s="67"/>
      <c r="M11" s="147">
        <v>682749</v>
      </c>
      <c r="N11" s="67"/>
      <c r="O11" s="147"/>
      <c r="P11" s="147"/>
      <c r="Q11" s="147"/>
      <c r="R11" s="147"/>
      <c r="S11" s="147"/>
      <c r="T11" s="147"/>
      <c r="U11" s="147"/>
      <c r="V11" s="147"/>
      <c r="W11" s="147"/>
      <c r="X11" s="147"/>
    </row>
    <row r="12" ht="20.25" customHeight="1" spans="1:24">
      <c r="A12" s="21" t="s">
        <v>206</v>
      </c>
      <c r="B12" s="21" t="s">
        <v>70</v>
      </c>
      <c r="C12" s="21" t="s">
        <v>207</v>
      </c>
      <c r="D12" s="21" t="s">
        <v>208</v>
      </c>
      <c r="E12" s="21" t="s">
        <v>131</v>
      </c>
      <c r="F12" s="21" t="s">
        <v>132</v>
      </c>
      <c r="G12" s="21" t="s">
        <v>215</v>
      </c>
      <c r="H12" s="21" t="s">
        <v>216</v>
      </c>
      <c r="I12" s="147">
        <v>432135</v>
      </c>
      <c r="J12" s="147">
        <v>432135</v>
      </c>
      <c r="K12" s="67"/>
      <c r="L12" s="67"/>
      <c r="M12" s="147">
        <v>432135</v>
      </c>
      <c r="N12" s="67"/>
      <c r="O12" s="147"/>
      <c r="P12" s="147"/>
      <c r="Q12" s="147"/>
      <c r="R12" s="147"/>
      <c r="S12" s="147"/>
      <c r="T12" s="147"/>
      <c r="U12" s="147"/>
      <c r="V12" s="147"/>
      <c r="W12" s="147"/>
      <c r="X12" s="147"/>
    </row>
    <row r="13" ht="20.25" customHeight="1" spans="1:24">
      <c r="A13" s="21" t="s">
        <v>206</v>
      </c>
      <c r="B13" s="21" t="s">
        <v>70</v>
      </c>
      <c r="C13" s="21" t="s">
        <v>207</v>
      </c>
      <c r="D13" s="21" t="s">
        <v>208</v>
      </c>
      <c r="E13" s="21" t="s">
        <v>131</v>
      </c>
      <c r="F13" s="21" t="s">
        <v>132</v>
      </c>
      <c r="G13" s="21" t="s">
        <v>215</v>
      </c>
      <c r="H13" s="21" t="s">
        <v>216</v>
      </c>
      <c r="I13" s="147">
        <v>59276</v>
      </c>
      <c r="J13" s="147">
        <v>59276</v>
      </c>
      <c r="K13" s="67"/>
      <c r="L13" s="67"/>
      <c r="M13" s="147">
        <v>59276</v>
      </c>
      <c r="N13" s="67"/>
      <c r="O13" s="147"/>
      <c r="P13" s="147"/>
      <c r="Q13" s="147"/>
      <c r="R13" s="147"/>
      <c r="S13" s="147"/>
      <c r="T13" s="147"/>
      <c r="U13" s="147"/>
      <c r="V13" s="147"/>
      <c r="W13" s="147"/>
      <c r="X13" s="147"/>
    </row>
    <row r="14" ht="20.25" customHeight="1" spans="1:24">
      <c r="A14" s="21" t="s">
        <v>206</v>
      </c>
      <c r="B14" s="21" t="s">
        <v>70</v>
      </c>
      <c r="C14" s="21" t="s">
        <v>207</v>
      </c>
      <c r="D14" s="21" t="s">
        <v>208</v>
      </c>
      <c r="E14" s="21" t="s">
        <v>101</v>
      </c>
      <c r="F14" s="21" t="s">
        <v>102</v>
      </c>
      <c r="G14" s="21" t="s">
        <v>217</v>
      </c>
      <c r="H14" s="21" t="s">
        <v>218</v>
      </c>
      <c r="I14" s="147">
        <v>58887</v>
      </c>
      <c r="J14" s="147">
        <v>58887</v>
      </c>
      <c r="K14" s="67"/>
      <c r="L14" s="67"/>
      <c r="M14" s="147">
        <v>58887</v>
      </c>
      <c r="N14" s="67"/>
      <c r="O14" s="147"/>
      <c r="P14" s="147"/>
      <c r="Q14" s="147"/>
      <c r="R14" s="147"/>
      <c r="S14" s="147"/>
      <c r="T14" s="147"/>
      <c r="U14" s="147"/>
      <c r="V14" s="147"/>
      <c r="W14" s="147"/>
      <c r="X14" s="147"/>
    </row>
    <row r="15" ht="20.25" customHeight="1" spans="1:24">
      <c r="A15" s="21" t="s">
        <v>206</v>
      </c>
      <c r="B15" s="21" t="s">
        <v>70</v>
      </c>
      <c r="C15" s="21" t="s">
        <v>207</v>
      </c>
      <c r="D15" s="21" t="s">
        <v>208</v>
      </c>
      <c r="E15" s="21" t="s">
        <v>133</v>
      </c>
      <c r="F15" s="21" t="s">
        <v>134</v>
      </c>
      <c r="G15" s="21" t="s">
        <v>217</v>
      </c>
      <c r="H15" s="21" t="s">
        <v>218</v>
      </c>
      <c r="I15" s="147">
        <v>20331</v>
      </c>
      <c r="J15" s="147">
        <v>20331</v>
      </c>
      <c r="K15" s="67"/>
      <c r="L15" s="67"/>
      <c r="M15" s="147">
        <v>20331</v>
      </c>
      <c r="N15" s="67"/>
      <c r="O15" s="147"/>
      <c r="P15" s="147"/>
      <c r="Q15" s="147"/>
      <c r="R15" s="147"/>
      <c r="S15" s="147"/>
      <c r="T15" s="147"/>
      <c r="U15" s="147"/>
      <c r="V15" s="147"/>
      <c r="W15" s="147"/>
      <c r="X15" s="147"/>
    </row>
    <row r="16" ht="20.25" customHeight="1" spans="1:24">
      <c r="A16" s="21" t="s">
        <v>206</v>
      </c>
      <c r="B16" s="21" t="s">
        <v>70</v>
      </c>
      <c r="C16" s="21" t="s">
        <v>207</v>
      </c>
      <c r="D16" s="21" t="s">
        <v>208</v>
      </c>
      <c r="E16" s="21" t="s">
        <v>133</v>
      </c>
      <c r="F16" s="21" t="s">
        <v>134</v>
      </c>
      <c r="G16" s="21" t="s">
        <v>217</v>
      </c>
      <c r="H16" s="21" t="s">
        <v>218</v>
      </c>
      <c r="I16" s="147">
        <v>41877</v>
      </c>
      <c r="J16" s="147">
        <v>41877</v>
      </c>
      <c r="K16" s="67"/>
      <c r="L16" s="67"/>
      <c r="M16" s="147">
        <v>41877</v>
      </c>
      <c r="N16" s="67"/>
      <c r="O16" s="147"/>
      <c r="P16" s="147"/>
      <c r="Q16" s="147"/>
      <c r="R16" s="147"/>
      <c r="S16" s="147"/>
      <c r="T16" s="147"/>
      <c r="U16" s="147"/>
      <c r="V16" s="147"/>
      <c r="W16" s="147"/>
      <c r="X16" s="147"/>
    </row>
    <row r="17" ht="20.25" customHeight="1" spans="1:24">
      <c r="A17" s="21" t="s">
        <v>206</v>
      </c>
      <c r="B17" s="21" t="s">
        <v>70</v>
      </c>
      <c r="C17" s="21" t="s">
        <v>207</v>
      </c>
      <c r="D17" s="21" t="s">
        <v>208</v>
      </c>
      <c r="E17" s="21" t="s">
        <v>133</v>
      </c>
      <c r="F17" s="21" t="s">
        <v>134</v>
      </c>
      <c r="G17" s="21" t="s">
        <v>217</v>
      </c>
      <c r="H17" s="21" t="s">
        <v>218</v>
      </c>
      <c r="I17" s="147">
        <v>7238</v>
      </c>
      <c r="J17" s="147">
        <v>7238</v>
      </c>
      <c r="K17" s="67"/>
      <c r="L17" s="67"/>
      <c r="M17" s="147">
        <v>7238</v>
      </c>
      <c r="N17" s="67"/>
      <c r="O17" s="147"/>
      <c r="P17" s="147"/>
      <c r="Q17" s="147"/>
      <c r="R17" s="147"/>
      <c r="S17" s="147"/>
      <c r="T17" s="147"/>
      <c r="U17" s="147"/>
      <c r="V17" s="147"/>
      <c r="W17" s="147"/>
      <c r="X17" s="147"/>
    </row>
    <row r="18" ht="20.25" customHeight="1" spans="1:24">
      <c r="A18" s="21" t="s">
        <v>206</v>
      </c>
      <c r="B18" s="21" t="s">
        <v>70</v>
      </c>
      <c r="C18" s="21" t="s">
        <v>219</v>
      </c>
      <c r="D18" s="21" t="s">
        <v>220</v>
      </c>
      <c r="E18" s="21" t="s">
        <v>101</v>
      </c>
      <c r="F18" s="21" t="s">
        <v>102</v>
      </c>
      <c r="G18" s="21" t="s">
        <v>221</v>
      </c>
      <c r="H18" s="21" t="s">
        <v>222</v>
      </c>
      <c r="I18" s="147">
        <v>4398108</v>
      </c>
      <c r="J18" s="147">
        <v>4398108</v>
      </c>
      <c r="K18" s="67"/>
      <c r="L18" s="67"/>
      <c r="M18" s="147">
        <v>4398108</v>
      </c>
      <c r="N18" s="67"/>
      <c r="O18" s="147"/>
      <c r="P18" s="147"/>
      <c r="Q18" s="147"/>
      <c r="R18" s="147"/>
      <c r="S18" s="147"/>
      <c r="T18" s="147"/>
      <c r="U18" s="147"/>
      <c r="V18" s="147"/>
      <c r="W18" s="147"/>
      <c r="X18" s="147"/>
    </row>
    <row r="19" ht="20.25" customHeight="1" spans="1:24">
      <c r="A19" s="21" t="s">
        <v>206</v>
      </c>
      <c r="B19" s="21" t="s">
        <v>70</v>
      </c>
      <c r="C19" s="21" t="s">
        <v>219</v>
      </c>
      <c r="D19" s="21" t="s">
        <v>220</v>
      </c>
      <c r="E19" s="21" t="s">
        <v>101</v>
      </c>
      <c r="F19" s="21" t="s">
        <v>102</v>
      </c>
      <c r="G19" s="21" t="s">
        <v>223</v>
      </c>
      <c r="H19" s="21" t="s">
        <v>224</v>
      </c>
      <c r="I19" s="147">
        <v>2017488</v>
      </c>
      <c r="J19" s="147">
        <v>2017488</v>
      </c>
      <c r="K19" s="67"/>
      <c r="L19" s="67"/>
      <c r="M19" s="147">
        <v>2017488</v>
      </c>
      <c r="N19" s="67"/>
      <c r="O19" s="147"/>
      <c r="P19" s="147"/>
      <c r="Q19" s="147"/>
      <c r="R19" s="147"/>
      <c r="S19" s="147"/>
      <c r="T19" s="147"/>
      <c r="U19" s="147"/>
      <c r="V19" s="147"/>
      <c r="W19" s="147"/>
      <c r="X19" s="147"/>
    </row>
    <row r="20" ht="20.25" customHeight="1" spans="1:24">
      <c r="A20" s="21" t="s">
        <v>206</v>
      </c>
      <c r="B20" s="21" t="s">
        <v>70</v>
      </c>
      <c r="C20" s="21" t="s">
        <v>219</v>
      </c>
      <c r="D20" s="21" t="s">
        <v>220</v>
      </c>
      <c r="E20" s="21" t="s">
        <v>101</v>
      </c>
      <c r="F20" s="21" t="s">
        <v>102</v>
      </c>
      <c r="G20" s="21" t="s">
        <v>225</v>
      </c>
      <c r="H20" s="21" t="s">
        <v>226</v>
      </c>
      <c r="I20" s="147">
        <v>19500</v>
      </c>
      <c r="J20" s="147">
        <v>19500</v>
      </c>
      <c r="K20" s="67"/>
      <c r="L20" s="67"/>
      <c r="M20" s="147">
        <v>19500</v>
      </c>
      <c r="N20" s="67"/>
      <c r="O20" s="147"/>
      <c r="P20" s="147"/>
      <c r="Q20" s="147"/>
      <c r="R20" s="147"/>
      <c r="S20" s="147"/>
      <c r="T20" s="147"/>
      <c r="U20" s="147"/>
      <c r="V20" s="147"/>
      <c r="W20" s="147"/>
      <c r="X20" s="147"/>
    </row>
    <row r="21" ht="20.25" customHeight="1" spans="1:24">
      <c r="A21" s="21" t="s">
        <v>206</v>
      </c>
      <c r="B21" s="21" t="s">
        <v>70</v>
      </c>
      <c r="C21" s="21" t="s">
        <v>219</v>
      </c>
      <c r="D21" s="21" t="s">
        <v>220</v>
      </c>
      <c r="E21" s="21" t="s">
        <v>101</v>
      </c>
      <c r="F21" s="21" t="s">
        <v>102</v>
      </c>
      <c r="G21" s="21" t="s">
        <v>225</v>
      </c>
      <c r="H21" s="21" t="s">
        <v>226</v>
      </c>
      <c r="I21" s="147">
        <v>366509</v>
      </c>
      <c r="J21" s="147">
        <v>366509</v>
      </c>
      <c r="K21" s="67"/>
      <c r="L21" s="67"/>
      <c r="M21" s="147">
        <v>366509</v>
      </c>
      <c r="N21" s="67"/>
      <c r="O21" s="147"/>
      <c r="P21" s="147"/>
      <c r="Q21" s="147"/>
      <c r="R21" s="147"/>
      <c r="S21" s="147"/>
      <c r="T21" s="147"/>
      <c r="U21" s="147"/>
      <c r="V21" s="147"/>
      <c r="W21" s="147"/>
      <c r="X21" s="147"/>
    </row>
    <row r="22" ht="20.25" customHeight="1" spans="1:24">
      <c r="A22" s="21" t="s">
        <v>206</v>
      </c>
      <c r="B22" s="21" t="s">
        <v>70</v>
      </c>
      <c r="C22" s="21" t="s">
        <v>219</v>
      </c>
      <c r="D22" s="21" t="s">
        <v>220</v>
      </c>
      <c r="E22" s="21" t="s">
        <v>101</v>
      </c>
      <c r="F22" s="21" t="s">
        <v>102</v>
      </c>
      <c r="G22" s="21" t="s">
        <v>227</v>
      </c>
      <c r="H22" s="21" t="s">
        <v>228</v>
      </c>
      <c r="I22" s="147">
        <v>680400</v>
      </c>
      <c r="J22" s="147">
        <v>680400</v>
      </c>
      <c r="K22" s="67"/>
      <c r="L22" s="67"/>
      <c r="M22" s="147">
        <v>680400</v>
      </c>
      <c r="N22" s="67"/>
      <c r="O22" s="147"/>
      <c r="P22" s="147"/>
      <c r="Q22" s="147"/>
      <c r="R22" s="147"/>
      <c r="S22" s="147"/>
      <c r="T22" s="147"/>
      <c r="U22" s="147"/>
      <c r="V22" s="147"/>
      <c r="W22" s="147"/>
      <c r="X22" s="147"/>
    </row>
    <row r="23" ht="20.25" customHeight="1" spans="1:24">
      <c r="A23" s="21" t="s">
        <v>206</v>
      </c>
      <c r="B23" s="21" t="s">
        <v>70</v>
      </c>
      <c r="C23" s="21" t="s">
        <v>219</v>
      </c>
      <c r="D23" s="21" t="s">
        <v>220</v>
      </c>
      <c r="E23" s="21" t="s">
        <v>101</v>
      </c>
      <c r="F23" s="21" t="s">
        <v>102</v>
      </c>
      <c r="G23" s="21" t="s">
        <v>227</v>
      </c>
      <c r="H23" s="21" t="s">
        <v>228</v>
      </c>
      <c r="I23" s="147">
        <v>867888</v>
      </c>
      <c r="J23" s="147">
        <v>867888</v>
      </c>
      <c r="K23" s="67"/>
      <c r="L23" s="67"/>
      <c r="M23" s="147">
        <v>867888</v>
      </c>
      <c r="N23" s="67"/>
      <c r="O23" s="147"/>
      <c r="P23" s="147"/>
      <c r="Q23" s="147"/>
      <c r="R23" s="147"/>
      <c r="S23" s="147"/>
      <c r="T23" s="147"/>
      <c r="U23" s="147"/>
      <c r="V23" s="147"/>
      <c r="W23" s="147"/>
      <c r="X23" s="147"/>
    </row>
    <row r="24" ht="20.25" customHeight="1" spans="1:24">
      <c r="A24" s="21" t="s">
        <v>206</v>
      </c>
      <c r="B24" s="21" t="s">
        <v>70</v>
      </c>
      <c r="C24" s="21" t="s">
        <v>219</v>
      </c>
      <c r="D24" s="21" t="s">
        <v>220</v>
      </c>
      <c r="E24" s="21" t="s">
        <v>101</v>
      </c>
      <c r="F24" s="21" t="s">
        <v>102</v>
      </c>
      <c r="G24" s="21" t="s">
        <v>227</v>
      </c>
      <c r="H24" s="21" t="s">
        <v>228</v>
      </c>
      <c r="I24" s="147">
        <v>1567536</v>
      </c>
      <c r="J24" s="147">
        <v>1567536</v>
      </c>
      <c r="K24" s="67"/>
      <c r="L24" s="67"/>
      <c r="M24" s="147">
        <v>1567536</v>
      </c>
      <c r="N24" s="67"/>
      <c r="O24" s="147"/>
      <c r="P24" s="147"/>
      <c r="Q24" s="147"/>
      <c r="R24" s="147"/>
      <c r="S24" s="147"/>
      <c r="T24" s="147"/>
      <c r="U24" s="147"/>
      <c r="V24" s="147"/>
      <c r="W24" s="147"/>
      <c r="X24" s="147"/>
    </row>
    <row r="25" ht="20.25" customHeight="1" spans="1:24">
      <c r="A25" s="21" t="s">
        <v>206</v>
      </c>
      <c r="B25" s="21" t="s">
        <v>70</v>
      </c>
      <c r="C25" s="21" t="s">
        <v>229</v>
      </c>
      <c r="D25" s="21" t="s">
        <v>230</v>
      </c>
      <c r="E25" s="21" t="s">
        <v>101</v>
      </c>
      <c r="F25" s="21" t="s">
        <v>102</v>
      </c>
      <c r="G25" s="21" t="s">
        <v>231</v>
      </c>
      <c r="H25" s="21" t="s">
        <v>232</v>
      </c>
      <c r="I25" s="147">
        <v>243000</v>
      </c>
      <c r="J25" s="147">
        <v>243000</v>
      </c>
      <c r="K25" s="67"/>
      <c r="L25" s="67"/>
      <c r="M25" s="147">
        <v>243000</v>
      </c>
      <c r="N25" s="67"/>
      <c r="O25" s="147"/>
      <c r="P25" s="147"/>
      <c r="Q25" s="147"/>
      <c r="R25" s="147"/>
      <c r="S25" s="147"/>
      <c r="T25" s="147"/>
      <c r="U25" s="147"/>
      <c r="V25" s="147"/>
      <c r="W25" s="147"/>
      <c r="X25" s="147"/>
    </row>
    <row r="26" ht="20.25" customHeight="1" spans="1:24">
      <c r="A26" s="21" t="s">
        <v>206</v>
      </c>
      <c r="B26" s="21" t="s">
        <v>70</v>
      </c>
      <c r="C26" s="21" t="s">
        <v>229</v>
      </c>
      <c r="D26" s="21" t="s">
        <v>230</v>
      </c>
      <c r="E26" s="21" t="s">
        <v>101</v>
      </c>
      <c r="F26" s="21" t="s">
        <v>102</v>
      </c>
      <c r="G26" s="21" t="s">
        <v>233</v>
      </c>
      <c r="H26" s="21" t="s">
        <v>234</v>
      </c>
      <c r="I26" s="147">
        <v>24360</v>
      </c>
      <c r="J26" s="147">
        <v>24360</v>
      </c>
      <c r="K26" s="67"/>
      <c r="L26" s="67"/>
      <c r="M26" s="147">
        <v>24360</v>
      </c>
      <c r="N26" s="67"/>
      <c r="O26" s="147"/>
      <c r="P26" s="147"/>
      <c r="Q26" s="147"/>
      <c r="R26" s="147"/>
      <c r="S26" s="147"/>
      <c r="T26" s="147"/>
      <c r="U26" s="147"/>
      <c r="V26" s="147"/>
      <c r="W26" s="147"/>
      <c r="X26" s="147"/>
    </row>
    <row r="27" ht="20.25" customHeight="1" spans="1:24">
      <c r="A27" s="21" t="s">
        <v>206</v>
      </c>
      <c r="B27" s="21" t="s">
        <v>70</v>
      </c>
      <c r="C27" s="21" t="s">
        <v>235</v>
      </c>
      <c r="D27" s="21" t="s">
        <v>140</v>
      </c>
      <c r="E27" s="21" t="s">
        <v>139</v>
      </c>
      <c r="F27" s="21" t="s">
        <v>140</v>
      </c>
      <c r="G27" s="21" t="s">
        <v>236</v>
      </c>
      <c r="H27" s="21" t="s">
        <v>140</v>
      </c>
      <c r="I27" s="147">
        <v>1288143</v>
      </c>
      <c r="J27" s="147">
        <v>1288143</v>
      </c>
      <c r="K27" s="67"/>
      <c r="L27" s="67"/>
      <c r="M27" s="147">
        <v>1288143</v>
      </c>
      <c r="N27" s="67"/>
      <c r="O27" s="147"/>
      <c r="P27" s="147"/>
      <c r="Q27" s="147"/>
      <c r="R27" s="147"/>
      <c r="S27" s="147"/>
      <c r="T27" s="147"/>
      <c r="U27" s="147"/>
      <c r="V27" s="147"/>
      <c r="W27" s="147"/>
      <c r="X27" s="147"/>
    </row>
    <row r="28" ht="20.25" customHeight="1" spans="1:24">
      <c r="A28" s="21" t="s">
        <v>206</v>
      </c>
      <c r="B28" s="21" t="s">
        <v>70</v>
      </c>
      <c r="C28" s="21" t="s">
        <v>237</v>
      </c>
      <c r="D28" s="21" t="s">
        <v>238</v>
      </c>
      <c r="E28" s="21" t="s">
        <v>101</v>
      </c>
      <c r="F28" s="21" t="s">
        <v>102</v>
      </c>
      <c r="G28" s="21" t="s">
        <v>239</v>
      </c>
      <c r="H28" s="21" t="s">
        <v>238</v>
      </c>
      <c r="I28" s="147">
        <v>93960</v>
      </c>
      <c r="J28" s="147">
        <v>93960</v>
      </c>
      <c r="K28" s="67"/>
      <c r="L28" s="67"/>
      <c r="M28" s="147">
        <v>93960</v>
      </c>
      <c r="N28" s="67"/>
      <c r="O28" s="147"/>
      <c r="P28" s="147"/>
      <c r="Q28" s="147"/>
      <c r="R28" s="147"/>
      <c r="S28" s="147"/>
      <c r="T28" s="147"/>
      <c r="U28" s="147"/>
      <c r="V28" s="147"/>
      <c r="W28" s="147"/>
      <c r="X28" s="147"/>
    </row>
    <row r="29" ht="20.25" customHeight="1" spans="1:24">
      <c r="A29" s="21" t="s">
        <v>206</v>
      </c>
      <c r="B29" s="21" t="s">
        <v>70</v>
      </c>
      <c r="C29" s="21" t="s">
        <v>240</v>
      </c>
      <c r="D29" s="21" t="s">
        <v>241</v>
      </c>
      <c r="E29" s="21" t="s">
        <v>101</v>
      </c>
      <c r="F29" s="21" t="s">
        <v>102</v>
      </c>
      <c r="G29" s="21" t="s">
        <v>242</v>
      </c>
      <c r="H29" s="21" t="s">
        <v>243</v>
      </c>
      <c r="I29" s="147">
        <v>105490</v>
      </c>
      <c r="J29" s="147">
        <v>105490</v>
      </c>
      <c r="K29" s="67"/>
      <c r="L29" s="67"/>
      <c r="M29" s="147">
        <v>105490</v>
      </c>
      <c r="N29" s="67"/>
      <c r="O29" s="147"/>
      <c r="P29" s="147"/>
      <c r="Q29" s="147"/>
      <c r="R29" s="147"/>
      <c r="S29" s="147"/>
      <c r="T29" s="147"/>
      <c r="U29" s="147"/>
      <c r="V29" s="147"/>
      <c r="W29" s="147"/>
      <c r="X29" s="147"/>
    </row>
    <row r="30" ht="20.25" customHeight="1" spans="1:24">
      <c r="A30" s="21" t="s">
        <v>206</v>
      </c>
      <c r="B30" s="21" t="s">
        <v>70</v>
      </c>
      <c r="C30" s="21" t="s">
        <v>244</v>
      </c>
      <c r="D30" s="21" t="s">
        <v>245</v>
      </c>
      <c r="E30" s="21" t="s">
        <v>115</v>
      </c>
      <c r="F30" s="21" t="s">
        <v>116</v>
      </c>
      <c r="G30" s="21" t="s">
        <v>246</v>
      </c>
      <c r="H30" s="21" t="s">
        <v>247</v>
      </c>
      <c r="I30" s="147">
        <v>201600</v>
      </c>
      <c r="J30" s="147">
        <v>201600</v>
      </c>
      <c r="K30" s="67"/>
      <c r="L30" s="67"/>
      <c r="M30" s="147">
        <v>201600</v>
      </c>
      <c r="N30" s="67"/>
      <c r="O30" s="147"/>
      <c r="P30" s="147"/>
      <c r="Q30" s="147"/>
      <c r="R30" s="147"/>
      <c r="S30" s="147"/>
      <c r="T30" s="147"/>
      <c r="U30" s="147"/>
      <c r="V30" s="147"/>
      <c r="W30" s="147"/>
      <c r="X30" s="147"/>
    </row>
    <row r="31" ht="20.25" customHeight="1" spans="1:24">
      <c r="A31" s="21" t="s">
        <v>206</v>
      </c>
      <c r="B31" s="21" t="s">
        <v>70</v>
      </c>
      <c r="C31" s="21" t="s">
        <v>248</v>
      </c>
      <c r="D31" s="21" t="s">
        <v>249</v>
      </c>
      <c r="E31" s="21" t="s">
        <v>123</v>
      </c>
      <c r="F31" s="21" t="s">
        <v>124</v>
      </c>
      <c r="G31" s="21" t="s">
        <v>246</v>
      </c>
      <c r="H31" s="21" t="s">
        <v>247</v>
      </c>
      <c r="I31" s="147">
        <v>36408</v>
      </c>
      <c r="J31" s="147">
        <v>36408</v>
      </c>
      <c r="K31" s="67"/>
      <c r="L31" s="67"/>
      <c r="M31" s="147">
        <v>36408</v>
      </c>
      <c r="N31" s="67"/>
      <c r="O31" s="147"/>
      <c r="P31" s="147"/>
      <c r="Q31" s="147"/>
      <c r="R31" s="147"/>
      <c r="S31" s="147"/>
      <c r="T31" s="147"/>
      <c r="U31" s="147"/>
      <c r="V31" s="147"/>
      <c r="W31" s="147"/>
      <c r="X31" s="147"/>
    </row>
    <row r="32" ht="20.25" customHeight="1" spans="1:24">
      <c r="A32" s="21" t="s">
        <v>206</v>
      </c>
      <c r="B32" s="21" t="s">
        <v>70</v>
      </c>
      <c r="C32" s="21" t="s">
        <v>250</v>
      </c>
      <c r="D32" s="21" t="s">
        <v>251</v>
      </c>
      <c r="E32" s="21" t="s">
        <v>101</v>
      </c>
      <c r="F32" s="21" t="s">
        <v>102</v>
      </c>
      <c r="G32" s="21" t="s">
        <v>252</v>
      </c>
      <c r="H32" s="21" t="s">
        <v>253</v>
      </c>
      <c r="I32" s="147">
        <v>1440</v>
      </c>
      <c r="J32" s="147">
        <v>1440</v>
      </c>
      <c r="K32" s="67"/>
      <c r="L32" s="67"/>
      <c r="M32" s="147">
        <v>1440</v>
      </c>
      <c r="N32" s="67"/>
      <c r="O32" s="147"/>
      <c r="P32" s="147"/>
      <c r="Q32" s="147"/>
      <c r="R32" s="147"/>
      <c r="S32" s="147"/>
      <c r="T32" s="147"/>
      <c r="U32" s="147"/>
      <c r="V32" s="147"/>
      <c r="W32" s="147"/>
      <c r="X32" s="147"/>
    </row>
    <row r="33" ht="20.25" customHeight="1" spans="1:24">
      <c r="A33" s="21" t="s">
        <v>206</v>
      </c>
      <c r="B33" s="21" t="s">
        <v>70</v>
      </c>
      <c r="C33" s="21" t="s">
        <v>254</v>
      </c>
      <c r="D33" s="21" t="s">
        <v>255</v>
      </c>
      <c r="E33" s="21" t="s">
        <v>101</v>
      </c>
      <c r="F33" s="21" t="s">
        <v>102</v>
      </c>
      <c r="G33" s="21" t="s">
        <v>256</v>
      </c>
      <c r="H33" s="21" t="s">
        <v>257</v>
      </c>
      <c r="I33" s="147">
        <v>82944</v>
      </c>
      <c r="J33" s="147">
        <v>82944</v>
      </c>
      <c r="K33" s="67"/>
      <c r="L33" s="67"/>
      <c r="M33" s="147">
        <v>82944</v>
      </c>
      <c r="N33" s="67"/>
      <c r="O33" s="147"/>
      <c r="P33" s="147"/>
      <c r="Q33" s="147"/>
      <c r="R33" s="147"/>
      <c r="S33" s="147"/>
      <c r="T33" s="147"/>
      <c r="U33" s="147"/>
      <c r="V33" s="147"/>
      <c r="W33" s="147"/>
      <c r="X33" s="147"/>
    </row>
    <row r="34" ht="20.25" customHeight="1" spans="1:24">
      <c r="A34" s="21" t="s">
        <v>206</v>
      </c>
      <c r="B34" s="21" t="s">
        <v>70</v>
      </c>
      <c r="C34" s="21" t="s">
        <v>254</v>
      </c>
      <c r="D34" s="21" t="s">
        <v>255</v>
      </c>
      <c r="E34" s="21" t="s">
        <v>101</v>
      </c>
      <c r="F34" s="21" t="s">
        <v>102</v>
      </c>
      <c r="G34" s="21" t="s">
        <v>256</v>
      </c>
      <c r="H34" s="21" t="s">
        <v>257</v>
      </c>
      <c r="I34" s="147">
        <v>44316</v>
      </c>
      <c r="J34" s="147">
        <v>44316</v>
      </c>
      <c r="K34" s="67"/>
      <c r="L34" s="67"/>
      <c r="M34" s="147">
        <v>44316</v>
      </c>
      <c r="N34" s="67"/>
      <c r="O34" s="147"/>
      <c r="P34" s="147"/>
      <c r="Q34" s="147"/>
      <c r="R34" s="147"/>
      <c r="S34" s="147"/>
      <c r="T34" s="147"/>
      <c r="U34" s="147"/>
      <c r="V34" s="147"/>
      <c r="W34" s="147"/>
      <c r="X34" s="147"/>
    </row>
    <row r="35" ht="17.25" customHeight="1" spans="1:24">
      <c r="A35" s="75" t="s">
        <v>179</v>
      </c>
      <c r="B35" s="76"/>
      <c r="C35" s="188"/>
      <c r="D35" s="188"/>
      <c r="E35" s="188"/>
      <c r="F35" s="188"/>
      <c r="G35" s="188"/>
      <c r="H35" s="189"/>
      <c r="I35" s="147">
        <v>15093314</v>
      </c>
      <c r="J35" s="147">
        <v>15093314</v>
      </c>
      <c r="K35" s="147"/>
      <c r="L35" s="147"/>
      <c r="M35" s="147">
        <v>15093314</v>
      </c>
      <c r="N35" s="147"/>
      <c r="O35" s="147"/>
      <c r="P35" s="147"/>
      <c r="Q35" s="147"/>
      <c r="R35" s="147"/>
      <c r="S35" s="147"/>
      <c r="T35" s="147"/>
      <c r="U35" s="147"/>
      <c r="V35" s="147"/>
      <c r="W35" s="147"/>
      <c r="X35" s="147"/>
    </row>
  </sheetData>
  <mergeCells count="31">
    <mergeCell ref="A2:X2"/>
    <mergeCell ref="A3:H3"/>
    <mergeCell ref="I4:X4"/>
    <mergeCell ref="J5:N5"/>
    <mergeCell ref="O5:Q5"/>
    <mergeCell ref="S5:X5"/>
    <mergeCell ref="A35:H3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
  <sheetViews>
    <sheetView showZeros="0" workbookViewId="0">
      <selection activeCell="I15" sqref="I15"/>
    </sheetView>
  </sheetViews>
  <sheetFormatPr defaultColWidth="9.13888888888889" defaultRowHeight="14.25" customHeight="1"/>
  <cols>
    <col min="1" max="1" width="10.287037037037" customWidth="1"/>
    <col min="2" max="2" width="13.4259259259259" customWidth="1"/>
    <col min="3" max="3" width="32.8518518518519" customWidth="1"/>
    <col min="4" max="4" width="17.1296296296296" customWidth="1"/>
    <col min="5" max="5" width="9.37962962962963" customWidth="1"/>
    <col min="6" max="6" width="19.8796296296296" customWidth="1"/>
    <col min="7" max="8" width="11.8796296296296" customWidth="1"/>
    <col min="9" max="10" width="8.87962962962963" customWidth="1"/>
    <col min="11" max="12" width="13.75" customWidth="1"/>
    <col min="13" max="13" width="15.6296296296296" customWidth="1"/>
    <col min="14" max="14" width="11.8796296296296" customWidth="1"/>
    <col min="15" max="15" width="13.75" customWidth="1"/>
    <col min="16" max="17" width="15.6296296296296" customWidth="1"/>
    <col min="18" max="18" width="4.37962962962963" customWidth="1"/>
    <col min="19" max="20" width="8.12962962962963" customWidth="1"/>
    <col min="21" max="21" width="11.8796296296296" customWidth="1"/>
    <col min="22" max="22" width="15.6296296296296" customWidth="1"/>
    <col min="23" max="23" width="8.87962962962963" customWidth="1"/>
  </cols>
  <sheetData>
    <row r="1" ht="13.5" customHeight="1" spans="2:23">
      <c r="B1" s="179"/>
      <c r="E1" s="48"/>
      <c r="F1" s="48"/>
      <c r="G1" s="48"/>
      <c r="H1" s="48"/>
      <c r="U1" s="179"/>
      <c r="W1" s="183" t="s">
        <v>258</v>
      </c>
    </row>
    <row r="2" ht="46.5" customHeight="1" spans="1:23">
      <c r="A2" s="50" t="str">
        <f>"2025"&amp;"年部门项目支出预算表"</f>
        <v>2025年部门项目支出预算表</v>
      </c>
      <c r="B2" s="50"/>
      <c r="C2" s="50"/>
      <c r="D2" s="50"/>
      <c r="E2" s="50"/>
      <c r="F2" s="50"/>
      <c r="G2" s="50"/>
      <c r="H2" s="50"/>
      <c r="I2" s="50"/>
      <c r="J2" s="50"/>
      <c r="K2" s="50"/>
      <c r="L2" s="50"/>
      <c r="M2" s="50"/>
      <c r="N2" s="50"/>
      <c r="O2" s="50"/>
      <c r="P2" s="50"/>
      <c r="Q2" s="50"/>
      <c r="R2" s="50"/>
      <c r="S2" s="50"/>
      <c r="T2" s="50"/>
      <c r="U2" s="50"/>
      <c r="V2" s="50"/>
      <c r="W2" s="50"/>
    </row>
    <row r="3" ht="13.5" customHeight="1" spans="1:23">
      <c r="A3" s="51" t="str">
        <f>"单位名称："&amp;"石林彝族自治县巴江小学"</f>
        <v>单位名称：石林彝族自治县巴江小学</v>
      </c>
      <c r="B3" s="52"/>
      <c r="C3" s="52"/>
      <c r="D3" s="52"/>
      <c r="E3" s="52"/>
      <c r="F3" s="52"/>
      <c r="G3" s="52"/>
      <c r="H3" s="52"/>
      <c r="I3" s="53"/>
      <c r="J3" s="53"/>
      <c r="K3" s="53"/>
      <c r="L3" s="53"/>
      <c r="M3" s="53"/>
      <c r="N3" s="53"/>
      <c r="O3" s="53"/>
      <c r="P3" s="53"/>
      <c r="Q3" s="53"/>
      <c r="U3" s="179"/>
      <c r="W3" s="162" t="s">
        <v>1</v>
      </c>
    </row>
    <row r="4" ht="21.75" customHeight="1" spans="1:23">
      <c r="A4" s="55" t="s">
        <v>259</v>
      </c>
      <c r="B4" s="56" t="s">
        <v>190</v>
      </c>
      <c r="C4" s="55" t="s">
        <v>191</v>
      </c>
      <c r="D4" s="55" t="s">
        <v>260</v>
      </c>
      <c r="E4" s="56" t="s">
        <v>192</v>
      </c>
      <c r="F4" s="56" t="s">
        <v>193</v>
      </c>
      <c r="G4" s="56" t="s">
        <v>261</v>
      </c>
      <c r="H4" s="56" t="s">
        <v>262</v>
      </c>
      <c r="I4" s="71" t="s">
        <v>55</v>
      </c>
      <c r="J4" s="12" t="s">
        <v>263</v>
      </c>
      <c r="K4" s="13"/>
      <c r="L4" s="13"/>
      <c r="M4" s="43"/>
      <c r="N4" s="12" t="s">
        <v>198</v>
      </c>
      <c r="O4" s="13"/>
      <c r="P4" s="43"/>
      <c r="Q4" s="56" t="s">
        <v>61</v>
      </c>
      <c r="R4" s="12" t="s">
        <v>62</v>
      </c>
      <c r="S4" s="13"/>
      <c r="T4" s="13"/>
      <c r="U4" s="13"/>
      <c r="V4" s="13"/>
      <c r="W4" s="43"/>
    </row>
    <row r="5" ht="21.75" customHeight="1" spans="1:23">
      <c r="A5" s="57"/>
      <c r="B5" s="72"/>
      <c r="C5" s="57"/>
      <c r="D5" s="57"/>
      <c r="E5" s="58"/>
      <c r="F5" s="58"/>
      <c r="G5" s="58"/>
      <c r="H5" s="58"/>
      <c r="I5" s="72"/>
      <c r="J5" s="117" t="s">
        <v>58</v>
      </c>
      <c r="K5" s="180"/>
      <c r="L5" s="56" t="s">
        <v>59</v>
      </c>
      <c r="M5" s="56" t="s">
        <v>60</v>
      </c>
      <c r="N5" s="56" t="s">
        <v>58</v>
      </c>
      <c r="O5" s="56" t="s">
        <v>59</v>
      </c>
      <c r="P5" s="56" t="s">
        <v>60</v>
      </c>
      <c r="Q5" s="58"/>
      <c r="R5" s="56" t="s">
        <v>57</v>
      </c>
      <c r="S5" s="56" t="s">
        <v>64</v>
      </c>
      <c r="T5" s="56" t="s">
        <v>204</v>
      </c>
      <c r="U5" s="56" t="s">
        <v>66</v>
      </c>
      <c r="V5" s="56" t="s">
        <v>67</v>
      </c>
      <c r="W5" s="56" t="s">
        <v>68</v>
      </c>
    </row>
    <row r="6" ht="21" customHeight="1" spans="1:23">
      <c r="A6" s="72"/>
      <c r="B6" s="72"/>
      <c r="C6" s="72"/>
      <c r="D6" s="72"/>
      <c r="E6" s="72"/>
      <c r="F6" s="72"/>
      <c r="G6" s="72"/>
      <c r="H6" s="72"/>
      <c r="I6" s="72"/>
      <c r="J6" s="181" t="s">
        <v>57</v>
      </c>
      <c r="K6" s="182"/>
      <c r="L6" s="72"/>
      <c r="M6" s="72"/>
      <c r="N6" s="72"/>
      <c r="O6" s="72"/>
      <c r="P6" s="72"/>
      <c r="Q6" s="72"/>
      <c r="R6" s="72"/>
      <c r="S6" s="72"/>
      <c r="T6" s="72"/>
      <c r="U6" s="72"/>
      <c r="V6" s="72"/>
      <c r="W6" s="72"/>
    </row>
    <row r="7" ht="39.75" customHeight="1" spans="1:23">
      <c r="A7" s="60"/>
      <c r="B7" s="62"/>
      <c r="C7" s="60"/>
      <c r="D7" s="60"/>
      <c r="E7" s="61"/>
      <c r="F7" s="61"/>
      <c r="G7" s="61"/>
      <c r="H7" s="61"/>
      <c r="I7" s="62"/>
      <c r="J7" s="17" t="s">
        <v>57</v>
      </c>
      <c r="K7" s="17" t="s">
        <v>264</v>
      </c>
      <c r="L7" s="61"/>
      <c r="M7" s="61"/>
      <c r="N7" s="61"/>
      <c r="O7" s="61"/>
      <c r="P7" s="61"/>
      <c r="Q7" s="61"/>
      <c r="R7" s="61"/>
      <c r="S7" s="61"/>
      <c r="T7" s="61"/>
      <c r="U7" s="62"/>
      <c r="V7" s="61"/>
      <c r="W7" s="61"/>
    </row>
    <row r="8" ht="15" customHeight="1" spans="1:23">
      <c r="A8" s="63">
        <v>1</v>
      </c>
      <c r="B8" s="63">
        <v>2</v>
      </c>
      <c r="C8" s="63">
        <v>3</v>
      </c>
      <c r="D8" s="63">
        <v>4</v>
      </c>
      <c r="E8" s="63">
        <v>5</v>
      </c>
      <c r="F8" s="63">
        <v>6</v>
      </c>
      <c r="G8" s="63">
        <v>7</v>
      </c>
      <c r="H8" s="63">
        <v>8</v>
      </c>
      <c r="I8" s="63">
        <v>9</v>
      </c>
      <c r="J8" s="63">
        <v>10</v>
      </c>
      <c r="K8" s="63">
        <v>11</v>
      </c>
      <c r="L8" s="79">
        <v>12</v>
      </c>
      <c r="M8" s="79">
        <v>13</v>
      </c>
      <c r="N8" s="79">
        <v>14</v>
      </c>
      <c r="O8" s="79">
        <v>15</v>
      </c>
      <c r="P8" s="79">
        <v>16</v>
      </c>
      <c r="Q8" s="79">
        <v>17</v>
      </c>
      <c r="R8" s="79">
        <v>18</v>
      </c>
      <c r="S8" s="79">
        <v>19</v>
      </c>
      <c r="T8" s="79">
        <v>20</v>
      </c>
      <c r="U8" s="63">
        <v>21</v>
      </c>
      <c r="V8" s="79">
        <v>22</v>
      </c>
      <c r="W8" s="63">
        <v>23</v>
      </c>
    </row>
    <row r="9" ht="31" customHeight="1" spans="1:23">
      <c r="A9" s="109" t="s">
        <v>265</v>
      </c>
      <c r="B9" s="109" t="s">
        <v>266</v>
      </c>
      <c r="C9" s="109" t="s">
        <v>267</v>
      </c>
      <c r="D9" s="109" t="s">
        <v>70</v>
      </c>
      <c r="E9" s="109" t="s">
        <v>105</v>
      </c>
      <c r="F9" s="109" t="s">
        <v>106</v>
      </c>
      <c r="G9" s="109" t="s">
        <v>242</v>
      </c>
      <c r="H9" s="109" t="s">
        <v>243</v>
      </c>
      <c r="I9" s="147">
        <v>1536</v>
      </c>
      <c r="J9" s="147">
        <v>1536</v>
      </c>
      <c r="K9" s="147">
        <v>1536</v>
      </c>
      <c r="L9" s="147"/>
      <c r="M9" s="147"/>
      <c r="N9" s="147"/>
      <c r="O9" s="147"/>
      <c r="P9" s="147"/>
      <c r="Q9" s="147"/>
      <c r="R9" s="147"/>
      <c r="S9" s="147"/>
      <c r="T9" s="147"/>
      <c r="U9" s="147"/>
      <c r="V9" s="147"/>
      <c r="W9" s="147"/>
    </row>
    <row r="10" ht="31" customHeight="1" spans="1:23">
      <c r="A10" s="109" t="s">
        <v>265</v>
      </c>
      <c r="B10" s="109" t="s">
        <v>268</v>
      </c>
      <c r="C10" s="109" t="s">
        <v>269</v>
      </c>
      <c r="D10" s="109" t="s">
        <v>70</v>
      </c>
      <c r="E10" s="109" t="s">
        <v>101</v>
      </c>
      <c r="F10" s="109" t="s">
        <v>102</v>
      </c>
      <c r="G10" s="109" t="s">
        <v>242</v>
      </c>
      <c r="H10" s="109" t="s">
        <v>243</v>
      </c>
      <c r="I10" s="147">
        <v>69258</v>
      </c>
      <c r="J10" s="147">
        <v>69258</v>
      </c>
      <c r="K10" s="147">
        <v>69258</v>
      </c>
      <c r="L10" s="147"/>
      <c r="M10" s="147"/>
      <c r="N10" s="147"/>
      <c r="O10" s="147"/>
      <c r="P10" s="147"/>
      <c r="Q10" s="147"/>
      <c r="R10" s="147"/>
      <c r="S10" s="147"/>
      <c r="T10" s="147"/>
      <c r="U10" s="147"/>
      <c r="V10" s="147"/>
      <c r="W10" s="147"/>
    </row>
    <row r="11" ht="31" customHeight="1" spans="1:23">
      <c r="A11" s="109" t="s">
        <v>265</v>
      </c>
      <c r="B11" s="109" t="s">
        <v>270</v>
      </c>
      <c r="C11" s="109" t="s">
        <v>271</v>
      </c>
      <c r="D11" s="109" t="s">
        <v>70</v>
      </c>
      <c r="E11" s="109" t="s">
        <v>101</v>
      </c>
      <c r="F11" s="109" t="s">
        <v>102</v>
      </c>
      <c r="G11" s="109" t="s">
        <v>272</v>
      </c>
      <c r="H11" s="109" t="s">
        <v>273</v>
      </c>
      <c r="I11" s="147">
        <v>96448</v>
      </c>
      <c r="J11" s="147">
        <v>96448</v>
      </c>
      <c r="K11" s="147">
        <v>96448</v>
      </c>
      <c r="L11" s="147"/>
      <c r="M11" s="147"/>
      <c r="N11" s="147"/>
      <c r="O11" s="147"/>
      <c r="P11" s="147"/>
      <c r="Q11" s="147"/>
      <c r="R11" s="147"/>
      <c r="S11" s="147"/>
      <c r="T11" s="147"/>
      <c r="U11" s="147"/>
      <c r="V11" s="147"/>
      <c r="W11" s="147"/>
    </row>
    <row r="12" ht="31" customHeight="1" spans="1:23">
      <c r="A12" s="109" t="s">
        <v>265</v>
      </c>
      <c r="B12" s="109" t="s">
        <v>274</v>
      </c>
      <c r="C12" s="109" t="s">
        <v>275</v>
      </c>
      <c r="D12" s="109" t="s">
        <v>70</v>
      </c>
      <c r="E12" s="109" t="s">
        <v>101</v>
      </c>
      <c r="F12" s="109" t="s">
        <v>102</v>
      </c>
      <c r="G12" s="109" t="s">
        <v>272</v>
      </c>
      <c r="H12" s="109" t="s">
        <v>273</v>
      </c>
      <c r="I12" s="147">
        <v>32200</v>
      </c>
      <c r="J12" s="147">
        <v>32200</v>
      </c>
      <c r="K12" s="147">
        <v>32200</v>
      </c>
      <c r="L12" s="147"/>
      <c r="M12" s="147"/>
      <c r="N12" s="147"/>
      <c r="O12" s="147"/>
      <c r="P12" s="147"/>
      <c r="Q12" s="147"/>
      <c r="R12" s="147"/>
      <c r="S12" s="147"/>
      <c r="T12" s="147"/>
      <c r="U12" s="147"/>
      <c r="V12" s="147"/>
      <c r="W12" s="147"/>
    </row>
    <row r="13" ht="21.75" customHeight="1" spans="1:23">
      <c r="A13" s="109" t="s">
        <v>276</v>
      </c>
      <c r="B13" s="109" t="s">
        <v>277</v>
      </c>
      <c r="C13" s="109" t="s">
        <v>278</v>
      </c>
      <c r="D13" s="109" t="s">
        <v>70</v>
      </c>
      <c r="E13" s="109" t="s">
        <v>109</v>
      </c>
      <c r="F13" s="109" t="s">
        <v>110</v>
      </c>
      <c r="G13" s="109" t="s">
        <v>252</v>
      </c>
      <c r="H13" s="109" t="s">
        <v>253</v>
      </c>
      <c r="I13" s="147">
        <v>95016</v>
      </c>
      <c r="J13" s="147">
        <v>95016</v>
      </c>
      <c r="K13" s="147">
        <v>95016</v>
      </c>
      <c r="L13" s="147"/>
      <c r="M13" s="147"/>
      <c r="N13" s="147"/>
      <c r="O13" s="147"/>
      <c r="P13" s="147"/>
      <c r="Q13" s="147"/>
      <c r="R13" s="147"/>
      <c r="S13" s="147"/>
      <c r="T13" s="147"/>
      <c r="U13" s="147"/>
      <c r="V13" s="147"/>
      <c r="W13" s="147"/>
    </row>
    <row r="14" ht="21.75" customHeight="1" spans="1:23">
      <c r="A14" s="109" t="s">
        <v>276</v>
      </c>
      <c r="B14" s="109" t="s">
        <v>279</v>
      </c>
      <c r="C14" s="109" t="s">
        <v>280</v>
      </c>
      <c r="D14" s="109" t="s">
        <v>70</v>
      </c>
      <c r="E14" s="109" t="s">
        <v>109</v>
      </c>
      <c r="F14" s="109" t="s">
        <v>110</v>
      </c>
      <c r="G14" s="109" t="s">
        <v>252</v>
      </c>
      <c r="H14" s="109" t="s">
        <v>253</v>
      </c>
      <c r="I14" s="147">
        <v>386100</v>
      </c>
      <c r="J14" s="147">
        <v>386100</v>
      </c>
      <c r="K14" s="147">
        <v>386100</v>
      </c>
      <c r="L14" s="147"/>
      <c r="M14" s="147"/>
      <c r="N14" s="147"/>
      <c r="O14" s="147"/>
      <c r="P14" s="147"/>
      <c r="Q14" s="147"/>
      <c r="R14" s="147"/>
      <c r="S14" s="147"/>
      <c r="T14" s="147"/>
      <c r="U14" s="147"/>
      <c r="V14" s="147"/>
      <c r="W14" s="147"/>
    </row>
    <row r="15" ht="18.75" customHeight="1" spans="1:23">
      <c r="A15" s="75" t="s">
        <v>179</v>
      </c>
      <c r="B15" s="76"/>
      <c r="C15" s="76"/>
      <c r="D15" s="76"/>
      <c r="E15" s="76"/>
      <c r="F15" s="76"/>
      <c r="G15" s="76"/>
      <c r="H15" s="77"/>
      <c r="I15" s="147">
        <v>680558</v>
      </c>
      <c r="J15" s="147">
        <v>680558</v>
      </c>
      <c r="K15" s="147">
        <v>680558</v>
      </c>
      <c r="L15" s="147"/>
      <c r="M15" s="147"/>
      <c r="N15" s="147"/>
      <c r="O15" s="147"/>
      <c r="P15" s="147"/>
      <c r="Q15" s="147"/>
      <c r="R15" s="147"/>
      <c r="S15" s="147"/>
      <c r="T15" s="147"/>
      <c r="U15" s="147"/>
      <c r="V15" s="147"/>
      <c r="W15" s="147"/>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2"/>
  <sheetViews>
    <sheetView showZeros="0" workbookViewId="0">
      <selection activeCell="C9" sqref="$A9:$XFD9"/>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0:10">
      <c r="J1" s="49" t="s">
        <v>281</v>
      </c>
    </row>
    <row r="2" ht="39.75" customHeight="1" spans="1:10">
      <c r="A2" s="106" t="str">
        <f>"2025"&amp;"年部门项目支出绩效目标表"</f>
        <v>2025年部门项目支出绩效目标表</v>
      </c>
      <c r="B2" s="50"/>
      <c r="C2" s="50"/>
      <c r="D2" s="50"/>
      <c r="E2" s="50"/>
      <c r="F2" s="107"/>
      <c r="G2" s="50"/>
      <c r="H2" s="107"/>
      <c r="I2" s="107"/>
      <c r="J2" s="50"/>
    </row>
    <row r="3" ht="17.25" customHeight="1" spans="1:1">
      <c r="A3" s="51" t="str">
        <f>"单位名称："&amp;"石林彝族自治县巴江小学"</f>
        <v>单位名称：石林彝族自治县巴江小学</v>
      </c>
    </row>
    <row r="4" ht="44.25" customHeight="1" spans="1:10">
      <c r="A4" s="17" t="s">
        <v>191</v>
      </c>
      <c r="B4" s="17" t="s">
        <v>282</v>
      </c>
      <c r="C4" s="17" t="s">
        <v>283</v>
      </c>
      <c r="D4" s="17" t="s">
        <v>284</v>
      </c>
      <c r="E4" s="17" t="s">
        <v>285</v>
      </c>
      <c r="F4" s="108" t="s">
        <v>286</v>
      </c>
      <c r="G4" s="17" t="s">
        <v>287</v>
      </c>
      <c r="H4" s="108" t="s">
        <v>288</v>
      </c>
      <c r="I4" s="108" t="s">
        <v>289</v>
      </c>
      <c r="J4" s="17" t="s">
        <v>290</v>
      </c>
    </row>
    <row r="5" ht="18.75" customHeight="1" spans="1:10">
      <c r="A5" s="177">
        <v>1</v>
      </c>
      <c r="B5" s="177">
        <v>2</v>
      </c>
      <c r="C5" s="177">
        <v>3</v>
      </c>
      <c r="D5" s="177">
        <v>4</v>
      </c>
      <c r="E5" s="177">
        <v>5</v>
      </c>
      <c r="F5" s="79">
        <v>6</v>
      </c>
      <c r="G5" s="177">
        <v>7</v>
      </c>
      <c r="H5" s="79">
        <v>8</v>
      </c>
      <c r="I5" s="79">
        <v>9</v>
      </c>
      <c r="J5" s="177">
        <v>10</v>
      </c>
    </row>
    <row r="6" ht="42" customHeight="1" spans="1:10">
      <c r="A6" s="18" t="s">
        <v>70</v>
      </c>
      <c r="B6" s="109"/>
      <c r="C6" s="109"/>
      <c r="D6" s="109"/>
      <c r="E6" s="97"/>
      <c r="F6" s="110"/>
      <c r="G6" s="97"/>
      <c r="H6" s="110"/>
      <c r="I6" s="110"/>
      <c r="J6" s="97"/>
    </row>
    <row r="7" ht="42" customHeight="1" spans="1:10">
      <c r="A7" s="178" t="s">
        <v>269</v>
      </c>
      <c r="B7" s="64" t="s">
        <v>291</v>
      </c>
      <c r="C7" s="64" t="s">
        <v>292</v>
      </c>
      <c r="D7" s="64" t="s">
        <v>293</v>
      </c>
      <c r="E7" s="18" t="s">
        <v>294</v>
      </c>
      <c r="F7" s="64" t="s">
        <v>295</v>
      </c>
      <c r="G7" s="18" t="s">
        <v>296</v>
      </c>
      <c r="H7" s="64" t="s">
        <v>297</v>
      </c>
      <c r="I7" s="64" t="s">
        <v>298</v>
      </c>
      <c r="J7" s="18" t="s">
        <v>299</v>
      </c>
    </row>
    <row r="8" ht="42" customHeight="1" spans="1:10">
      <c r="A8" s="178" t="s">
        <v>269</v>
      </c>
      <c r="B8" s="64" t="s">
        <v>291</v>
      </c>
      <c r="C8" s="64" t="s">
        <v>292</v>
      </c>
      <c r="D8" s="64" t="s">
        <v>293</v>
      </c>
      <c r="E8" s="18" t="s">
        <v>300</v>
      </c>
      <c r="F8" s="64" t="s">
        <v>301</v>
      </c>
      <c r="G8" s="18" t="s">
        <v>91</v>
      </c>
      <c r="H8" s="64" t="s">
        <v>297</v>
      </c>
      <c r="I8" s="64" t="s">
        <v>298</v>
      </c>
      <c r="J8" s="18" t="s">
        <v>302</v>
      </c>
    </row>
    <row r="9" ht="42" customHeight="1" spans="1:10">
      <c r="A9" s="178" t="s">
        <v>269</v>
      </c>
      <c r="B9" s="64" t="s">
        <v>291</v>
      </c>
      <c r="C9" s="64" t="s">
        <v>292</v>
      </c>
      <c r="D9" s="64" t="s">
        <v>303</v>
      </c>
      <c r="E9" s="18" t="s">
        <v>304</v>
      </c>
      <c r="F9" s="64" t="s">
        <v>295</v>
      </c>
      <c r="G9" s="18" t="s">
        <v>296</v>
      </c>
      <c r="H9" s="64" t="s">
        <v>297</v>
      </c>
      <c r="I9" s="64" t="s">
        <v>298</v>
      </c>
      <c r="J9" s="18" t="s">
        <v>304</v>
      </c>
    </row>
    <row r="10" ht="42" customHeight="1" spans="1:10">
      <c r="A10" s="178" t="s">
        <v>269</v>
      </c>
      <c r="B10" s="64" t="s">
        <v>291</v>
      </c>
      <c r="C10" s="64" t="s">
        <v>292</v>
      </c>
      <c r="D10" s="64" t="s">
        <v>305</v>
      </c>
      <c r="E10" s="18" t="s">
        <v>306</v>
      </c>
      <c r="F10" s="64" t="s">
        <v>295</v>
      </c>
      <c r="G10" s="18" t="s">
        <v>307</v>
      </c>
      <c r="H10" s="64" t="s">
        <v>308</v>
      </c>
      <c r="I10" s="64" t="s">
        <v>298</v>
      </c>
      <c r="J10" s="18" t="s">
        <v>309</v>
      </c>
    </row>
    <row r="11" ht="42" customHeight="1" spans="1:10">
      <c r="A11" s="178" t="s">
        <v>269</v>
      </c>
      <c r="B11" s="64" t="s">
        <v>291</v>
      </c>
      <c r="C11" s="64" t="s">
        <v>310</v>
      </c>
      <c r="D11" s="64" t="s">
        <v>311</v>
      </c>
      <c r="E11" s="18" t="s">
        <v>312</v>
      </c>
      <c r="F11" s="64" t="s">
        <v>301</v>
      </c>
      <c r="G11" s="18" t="s">
        <v>313</v>
      </c>
      <c r="H11" s="64" t="s">
        <v>297</v>
      </c>
      <c r="I11" s="64" t="s">
        <v>298</v>
      </c>
      <c r="J11" s="18" t="s">
        <v>312</v>
      </c>
    </row>
    <row r="12" ht="42" customHeight="1" spans="1:10">
      <c r="A12" s="178" t="s">
        <v>269</v>
      </c>
      <c r="B12" s="64" t="s">
        <v>291</v>
      </c>
      <c r="C12" s="64" t="s">
        <v>310</v>
      </c>
      <c r="D12" s="64" t="s">
        <v>311</v>
      </c>
      <c r="E12" s="18" t="s">
        <v>314</v>
      </c>
      <c r="F12" s="64" t="s">
        <v>295</v>
      </c>
      <c r="G12" s="18" t="s">
        <v>296</v>
      </c>
      <c r="H12" s="64" t="s">
        <v>297</v>
      </c>
      <c r="I12" s="64" t="s">
        <v>298</v>
      </c>
      <c r="J12" s="18" t="s">
        <v>314</v>
      </c>
    </row>
    <row r="13" ht="42" customHeight="1" spans="1:10">
      <c r="A13" s="178" t="s">
        <v>269</v>
      </c>
      <c r="B13" s="64" t="s">
        <v>291</v>
      </c>
      <c r="C13" s="64" t="s">
        <v>310</v>
      </c>
      <c r="D13" s="64" t="s">
        <v>311</v>
      </c>
      <c r="E13" s="18" t="s">
        <v>315</v>
      </c>
      <c r="F13" s="64" t="s">
        <v>301</v>
      </c>
      <c r="G13" s="18" t="s">
        <v>316</v>
      </c>
      <c r="H13" s="64" t="s">
        <v>297</v>
      </c>
      <c r="I13" s="64" t="s">
        <v>317</v>
      </c>
      <c r="J13" s="18" t="s">
        <v>315</v>
      </c>
    </row>
    <row r="14" ht="42" customHeight="1" spans="1:10">
      <c r="A14" s="178" t="s">
        <v>269</v>
      </c>
      <c r="B14" s="64" t="s">
        <v>291</v>
      </c>
      <c r="C14" s="64" t="s">
        <v>310</v>
      </c>
      <c r="D14" s="64" t="s">
        <v>318</v>
      </c>
      <c r="E14" s="18" t="s">
        <v>319</v>
      </c>
      <c r="F14" s="64" t="s">
        <v>295</v>
      </c>
      <c r="G14" s="18" t="s">
        <v>90</v>
      </c>
      <c r="H14" s="64" t="s">
        <v>320</v>
      </c>
      <c r="I14" s="64" t="s">
        <v>298</v>
      </c>
      <c r="J14" s="18" t="s">
        <v>319</v>
      </c>
    </row>
    <row r="15" ht="42" customHeight="1" spans="1:10">
      <c r="A15" s="178" t="s">
        <v>269</v>
      </c>
      <c r="B15" s="64" t="s">
        <v>291</v>
      </c>
      <c r="C15" s="64" t="s">
        <v>321</v>
      </c>
      <c r="D15" s="64" t="s">
        <v>322</v>
      </c>
      <c r="E15" s="18" t="s">
        <v>315</v>
      </c>
      <c r="F15" s="64" t="s">
        <v>301</v>
      </c>
      <c r="G15" s="18" t="s">
        <v>316</v>
      </c>
      <c r="H15" s="64" t="s">
        <v>297</v>
      </c>
      <c r="I15" s="64" t="s">
        <v>317</v>
      </c>
      <c r="J15" s="18" t="s">
        <v>315</v>
      </c>
    </row>
    <row r="16" ht="42" customHeight="1" spans="1:10">
      <c r="A16" s="178" t="s">
        <v>278</v>
      </c>
      <c r="B16" s="64" t="s">
        <v>323</v>
      </c>
      <c r="C16" s="64" t="s">
        <v>292</v>
      </c>
      <c r="D16" s="64" t="s">
        <v>324</v>
      </c>
      <c r="E16" s="18" t="s">
        <v>325</v>
      </c>
      <c r="F16" s="64" t="s">
        <v>295</v>
      </c>
      <c r="G16" s="18" t="s">
        <v>83</v>
      </c>
      <c r="H16" s="64" t="s">
        <v>326</v>
      </c>
      <c r="I16" s="64" t="s">
        <v>298</v>
      </c>
      <c r="J16" s="18" t="s">
        <v>325</v>
      </c>
    </row>
    <row r="17" ht="42" customHeight="1" spans="1:10">
      <c r="A17" s="178" t="s">
        <v>278</v>
      </c>
      <c r="B17" s="64" t="s">
        <v>323</v>
      </c>
      <c r="C17" s="64" t="s">
        <v>310</v>
      </c>
      <c r="D17" s="64" t="s">
        <v>311</v>
      </c>
      <c r="E17" s="18" t="s">
        <v>327</v>
      </c>
      <c r="F17" s="64" t="s">
        <v>295</v>
      </c>
      <c r="G17" s="18" t="s">
        <v>328</v>
      </c>
      <c r="H17" s="64" t="s">
        <v>297</v>
      </c>
      <c r="I17" s="64" t="s">
        <v>317</v>
      </c>
      <c r="J17" s="18" t="s">
        <v>327</v>
      </c>
    </row>
    <row r="18" ht="42" customHeight="1" spans="1:10">
      <c r="A18" s="178" t="s">
        <v>278</v>
      </c>
      <c r="B18" s="64" t="s">
        <v>323</v>
      </c>
      <c r="C18" s="64" t="s">
        <v>321</v>
      </c>
      <c r="D18" s="64" t="s">
        <v>322</v>
      </c>
      <c r="E18" s="18" t="s">
        <v>329</v>
      </c>
      <c r="F18" s="64" t="s">
        <v>301</v>
      </c>
      <c r="G18" s="18" t="s">
        <v>316</v>
      </c>
      <c r="H18" s="64" t="s">
        <v>297</v>
      </c>
      <c r="I18" s="64" t="s">
        <v>317</v>
      </c>
      <c r="J18" s="18" t="s">
        <v>329</v>
      </c>
    </row>
    <row r="19" ht="42" customHeight="1" spans="1:10">
      <c r="A19" s="178" t="s">
        <v>271</v>
      </c>
      <c r="B19" s="64" t="s">
        <v>330</v>
      </c>
      <c r="C19" s="64" t="s">
        <v>292</v>
      </c>
      <c r="D19" s="64" t="s">
        <v>324</v>
      </c>
      <c r="E19" s="18" t="s">
        <v>331</v>
      </c>
      <c r="F19" s="64" t="s">
        <v>295</v>
      </c>
      <c r="G19" s="18" t="s">
        <v>332</v>
      </c>
      <c r="H19" s="64" t="s">
        <v>326</v>
      </c>
      <c r="I19" s="64" t="s">
        <v>298</v>
      </c>
      <c r="J19" s="18" t="s">
        <v>331</v>
      </c>
    </row>
    <row r="20" ht="42" customHeight="1" spans="1:10">
      <c r="A20" s="178" t="s">
        <v>271</v>
      </c>
      <c r="B20" s="64" t="s">
        <v>330</v>
      </c>
      <c r="C20" s="64" t="s">
        <v>292</v>
      </c>
      <c r="D20" s="64" t="s">
        <v>293</v>
      </c>
      <c r="E20" s="18" t="s">
        <v>333</v>
      </c>
      <c r="F20" s="64" t="s">
        <v>295</v>
      </c>
      <c r="G20" s="18" t="s">
        <v>296</v>
      </c>
      <c r="H20" s="64" t="s">
        <v>297</v>
      </c>
      <c r="I20" s="64" t="s">
        <v>298</v>
      </c>
      <c r="J20" s="18" t="s">
        <v>333</v>
      </c>
    </row>
    <row r="21" ht="42" customHeight="1" spans="1:10">
      <c r="A21" s="178" t="s">
        <v>271</v>
      </c>
      <c r="B21" s="64" t="s">
        <v>330</v>
      </c>
      <c r="C21" s="64" t="s">
        <v>292</v>
      </c>
      <c r="D21" s="64" t="s">
        <v>303</v>
      </c>
      <c r="E21" s="18" t="s">
        <v>304</v>
      </c>
      <c r="F21" s="64" t="s">
        <v>295</v>
      </c>
      <c r="G21" s="18" t="s">
        <v>296</v>
      </c>
      <c r="H21" s="64" t="s">
        <v>297</v>
      </c>
      <c r="I21" s="64" t="s">
        <v>298</v>
      </c>
      <c r="J21" s="18" t="s">
        <v>304</v>
      </c>
    </row>
    <row r="22" ht="42" customHeight="1" spans="1:10">
      <c r="A22" s="178" t="s">
        <v>271</v>
      </c>
      <c r="B22" s="64" t="s">
        <v>330</v>
      </c>
      <c r="C22" s="64" t="s">
        <v>292</v>
      </c>
      <c r="D22" s="64" t="s">
        <v>305</v>
      </c>
      <c r="E22" s="18" t="s">
        <v>306</v>
      </c>
      <c r="F22" s="64" t="s">
        <v>295</v>
      </c>
      <c r="G22" s="18" t="s">
        <v>86</v>
      </c>
      <c r="H22" s="64" t="s">
        <v>334</v>
      </c>
      <c r="I22" s="64" t="s">
        <v>298</v>
      </c>
      <c r="J22" s="18" t="s">
        <v>335</v>
      </c>
    </row>
    <row r="23" ht="42" customHeight="1" spans="1:10">
      <c r="A23" s="178" t="s">
        <v>271</v>
      </c>
      <c r="B23" s="64" t="s">
        <v>330</v>
      </c>
      <c r="C23" s="64" t="s">
        <v>310</v>
      </c>
      <c r="D23" s="64" t="s">
        <v>311</v>
      </c>
      <c r="E23" s="18" t="s">
        <v>336</v>
      </c>
      <c r="F23" s="64" t="s">
        <v>295</v>
      </c>
      <c r="G23" s="18" t="s">
        <v>337</v>
      </c>
      <c r="H23" s="64" t="s">
        <v>297</v>
      </c>
      <c r="I23" s="64" t="s">
        <v>317</v>
      </c>
      <c r="J23" s="18" t="s">
        <v>336</v>
      </c>
    </row>
    <row r="24" ht="42" customHeight="1" spans="1:10">
      <c r="A24" s="178" t="s">
        <v>271</v>
      </c>
      <c r="B24" s="64" t="s">
        <v>330</v>
      </c>
      <c r="C24" s="64" t="s">
        <v>310</v>
      </c>
      <c r="D24" s="64" t="s">
        <v>311</v>
      </c>
      <c r="E24" s="18" t="s">
        <v>314</v>
      </c>
      <c r="F24" s="64" t="s">
        <v>295</v>
      </c>
      <c r="G24" s="18" t="s">
        <v>296</v>
      </c>
      <c r="H24" s="64" t="s">
        <v>297</v>
      </c>
      <c r="I24" s="64" t="s">
        <v>298</v>
      </c>
      <c r="J24" s="18" t="s">
        <v>314</v>
      </c>
    </row>
    <row r="25" ht="42" customHeight="1" spans="1:10">
      <c r="A25" s="178" t="s">
        <v>271</v>
      </c>
      <c r="B25" s="64" t="s">
        <v>330</v>
      </c>
      <c r="C25" s="64" t="s">
        <v>321</v>
      </c>
      <c r="D25" s="64" t="s">
        <v>322</v>
      </c>
      <c r="E25" s="18" t="s">
        <v>338</v>
      </c>
      <c r="F25" s="64" t="s">
        <v>301</v>
      </c>
      <c r="G25" s="18" t="s">
        <v>339</v>
      </c>
      <c r="H25" s="64" t="s">
        <v>297</v>
      </c>
      <c r="I25" s="64" t="s">
        <v>317</v>
      </c>
      <c r="J25" s="18" t="s">
        <v>338</v>
      </c>
    </row>
    <row r="26" ht="42" customHeight="1" spans="1:10">
      <c r="A26" s="178" t="s">
        <v>267</v>
      </c>
      <c r="B26" s="64" t="s">
        <v>340</v>
      </c>
      <c r="C26" s="64" t="s">
        <v>292</v>
      </c>
      <c r="D26" s="64" t="s">
        <v>324</v>
      </c>
      <c r="E26" s="18" t="s">
        <v>341</v>
      </c>
      <c r="F26" s="64" t="s">
        <v>295</v>
      </c>
      <c r="G26" s="18" t="s">
        <v>85</v>
      </c>
      <c r="H26" s="64" t="s">
        <v>326</v>
      </c>
      <c r="I26" s="64" t="s">
        <v>298</v>
      </c>
      <c r="J26" s="18" t="s">
        <v>341</v>
      </c>
    </row>
    <row r="27" ht="42" customHeight="1" spans="1:10">
      <c r="A27" s="178" t="s">
        <v>267</v>
      </c>
      <c r="B27" s="64" t="s">
        <v>340</v>
      </c>
      <c r="C27" s="64" t="s">
        <v>292</v>
      </c>
      <c r="D27" s="64" t="s">
        <v>293</v>
      </c>
      <c r="E27" s="18" t="s">
        <v>342</v>
      </c>
      <c r="F27" s="64" t="s">
        <v>295</v>
      </c>
      <c r="G27" s="18" t="s">
        <v>296</v>
      </c>
      <c r="H27" s="64" t="s">
        <v>297</v>
      </c>
      <c r="I27" s="64" t="s">
        <v>298</v>
      </c>
      <c r="J27" s="18" t="s">
        <v>342</v>
      </c>
    </row>
    <row r="28" ht="42" customHeight="1" spans="1:10">
      <c r="A28" s="178" t="s">
        <v>267</v>
      </c>
      <c r="B28" s="64" t="s">
        <v>340</v>
      </c>
      <c r="C28" s="64" t="s">
        <v>292</v>
      </c>
      <c r="D28" s="64" t="s">
        <v>293</v>
      </c>
      <c r="E28" s="18" t="s">
        <v>343</v>
      </c>
      <c r="F28" s="64" t="s">
        <v>295</v>
      </c>
      <c r="G28" s="18" t="s">
        <v>296</v>
      </c>
      <c r="H28" s="64" t="s">
        <v>297</v>
      </c>
      <c r="I28" s="64" t="s">
        <v>298</v>
      </c>
      <c r="J28" s="18" t="s">
        <v>344</v>
      </c>
    </row>
    <row r="29" ht="42" customHeight="1" spans="1:10">
      <c r="A29" s="178" t="s">
        <v>267</v>
      </c>
      <c r="B29" s="64" t="s">
        <v>340</v>
      </c>
      <c r="C29" s="64" t="s">
        <v>292</v>
      </c>
      <c r="D29" s="64" t="s">
        <v>303</v>
      </c>
      <c r="E29" s="18" t="s">
        <v>304</v>
      </c>
      <c r="F29" s="64" t="s">
        <v>295</v>
      </c>
      <c r="G29" s="18" t="s">
        <v>296</v>
      </c>
      <c r="H29" s="64" t="s">
        <v>297</v>
      </c>
      <c r="I29" s="64" t="s">
        <v>298</v>
      </c>
      <c r="J29" s="18" t="s">
        <v>304</v>
      </c>
    </row>
    <row r="30" ht="42" customHeight="1" spans="1:10">
      <c r="A30" s="178" t="s">
        <v>267</v>
      </c>
      <c r="B30" s="64" t="s">
        <v>340</v>
      </c>
      <c r="C30" s="64" t="s">
        <v>292</v>
      </c>
      <c r="D30" s="64" t="s">
        <v>305</v>
      </c>
      <c r="E30" s="18" t="s">
        <v>306</v>
      </c>
      <c r="F30" s="64" t="s">
        <v>295</v>
      </c>
      <c r="G30" s="18" t="s">
        <v>345</v>
      </c>
      <c r="H30" s="64" t="s">
        <v>346</v>
      </c>
      <c r="I30" s="64" t="s">
        <v>298</v>
      </c>
      <c r="J30" s="18" t="s">
        <v>347</v>
      </c>
    </row>
    <row r="31" ht="42" customHeight="1" spans="1:10">
      <c r="A31" s="178" t="s">
        <v>267</v>
      </c>
      <c r="B31" s="64" t="s">
        <v>340</v>
      </c>
      <c r="C31" s="64" t="s">
        <v>310</v>
      </c>
      <c r="D31" s="64" t="s">
        <v>311</v>
      </c>
      <c r="E31" s="18" t="s">
        <v>348</v>
      </c>
      <c r="F31" s="64" t="s">
        <v>301</v>
      </c>
      <c r="G31" s="18" t="s">
        <v>316</v>
      </c>
      <c r="H31" s="64" t="s">
        <v>297</v>
      </c>
      <c r="I31" s="64" t="s">
        <v>298</v>
      </c>
      <c r="J31" s="18" t="s">
        <v>348</v>
      </c>
    </row>
    <row r="32" ht="42" customHeight="1" spans="1:10">
      <c r="A32" s="178" t="s">
        <v>267</v>
      </c>
      <c r="B32" s="64" t="s">
        <v>340</v>
      </c>
      <c r="C32" s="64" t="s">
        <v>310</v>
      </c>
      <c r="D32" s="64" t="s">
        <v>311</v>
      </c>
      <c r="E32" s="18" t="s">
        <v>314</v>
      </c>
      <c r="F32" s="64" t="s">
        <v>295</v>
      </c>
      <c r="G32" s="18" t="s">
        <v>296</v>
      </c>
      <c r="H32" s="64" t="s">
        <v>297</v>
      </c>
      <c r="I32" s="64" t="s">
        <v>298</v>
      </c>
      <c r="J32" s="18" t="s">
        <v>349</v>
      </c>
    </row>
    <row r="33" ht="42" customHeight="1" spans="1:10">
      <c r="A33" s="178" t="s">
        <v>267</v>
      </c>
      <c r="B33" s="64" t="s">
        <v>340</v>
      </c>
      <c r="C33" s="64" t="s">
        <v>321</v>
      </c>
      <c r="D33" s="64" t="s">
        <v>322</v>
      </c>
      <c r="E33" s="18" t="s">
        <v>350</v>
      </c>
      <c r="F33" s="64" t="s">
        <v>301</v>
      </c>
      <c r="G33" s="18" t="s">
        <v>351</v>
      </c>
      <c r="H33" s="64" t="s">
        <v>297</v>
      </c>
      <c r="I33" s="64" t="s">
        <v>298</v>
      </c>
      <c r="J33" s="18" t="s">
        <v>352</v>
      </c>
    </row>
    <row r="34" ht="42" customHeight="1" spans="1:10">
      <c r="A34" s="178" t="s">
        <v>280</v>
      </c>
      <c r="B34" s="64" t="s">
        <v>353</v>
      </c>
      <c r="C34" s="64" t="s">
        <v>292</v>
      </c>
      <c r="D34" s="64" t="s">
        <v>324</v>
      </c>
      <c r="E34" s="18" t="s">
        <v>325</v>
      </c>
      <c r="F34" s="64" t="s">
        <v>295</v>
      </c>
      <c r="G34" s="18" t="s">
        <v>90</v>
      </c>
      <c r="H34" s="64" t="s">
        <v>326</v>
      </c>
      <c r="I34" s="64" t="s">
        <v>298</v>
      </c>
      <c r="J34" s="18" t="s">
        <v>325</v>
      </c>
    </row>
    <row r="35" ht="42" customHeight="1" spans="1:10">
      <c r="A35" s="178" t="s">
        <v>280</v>
      </c>
      <c r="B35" s="64" t="s">
        <v>353</v>
      </c>
      <c r="C35" s="64" t="s">
        <v>310</v>
      </c>
      <c r="D35" s="64" t="s">
        <v>311</v>
      </c>
      <c r="E35" s="18" t="s">
        <v>327</v>
      </c>
      <c r="F35" s="64" t="s">
        <v>295</v>
      </c>
      <c r="G35" s="18" t="s">
        <v>328</v>
      </c>
      <c r="H35" s="64" t="s">
        <v>297</v>
      </c>
      <c r="I35" s="64" t="s">
        <v>317</v>
      </c>
      <c r="J35" s="18" t="s">
        <v>354</v>
      </c>
    </row>
    <row r="36" ht="42" customHeight="1" spans="1:10">
      <c r="A36" s="178" t="s">
        <v>280</v>
      </c>
      <c r="B36" s="64" t="s">
        <v>353</v>
      </c>
      <c r="C36" s="64" t="s">
        <v>321</v>
      </c>
      <c r="D36" s="64" t="s">
        <v>322</v>
      </c>
      <c r="E36" s="18" t="s">
        <v>329</v>
      </c>
      <c r="F36" s="64" t="s">
        <v>301</v>
      </c>
      <c r="G36" s="18" t="s">
        <v>339</v>
      </c>
      <c r="H36" s="64" t="s">
        <v>297</v>
      </c>
      <c r="I36" s="64" t="s">
        <v>317</v>
      </c>
      <c r="J36" s="18" t="s">
        <v>329</v>
      </c>
    </row>
    <row r="37" ht="42" customHeight="1" spans="1:10">
      <c r="A37" s="178" t="s">
        <v>275</v>
      </c>
      <c r="B37" s="64" t="s">
        <v>355</v>
      </c>
      <c r="C37" s="64" t="s">
        <v>292</v>
      </c>
      <c r="D37" s="64" t="s">
        <v>293</v>
      </c>
      <c r="E37" s="18" t="s">
        <v>356</v>
      </c>
      <c r="F37" s="64" t="s">
        <v>295</v>
      </c>
      <c r="G37" s="18" t="s">
        <v>296</v>
      </c>
      <c r="H37" s="64" t="s">
        <v>297</v>
      </c>
      <c r="I37" s="64" t="s">
        <v>298</v>
      </c>
      <c r="J37" s="18" t="s">
        <v>356</v>
      </c>
    </row>
    <row r="38" ht="42" customHeight="1" spans="1:10">
      <c r="A38" s="178" t="s">
        <v>275</v>
      </c>
      <c r="B38" s="64" t="s">
        <v>355</v>
      </c>
      <c r="C38" s="64" t="s">
        <v>292</v>
      </c>
      <c r="D38" s="64" t="s">
        <v>303</v>
      </c>
      <c r="E38" s="18" t="s">
        <v>304</v>
      </c>
      <c r="F38" s="64" t="s">
        <v>295</v>
      </c>
      <c r="G38" s="18" t="s">
        <v>296</v>
      </c>
      <c r="H38" s="64" t="s">
        <v>297</v>
      </c>
      <c r="I38" s="64" t="s">
        <v>298</v>
      </c>
      <c r="J38" s="18" t="s">
        <v>304</v>
      </c>
    </row>
    <row r="39" ht="42" customHeight="1" spans="1:10">
      <c r="A39" s="178" t="s">
        <v>275</v>
      </c>
      <c r="B39" s="64" t="s">
        <v>355</v>
      </c>
      <c r="C39" s="64" t="s">
        <v>292</v>
      </c>
      <c r="D39" s="64" t="s">
        <v>305</v>
      </c>
      <c r="E39" s="18" t="s">
        <v>306</v>
      </c>
      <c r="F39" s="64" t="s">
        <v>295</v>
      </c>
      <c r="G39" s="18" t="s">
        <v>357</v>
      </c>
      <c r="H39" s="64" t="s">
        <v>308</v>
      </c>
      <c r="I39" s="64" t="s">
        <v>298</v>
      </c>
      <c r="J39" s="18" t="s">
        <v>358</v>
      </c>
    </row>
    <row r="40" ht="42" customHeight="1" spans="1:10">
      <c r="A40" s="178" t="s">
        <v>275</v>
      </c>
      <c r="B40" s="64" t="s">
        <v>355</v>
      </c>
      <c r="C40" s="64" t="s">
        <v>310</v>
      </c>
      <c r="D40" s="64" t="s">
        <v>311</v>
      </c>
      <c r="E40" s="18" t="s">
        <v>312</v>
      </c>
      <c r="F40" s="64" t="s">
        <v>301</v>
      </c>
      <c r="G40" s="18" t="s">
        <v>313</v>
      </c>
      <c r="H40" s="64" t="s">
        <v>297</v>
      </c>
      <c r="I40" s="64" t="s">
        <v>298</v>
      </c>
      <c r="J40" s="18" t="s">
        <v>312</v>
      </c>
    </row>
    <row r="41" ht="42" customHeight="1" spans="1:10">
      <c r="A41" s="178" t="s">
        <v>275</v>
      </c>
      <c r="B41" s="64" t="s">
        <v>355</v>
      </c>
      <c r="C41" s="64" t="s">
        <v>310</v>
      </c>
      <c r="D41" s="64" t="s">
        <v>311</v>
      </c>
      <c r="E41" s="18" t="s">
        <v>314</v>
      </c>
      <c r="F41" s="64" t="s">
        <v>295</v>
      </c>
      <c r="G41" s="18" t="s">
        <v>296</v>
      </c>
      <c r="H41" s="64" t="s">
        <v>297</v>
      </c>
      <c r="I41" s="64" t="s">
        <v>298</v>
      </c>
      <c r="J41" s="18" t="s">
        <v>314</v>
      </c>
    </row>
    <row r="42" ht="42" customHeight="1" spans="1:10">
      <c r="A42" s="178" t="s">
        <v>275</v>
      </c>
      <c r="B42" s="64" t="s">
        <v>355</v>
      </c>
      <c r="C42" s="64" t="s">
        <v>321</v>
      </c>
      <c r="D42" s="64" t="s">
        <v>322</v>
      </c>
      <c r="E42" s="18" t="s">
        <v>315</v>
      </c>
      <c r="F42" s="64" t="s">
        <v>301</v>
      </c>
      <c r="G42" s="18" t="s">
        <v>316</v>
      </c>
      <c r="H42" s="64" t="s">
        <v>297</v>
      </c>
      <c r="I42" s="64" t="s">
        <v>317</v>
      </c>
      <c r="J42" s="18" t="s">
        <v>315</v>
      </c>
    </row>
  </sheetData>
  <mergeCells count="14">
    <mergeCell ref="A2:J2"/>
    <mergeCell ref="A3:H3"/>
    <mergeCell ref="A7:A15"/>
    <mergeCell ref="A16:A18"/>
    <mergeCell ref="A19:A25"/>
    <mergeCell ref="A26:A33"/>
    <mergeCell ref="A34:A36"/>
    <mergeCell ref="A37:A42"/>
    <mergeCell ref="B7:B15"/>
    <mergeCell ref="B16:B18"/>
    <mergeCell ref="B19:B25"/>
    <mergeCell ref="B26:B33"/>
    <mergeCell ref="B34:B36"/>
    <mergeCell ref="B37:B4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2025-03-10T08:03:00Z</dcterms:created>
  <dcterms:modified xsi:type="dcterms:W3CDTF">2025-03-13T01:58:11Z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64DD452E026A4FE0B3199BB8AE4924DA_12</vt:lpwstr>
  </property>
  <property fmtid="{D5CDD505-2E9C-101B-9397-08002B2CF9AE}" pid="4" name="KSOProductBuildVer">
    <vt:lpwstr>2052-11.8.2.12089</vt:lpwstr>
  </property>
</Properties>
</file>