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firstSheet="15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 " sheetId="19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<sst xmlns="http://schemas.openxmlformats.org/spreadsheetml/2006/main" count="1268" uniqueCount="407">
  <si>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</si>
  <si>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</si>
  <si>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</si>
  <si>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</si>
  <si>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</si>
  <si>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</si>
  <si>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</si>
  <si>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</si>
  <si>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</si>
  <si>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</si>
  <si>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</si>
  <si>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</si>
  <si>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</si>
  <si>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</si>
  <si>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</si>
  <si>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</si>
  <si>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</si>
  <si>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</si>
  <si>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</si>
  <si>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</si>
  <si>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</si>
  <si>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</si>
  <si>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</si>
  <si>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</si>
  <si>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</si>
  <si>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</si>
  <si>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</si>
  <si>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</si>
  <si>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</si>
  <si>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</si>
  <si>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</si>
  <si>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</si>
  <si>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</si>
  <si>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</si>
  <si>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</si>
  <si>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</si>
  <si>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</si>
  <si>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</si>
  <si>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</si>
  <si>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</si>
  <si>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</si>
  <si>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</si>
  <si>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</si>
  <si>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</si>
  <si>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</si>
  <si>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</si>
  <si>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</si>
  <si>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</si>
  <si>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</si>
  <si>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</si>
  <si>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</si>
  <si>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</si>
  <si>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</si>
  <si>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</si>
  <si>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</si>
  <si>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</si>
  <si>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</si>
  <si>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</si>
  <si>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</si>
  <si>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</si>
  <si>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</si>
  <si>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</si>
  <si>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</si>
  <si>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</si>
  <si>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</si>
  <si>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</si>
  <si>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</si>
  <si>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</si>
  <si>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</si>
  <si>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</si>
  <si>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石林彝族自治县紫玉中心学校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</si>
  <si>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</si>
  <si>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</si>
  <si>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</si>
  <si>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</si>
  <si>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</si>
  <si>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</si>
  <si>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</si>
  <si>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</si>
  <si>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</si>
  <si>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</si>
  <si>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</si>
  <si>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</si>
  <si>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</si>
  <si>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</si>
  <si>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</si>
  <si>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</si>
  <si>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</si>
  <si>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</si>
  <si>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</si>
  <si>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</si>
  <si>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</si>
  <si>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</si>
  <si>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</si>
  <si>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</si>
  <si>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</si>
  <si>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</si>
  <si>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</si>
  <si>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</si>
  <si>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</si>
  <si>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</si>
  <si>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</si>
  <si>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</si>
  <si>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</si>
  <si>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</si>
  <si>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</si>
  <si>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</si>
  <si>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</si>
  <si>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</si>
  <si>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</si>
  <si>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</si>
  <si>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</si>
  <si>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</si>
  <si>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</si>
  <si>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</si>
  <si>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</si>
  <si>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</si>
  <si>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</si>
  <si>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</si>
  <si>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</si>
  <si>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</si>
  <si>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</si>
  <si>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</si>
  <si>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</si>
  <si>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</si>
  <si>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</si>
  <si>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</si>
  <si>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</si>
  <si>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</si>
  <si>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</si>
  <si>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</si>
  <si>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</si>
  <si>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</si>
  <si>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</si>
  <si>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</si>
  <si>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</si>
  <si>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</si>
  <si>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</si>
  <si>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</si>
  <si>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</si>
  <si>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</si>
  <si>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</si>
  <si>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</si>
  <si>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</si>
  <si>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</si>
  <si>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</si>
  <si>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</si>
  <si>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</si>
  <si>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</si>
  <si>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</si>
  <si>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</si>
  <si>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</si>
  <si>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</si>
  <si>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</si>
  <si>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</si>
  <si>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</si>
  <si>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</si>
  <si>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</si>
  <si>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</si>
  <si>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</si>
  <si>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</si>
  <si>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</si>
  <si>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</si>
  <si>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</si>
  <si>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</si>
  <si>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</si>
  <si>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</si>
  <si>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</si>
  <si>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</si>
  <si>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</si>
  <si>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</si>
  <si>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</si>
  <si>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</si>
  <si>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</si>
  <si>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</si>
  <si>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</si>
  <si>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</si>
  <si>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</si>
  <si>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</si>
  <si>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</si>
  <si>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</si>
  <si>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</si>
  <si>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</si>
  <si>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</si>
  <si>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</si>
  <si>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</si>
  <si>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</si>
  <si>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</si>
  <si>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</si>
  <si>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</si>
  <si>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</si>
  <si>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</si>
  <si>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</si>
  <si>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</si>
  <si>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</si>
  <si>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</si>
  <si>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</si>
  <si>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</si>
  <si>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</si>
  <si>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</si>
  <si>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</si>
  <si>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</si>
  <si>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</si>
  <si>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</si>
  <si>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</si>
  <si>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</si>
  <si>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</si>
  <si>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</si>
  <si>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石林彝族自治县教育体育局</t>
  </si>
  <si>
    <t>530126210000000002503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</si>
  <si>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</si>
  <si>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</si>
  <si>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</si>
  <si>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</si>
  <si>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</si>
  <si>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</si>
  <si>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</si>
  <si>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</si>
  <si>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</si>
  <si>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530126210000000002504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</si>
  <si>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</si>
  <si>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</si>
  <si>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</si>
  <si>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</si>
  <si>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</si>
  <si>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</si>
  <si>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</si>
  <si>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</si>
  <si>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</si>
  <si>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</si>
  <si>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</si>
  <si>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530126210000000002505</t>
  </si>
  <si>
    <t>30113</t>
  </si>
  <si>
    <t>530126210000000002506</t>
  </si>
  <si>
    <t>对个人和家庭的补助</t>
  </si>
  <si>
    <t>30305</t>
  </si>
  <si>
    <t>生活补助</t>
  </si>
  <si>
    <t>530126210000000002508</t>
  </si>
  <si>
    <t>工会经费</t>
  </si>
  <si>
    <t>30228</t>
  </si>
  <si>
    <t>530126210000000002509</t>
  </si>
  <si>
    <t>一般公用经费</t>
  </si>
  <si>
    <t>30229</t>
  </si>
  <si>
    <t>福利费</t>
  </si>
  <si>
    <t>30299</t>
  </si>
  <si>
    <t>其他商品和服务支出</t>
  </si>
  <si>
    <t>530126231100001126825</t>
  </si>
  <si>
    <t>遗属生活补助</t>
  </si>
  <si>
    <t>530126231100001126827</t>
  </si>
  <si>
    <t>编外人员工资支出</t>
  </si>
  <si>
    <t>30199</t>
  </si>
  <si>
    <t>其他工资福利支出</t>
  </si>
  <si>
    <t>530126231100001581015</t>
  </si>
  <si>
    <t>村社区人员补助</t>
  </si>
  <si>
    <t>530126231100001581016</t>
  </si>
  <si>
    <t>辅助用工及劳务派遣经费</t>
  </si>
  <si>
    <t>30226</t>
  </si>
  <si>
    <t>劳务费</t>
  </si>
  <si>
    <t>530126231100001581017</t>
  </si>
  <si>
    <t>学校生均公用经费</t>
  </si>
  <si>
    <t>30201</t>
  </si>
  <si>
    <t>办公费</t>
  </si>
  <si>
    <t>530126231100001581032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</si>
  <si>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</si>
  <si>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</si>
  <si>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</si>
  <si>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</si>
  <si>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</si>
  <si>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</si>
  <si>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</si>
  <si>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</si>
  <si>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</si>
  <si>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530126251100003750721</t>
  </si>
  <si>
    <t>义务教育保障金公用经费县级配套（小学教育）专项资金</t>
  </si>
  <si>
    <t>530126251100003750730</t>
  </si>
  <si>
    <t>义务教育阶段寄宿学生公用经费县级配套（小学教育）专项资金</t>
  </si>
  <si>
    <t>530126251100003750759</t>
  </si>
  <si>
    <t>不足100人校点补充公用经费县级配套（小学教育）专项资金</t>
  </si>
  <si>
    <t>530126251100003750829</t>
  </si>
  <si>
    <t>公办幼儿园生均公用经费</t>
  </si>
  <si>
    <t>530126251100003750832</t>
  </si>
  <si>
    <t>特殊教育公用经费县级配套（小学教育）专项资金</t>
  </si>
  <si>
    <t>530126251100003751010</t>
  </si>
  <si>
    <t>(紫玉中心学校)学前教育家庭经济困难儿童资助县级配套（学前教育）专项资金</t>
  </si>
  <si>
    <t>30308</t>
  </si>
  <si>
    <t>助学金</t>
  </si>
  <si>
    <t>530126251100003751039</t>
  </si>
  <si>
    <t>(紫玉中心学校)农村义务教育营养改善计划县级配套（小学教育）专项资金</t>
  </si>
  <si>
    <t>530126251100003751062</t>
  </si>
  <si>
    <t>(紫玉中心学校)义务教育阶段家庭经济困难学生生活费补助县级配套（小学教育）专项资金</t>
  </si>
  <si>
    <t>事业发展类</t>
  </si>
  <si>
    <t>530126251100003750910</t>
  </si>
  <si>
    <t>公办幼儿园保育员劳务费专项资金</t>
  </si>
  <si>
    <t>530126251100003750977</t>
  </si>
  <si>
    <t>保安服务费资金</t>
  </si>
  <si>
    <t>530126251100003750989</t>
  </si>
  <si>
    <t>营养改善计划食堂人员专项经费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</si>
  <si>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</si>
  <si>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</si>
  <si>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</si>
  <si>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</si>
  <si>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</si>
  <si>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</si>
  <si>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</si>
  <si>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</si>
  <si>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</si>
  <si>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</si>
  <si>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</si>
  <si>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</si>
  <si>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</si>
  <si>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&gt;=</t>
  </si>
  <si>
    <t>95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</si>
  <si>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</si>
  <si>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</si>
  <si>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</si>
  <si>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</si>
  <si>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</si>
  <si>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</si>
  <si>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</si>
  <si>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</si>
  <si>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</si>
  <si>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</si>
  <si>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</si>
  <si>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学前教育家庭经济困难儿童资助县级配套（学前教育）专项资金</t>
  </si>
  <si>
    <t>义务教育家庭经济困难学生生活费补助县级配套（小学）专项资金</t>
  </si>
  <si>
    <t>90</t>
  </si>
  <si>
    <t>保安人员劳务费专项资金</t>
  </si>
  <si>
    <t>农村义务教育营养改善计划县级配套（小学教育）专项资金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</si>
  <si>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</si>
  <si>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</si>
  <si>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</si>
  <si>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</si>
  <si>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</si>
  <si>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</si>
  <si>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</si>
  <si>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</si>
  <si>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</si>
  <si>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</si>
  <si>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</si>
  <si>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</si>
  <si>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</si>
  <si>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</si>
  <si>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</si>
  <si>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石林彝族自治县紫玉中心学校2025年安保服务采购项目</t>
  </si>
  <si>
    <t>社会服务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</si>
  <si>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</si>
  <si>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</si>
  <si>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</si>
  <si>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</si>
  <si>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</si>
  <si>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</si>
  <si>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</si>
  <si>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</si>
  <si>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</si>
  <si>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备注：石林彝族自治县紫玉中心学校2025年无2025年政府购买服务预算，故此表无数据。</t>
  </si>
  <si>
    <t>预算09-1表</t>
  </si>
  <si>
    <t>2025年对下转移支付预算表</t>
  </si>
  <si>
    <t>单位名称（项目）</t>
  </si>
  <si>
    <t>地区</t>
  </si>
  <si>
    <t>备注：石林彝族自治县紫玉中心学校2025年无对下转移支付预算，故此表无数据。</t>
  </si>
  <si>
    <t>预算09-2表</t>
  </si>
  <si>
    <t>备注：石林彝族自治县紫玉中心学校2025年无对下转移支付预算，故2025年对下转移支付绩效目标表无数据。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</si>
  <si>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</si>
  <si>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</si>
  <si>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</si>
  <si>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</si>
  <si>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</si>
  <si>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</si>
  <si>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</si>
  <si>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</si>
  <si>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备注：石林彝族自治县紫玉中心学校2025年无2025年新增资产配置预算，故此表无数据。</t>
  </si>
  <si>
    <t>预算11表</t>
  </si>
  <si>
    <t>上级补助</t>
  </si>
  <si>
    <t>备注：石林彝族自治县紫玉中心学校2025年无2025年级级转移支付补助项目支出预算，故此表无数据。</t>
  </si>
  <si>
    <t>预算12表</t>
  </si>
  <si>
    <t>项目级次</t>
  </si>
  <si>
    <t>312 民生类</t>
  </si>
  <si>
    <t>本级</t>
  </si>
  <si>
    <t>313 事业发展类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</si>
  <si>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</si>
  <si>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</si>
  <si>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</si>
  <si>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</si>
  <si>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</si>
  <si>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</si>
  <si>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</si>
  <si>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</si>
  <si>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石林彝族自治县紫玉中心学校是一个独立核算的事业单位。实施学前教育和小学义务教育，促进基础教育发展，贯彻党的教育方针、政策和法律法规，实施教育教学计划，承担学前教育和小学学历教育及相关社会服务。</t>
  </si>
  <si>
    <t>根据三定方案归纳</t>
  </si>
  <si>
    <t>1.规范教学管理，提高教学质量。加强教育教学常规管理。要严格执行课程计划，开齐课程开足课时，认真落实，使教学常规工作进一步规范化、制度化。加强教学质量监控机制。进行经常性的质量监控，对个别薄弱学科进行跟踪，严把质量关，努力提高及格率和优分率。切实做好培优、补差工作和开展学科竞赛活动。全体教师都要重视第二课堂的开展，要做到思想重视，情感投入，时间落实，辅导要活，重视反馈，不断改进方法。培优工作除了平时的分层教学外，各年级、学科要统筹安排，责任到人，确保效果。提高政治站位，认真把握好政策，持续深化“双减”政策落地。结合我校实际，细化“双减”和课后服务管理工作方案，完善工作措施，不断优化课后服务制度，加强课堂教学，提升学校教学质量，确保各项政策平稳落地。切实加强学校体艺卫工作。要认真贯彻学校体卫工作职责，全面提高学生身体素质。继续抓好课间操、眼保健操、体育大课间活动及其它体育活动。抓好健康教育，在全体学生中普及健康知识，增强防病、防近的意识，完善学校卫生管理制度。
2.加强德育工作，奠定人生基础。加强德育队伍建设。要充分发挥学校德育工作领导小组的作用、辅导员和班主任的主力军作用、全体教职员工的主动作用，充分发挥少先队的德育功能，发挥学生自我教育、自我管理的作用，让德育渗透到学生学习和生活的每一个角落。重视行为养成，提升学生综合素质。
3.加强安全管理，确保师生安全。层层签定安全责任书，定期对学校安全工作进行检查，发现问题，及时整改。继续加强与派出所联系，保证学校周边环境的安全稳定，创造良好的教育教学环境。定期邀请法治副校长到我校讲法制课。继续加强安全教育工作力度，切实增强师生的安全意识。定期组织应急演练。做好疫情防控、疾病监测、信息上报工作，严防疫情、流行性疾病的蔓延。</t>
  </si>
  <si>
    <t>根据部门职责，中长期规划，各级党委，各级政府要求归纳</t>
  </si>
  <si>
    <t>部门年度目标</t>
  </si>
  <si>
    <t>1.营养改善计划食堂人员专项经费；2.学前教育家庭经济困难儿童资助县级配套（学前教育）专项资金；3.义务教育家庭经济困难学生生活费补助县级配套（小学）专项资金；4.公办幼儿园生均公用经费；5.不足100人校点补充公用经费县级配套（小学教育）专项资金；6.特殊教育公用经费县级配套（小学教育）专项资金；7.义务教育保障金公用经费县级配套（小学教育）专项资金；8.公办幼儿园保育员劳务费专项资金；9.义务教育阶段寄宿学生公用经费县级配套（小学教育）专项资金；10.保安人员劳务费专项资金；11.农村义务教育营养改善计划县级配套（小学教育）专项资金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</si>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</sst>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2" fillId="0" borderId="1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4" fillId="13" borderId="15" applyNumberFormat="0" applyAlignment="0" applyProtection="0">
      <alignment vertical="center"/>
    </xf>
    <xf numFmtId="0" fontId="35" fillId="14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8" fontId="22" fillId="0" borderId="1">
      <alignment horizontal="right" vertical="center"/>
    </xf>
    <xf numFmtId="49" fontId="22" fillId="0" borderId="1">
      <alignment horizontal="left" vertical="center" wrapText="1"/>
    </xf>
    <xf numFmtId="178" fontId="22" fillId="0" borderId="1">
      <alignment horizontal="right" vertical="center"/>
    </xf>
    <xf numFmtId="180" fontId="22" fillId="0" borderId="1">
      <alignment horizontal="right" vertical="center"/>
    </xf>
    <xf numFmtId="179" fontId="22" fillId="0" borderId="1">
      <alignment horizontal="right" vertical="center"/>
    </xf>
  </cellStyleXfs>
  <cellXfs count="228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8" fontId="10" fillId="0" borderId="1" xfId="54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10" fillId="0" borderId="1" xfId="56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78" fontId="10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6" t="s">
        <v>0</v>
      </c>
    </row>
    <row r="2" ht="41.25" customHeight="1" spans="1:1">
      <c r="A2" s="77" t="str">
        <f>"2025"&amp;"年部门财务收支预算总表"</f>
        <v>2025年部门财务收支预算总表</v>
      </c>
    </row>
    <row r="3" ht="17.25" customHeight="1" spans="1:4">
      <c r="A3" s="80" t="str">
        <f>"单位名称："&amp;"石林彝族自治县紫玉中心学校"</f>
        <v>单位名称：石林彝族自治县紫玉中心学校</v>
      </c>
      <c r="B3" s="193"/>
      <c r="D3" s="171" t="s">
        <v>1</v>
      </c>
    </row>
    <row r="4" ht="23.25" customHeight="1" spans="1:4">
      <c r="A4" s="194" t="s">
        <v>2</v>
      </c>
      <c r="B4" s="195"/>
      <c r="C4" s="194" t="s">
        <v>3</v>
      </c>
      <c r="D4" s="195"/>
    </row>
    <row r="5" ht="24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7.25" customHeight="1" spans="1:4">
      <c r="A6" s="196" t="s">
        <v>7</v>
      </c>
      <c r="B6" s="136">
        <v>49689497.24</v>
      </c>
      <c r="C6" s="196" t="s">
        <v>8</v>
      </c>
      <c r="D6" s="136"/>
    </row>
    <row r="7" ht="17.25" customHeight="1" spans="1:4">
      <c r="A7" s="196" t="s">
        <v>9</v>
      </c>
      <c r="B7" s="136"/>
      <c r="C7" s="196" t="s">
        <v>10</v>
      </c>
      <c r="D7" s="136"/>
    </row>
    <row r="8" ht="17.25" customHeight="1" spans="1:4">
      <c r="A8" s="196" t="s">
        <v>11</v>
      </c>
      <c r="B8" s="136"/>
      <c r="C8" s="227" t="s">
        <v>12</v>
      </c>
      <c r="D8" s="136"/>
    </row>
    <row r="9" ht="17.25" customHeight="1" spans="1:4">
      <c r="A9" s="196" t="s">
        <v>13</v>
      </c>
      <c r="B9" s="136"/>
      <c r="C9" s="227" t="s">
        <v>14</v>
      </c>
      <c r="D9" s="136"/>
    </row>
    <row r="10" ht="17.25" customHeight="1" spans="1:4">
      <c r="A10" s="196" t="s">
        <v>15</v>
      </c>
      <c r="B10" s="136"/>
      <c r="C10" s="227" t="s">
        <v>16</v>
      </c>
      <c r="D10" s="136">
        <v>34675160</v>
      </c>
    </row>
    <row r="11" ht="17.25" customHeight="1" spans="1:4">
      <c r="A11" s="196" t="s">
        <v>17</v>
      </c>
      <c r="B11" s="136"/>
      <c r="C11" s="227" t="s">
        <v>18</v>
      </c>
      <c r="D11" s="136"/>
    </row>
    <row r="12" ht="17.25" customHeight="1" spans="1:4">
      <c r="A12" s="196" t="s">
        <v>19</v>
      </c>
      <c r="B12" s="136"/>
      <c r="C12" s="68" t="s">
        <v>20</v>
      </c>
      <c r="D12" s="136"/>
    </row>
    <row r="13" ht="17.25" customHeight="1" spans="1:4">
      <c r="A13" s="196" t="s">
        <v>21</v>
      </c>
      <c r="B13" s="136"/>
      <c r="C13" s="68" t="s">
        <v>22</v>
      </c>
      <c r="D13" s="136">
        <v>7866685.24</v>
      </c>
    </row>
    <row r="14" ht="17.25" customHeight="1" spans="1:4">
      <c r="A14" s="196" t="s">
        <v>23</v>
      </c>
      <c r="B14" s="136"/>
      <c r="C14" s="68" t="s">
        <v>24</v>
      </c>
      <c r="D14" s="136">
        <v>3839828</v>
      </c>
    </row>
    <row r="15" ht="17.25" customHeight="1" spans="1:4">
      <c r="A15" s="196" t="s">
        <v>25</v>
      </c>
      <c r="B15" s="136"/>
      <c r="C15" s="68" t="s">
        <v>26</v>
      </c>
      <c r="D15" s="136"/>
    </row>
    <row r="16" ht="17.25" customHeight="1" spans="1:4">
      <c r="A16" s="22"/>
      <c r="B16" s="136"/>
      <c r="C16" s="68" t="s">
        <v>27</v>
      </c>
      <c r="D16" s="136"/>
    </row>
    <row r="17" ht="17.25" customHeight="1" spans="1:4">
      <c r="A17" s="197"/>
      <c r="B17" s="136"/>
      <c r="C17" s="68" t="s">
        <v>28</v>
      </c>
      <c r="D17" s="136"/>
    </row>
    <row r="18" ht="17.25" customHeight="1" spans="1:4">
      <c r="A18" s="197"/>
      <c r="B18" s="136"/>
      <c r="C18" s="68" t="s">
        <v>29</v>
      </c>
      <c r="D18" s="136"/>
    </row>
    <row r="19" ht="17.25" customHeight="1" spans="1:4">
      <c r="A19" s="197"/>
      <c r="B19" s="136"/>
      <c r="C19" s="68" t="s">
        <v>30</v>
      </c>
      <c r="D19" s="136"/>
    </row>
    <row r="20" ht="17.25" customHeight="1" spans="1:4">
      <c r="A20" s="197"/>
      <c r="B20" s="136"/>
      <c r="C20" s="68" t="s">
        <v>31</v>
      </c>
      <c r="D20" s="136"/>
    </row>
    <row r="21" ht="17.25" customHeight="1" spans="1:4">
      <c r="A21" s="197"/>
      <c r="B21" s="136"/>
      <c r="C21" s="68" t="s">
        <v>32</v>
      </c>
      <c r="D21" s="136"/>
    </row>
    <row r="22" ht="17.25" customHeight="1" spans="1:4">
      <c r="A22" s="197"/>
      <c r="B22" s="136"/>
      <c r="C22" s="68" t="s">
        <v>33</v>
      </c>
      <c r="D22" s="136"/>
    </row>
    <row r="23" ht="17.25" customHeight="1" spans="1:4">
      <c r="A23" s="197"/>
      <c r="B23" s="136"/>
      <c r="C23" s="68" t="s">
        <v>34</v>
      </c>
      <c r="D23" s="136"/>
    </row>
    <row r="24" ht="17.25" customHeight="1" spans="1:4">
      <c r="A24" s="197"/>
      <c r="B24" s="136"/>
      <c r="C24" s="68" t="s">
        <v>35</v>
      </c>
      <c r="D24" s="136">
        <v>3307824</v>
      </c>
    </row>
    <row r="25" ht="17.25" customHeight="1" spans="1:4">
      <c r="A25" s="197"/>
      <c r="B25" s="136"/>
      <c r="C25" s="68" t="s">
        <v>36</v>
      </c>
      <c r="D25" s="136"/>
    </row>
    <row r="26" ht="17.25" customHeight="1" spans="1:4">
      <c r="A26" s="197"/>
      <c r="B26" s="136"/>
      <c r="C26" s="22" t="s">
        <v>37</v>
      </c>
      <c r="D26" s="136"/>
    </row>
    <row r="27" ht="17.25" customHeight="1" spans="1:4">
      <c r="A27" s="197"/>
      <c r="B27" s="136"/>
      <c r="C27" s="68" t="s">
        <v>38</v>
      </c>
      <c r="D27" s="136"/>
    </row>
    <row r="28" ht="16.5" customHeight="1" spans="1:4">
      <c r="A28" s="197"/>
      <c r="B28" s="136"/>
      <c r="C28" s="68" t="s">
        <v>39</v>
      </c>
      <c r="D28" s="136"/>
    </row>
    <row r="29" ht="16.5" customHeight="1" spans="1:4">
      <c r="A29" s="197"/>
      <c r="B29" s="136"/>
      <c r="C29" s="22" t="s">
        <v>40</v>
      </c>
      <c r="D29" s="136"/>
    </row>
    <row r="30" ht="17.25" customHeight="1" spans="1:4">
      <c r="A30" s="197"/>
      <c r="B30" s="136"/>
      <c r="C30" s="22" t="s">
        <v>41</v>
      </c>
      <c r="D30" s="136"/>
    </row>
    <row r="31" ht="17.25" customHeight="1" spans="1:4">
      <c r="A31" s="197"/>
      <c r="B31" s="136"/>
      <c r="C31" s="68" t="s">
        <v>42</v>
      </c>
      <c r="D31" s="136"/>
    </row>
    <row r="32" ht="16.5" customHeight="1" spans="1:4">
      <c r="A32" s="197" t="s">
        <v>43</v>
      </c>
      <c r="B32" s="136">
        <v>49689497.24</v>
      </c>
      <c r="C32" s="197" t="s">
        <v>44</v>
      </c>
      <c r="D32" s="136">
        <v>49689497.24</v>
      </c>
    </row>
    <row r="33" ht="16.5" customHeight="1" spans="1:4">
      <c r="A33" s="22" t="s">
        <v>45</v>
      </c>
      <c r="B33" s="136"/>
      <c r="C33" s="22" t="s">
        <v>46</v>
      </c>
      <c r="D33" s="136"/>
    </row>
    <row r="34" ht="16.5" customHeight="1" spans="1:4">
      <c r="A34" s="68" t="s">
        <v>47</v>
      </c>
      <c r="B34" s="136"/>
      <c r="C34" s="68" t="s">
        <v>47</v>
      </c>
      <c r="D34" s="136"/>
    </row>
    <row r="35" ht="16.5" customHeight="1" spans="1:4">
      <c r="A35" s="68" t="s">
        <v>48</v>
      </c>
      <c r="B35" s="136"/>
      <c r="C35" s="68" t="s">
        <v>49</v>
      </c>
      <c r="D35" s="136"/>
    </row>
    <row r="36" ht="16.5" customHeight="1" spans="1:4">
      <c r="A36" s="198" t="s">
        <v>50</v>
      </c>
      <c r="B36" s="136">
        <v>49689497.24</v>
      </c>
      <c r="C36" s="198" t="s">
        <v>51</v>
      </c>
      <c r="D36" s="136">
        <v>49689497.24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6" sqref="C6:I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52">
        <v>1</v>
      </c>
      <c r="B1" s="153">
        <v>0</v>
      </c>
      <c r="C1" s="152">
        <v>1</v>
      </c>
      <c r="D1" s="154"/>
      <c r="E1" s="154"/>
      <c r="F1" s="151" t="s">
        <v>328</v>
      </c>
    </row>
    <row r="2" ht="42" customHeight="1" spans="1:6">
      <c r="A2" s="155" t="str">
        <f>"2025"&amp;"年部门政府性基金预算支出预算表"</f>
        <v>2025年部门政府性基金预算支出预算表</v>
      </c>
      <c r="B2" s="155" t="s">
        <v>329</v>
      </c>
      <c r="C2" s="156"/>
      <c r="D2" s="157"/>
      <c r="E2" s="157"/>
      <c r="F2" s="157"/>
    </row>
    <row r="3" ht="13.5" customHeight="1" spans="1:6">
      <c r="A3" s="46" t="str">
        <f>"单位名称："&amp;"石林彝族自治县紫玉中心学校"</f>
        <v>单位名称：石林彝族自治县紫玉中心学校</v>
      </c>
      <c r="B3" s="46" t="s">
        <v>330</v>
      </c>
      <c r="C3" s="152"/>
      <c r="D3" s="154"/>
      <c r="E3" s="154"/>
      <c r="F3" s="151" t="s">
        <v>1</v>
      </c>
    </row>
    <row r="4" ht="19.5" customHeight="1" spans="1:6">
      <c r="A4" s="158" t="s">
        <v>191</v>
      </c>
      <c r="B4" s="159" t="s">
        <v>72</v>
      </c>
      <c r="C4" s="158" t="s">
        <v>73</v>
      </c>
      <c r="D4" s="12" t="s">
        <v>331</v>
      </c>
      <c r="E4" s="13"/>
      <c r="F4" s="37"/>
    </row>
    <row r="5" ht="18.75" customHeight="1" spans="1:6">
      <c r="A5" s="160"/>
      <c r="B5" s="161"/>
      <c r="C5" s="160"/>
      <c r="D5" s="54" t="s">
        <v>55</v>
      </c>
      <c r="E5" s="12" t="s">
        <v>75</v>
      </c>
      <c r="F5" s="54" t="s">
        <v>76</v>
      </c>
    </row>
    <row r="6" ht="18.75" customHeight="1" spans="1:6">
      <c r="A6" s="99">
        <v>1</v>
      </c>
      <c r="B6" s="162" t="s">
        <v>83</v>
      </c>
      <c r="C6" s="99">
        <v>3</v>
      </c>
      <c r="D6" s="14">
        <v>4</v>
      </c>
      <c r="E6" s="14">
        <v>5</v>
      </c>
      <c r="F6" s="14">
        <v>6</v>
      </c>
    </row>
    <row r="7" ht="21" customHeight="1" spans="1:6">
      <c r="A7" s="34"/>
      <c r="B7" s="34"/>
      <c r="C7" s="34"/>
      <c r="D7" s="136"/>
      <c r="E7" s="136"/>
      <c r="F7" s="136"/>
    </row>
    <row r="8" ht="21" customHeight="1" spans="1:6">
      <c r="A8" s="34"/>
      <c r="B8" s="34"/>
      <c r="C8" s="34"/>
      <c r="D8" s="136"/>
      <c r="E8" s="136"/>
      <c r="F8" s="136"/>
    </row>
    <row r="9" ht="18.75" customHeight="1" spans="1:6">
      <c r="A9" s="163" t="s">
        <v>181</v>
      </c>
      <c r="B9" s="163" t="s">
        <v>181</v>
      </c>
      <c r="C9" s="164" t="s">
        <v>181</v>
      </c>
      <c r="D9" s="136"/>
      <c r="E9" s="136"/>
      <c r="F9" s="13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D2" workbookViewId="0">
      <selection activeCell="H8" sqref="H8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114"/>
      <c r="C1" s="114"/>
      <c r="R1" s="44"/>
      <c r="S1" s="44" t="s">
        <v>332</v>
      </c>
    </row>
    <row r="2" ht="41.25" customHeight="1" spans="1:19">
      <c r="A2" s="104" t="str">
        <f>"2025"&amp;"年部门政府采购预算表"</f>
        <v>2025年部门政府采购预算表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4" t="str">
        <f>"单位名称："&amp;"石林彝族自治县紫玉中心学校"</f>
        <v>单位名称：石林彝族自治县紫玉中心学校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51" t="s">
        <v>1</v>
      </c>
    </row>
    <row r="4" ht="15.75" customHeight="1" spans="1:19">
      <c r="A4" s="51" t="s">
        <v>190</v>
      </c>
      <c r="B4" s="117" t="s">
        <v>191</v>
      </c>
      <c r="C4" s="117" t="s">
        <v>333</v>
      </c>
      <c r="D4" s="118" t="s">
        <v>334</v>
      </c>
      <c r="E4" s="118" t="s">
        <v>335</v>
      </c>
      <c r="F4" s="118" t="s">
        <v>336</v>
      </c>
      <c r="G4" s="118" t="s">
        <v>337</v>
      </c>
      <c r="H4" s="118" t="s">
        <v>338</v>
      </c>
      <c r="I4" s="131" t="s">
        <v>198</v>
      </c>
      <c r="J4" s="131"/>
      <c r="K4" s="131"/>
      <c r="L4" s="131"/>
      <c r="M4" s="132"/>
      <c r="N4" s="131"/>
      <c r="O4" s="131"/>
      <c r="P4" s="140"/>
      <c r="Q4" s="131"/>
      <c r="R4" s="132"/>
      <c r="S4" s="141"/>
    </row>
    <row r="5" ht="17.25" customHeight="1" spans="1:19">
      <c r="A5" s="53"/>
      <c r="B5" s="119"/>
      <c r="C5" s="119"/>
      <c r="D5" s="120"/>
      <c r="E5" s="120"/>
      <c r="F5" s="120"/>
      <c r="G5" s="120"/>
      <c r="H5" s="120"/>
      <c r="I5" s="120" t="s">
        <v>55</v>
      </c>
      <c r="J5" s="120" t="s">
        <v>58</v>
      </c>
      <c r="K5" s="120" t="s">
        <v>339</v>
      </c>
      <c r="L5" s="120" t="s">
        <v>340</v>
      </c>
      <c r="M5" s="133" t="s">
        <v>341</v>
      </c>
      <c r="N5" s="134" t="s">
        <v>342</v>
      </c>
      <c r="O5" s="134"/>
      <c r="P5" s="142"/>
      <c r="Q5" s="134"/>
      <c r="R5" s="143"/>
      <c r="S5" s="121"/>
    </row>
    <row r="6" ht="54" customHeight="1" spans="1:19">
      <c r="A6" s="56"/>
      <c r="B6" s="121"/>
      <c r="C6" s="121"/>
      <c r="D6" s="122"/>
      <c r="E6" s="122"/>
      <c r="F6" s="122"/>
      <c r="G6" s="122"/>
      <c r="H6" s="122"/>
      <c r="I6" s="122"/>
      <c r="J6" s="122" t="s">
        <v>57</v>
      </c>
      <c r="K6" s="122"/>
      <c r="L6" s="122"/>
      <c r="M6" s="135"/>
      <c r="N6" s="122" t="s">
        <v>57</v>
      </c>
      <c r="O6" s="122" t="s">
        <v>64</v>
      </c>
      <c r="P6" s="121" t="s">
        <v>65</v>
      </c>
      <c r="Q6" s="122" t="s">
        <v>66</v>
      </c>
      <c r="R6" s="135" t="s">
        <v>67</v>
      </c>
      <c r="S6" s="121" t="s">
        <v>68</v>
      </c>
    </row>
    <row r="7" ht="80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80" customHeight="1" spans="1:19">
      <c r="A8" s="123" t="s">
        <v>208</v>
      </c>
      <c r="B8" s="124" t="s">
        <v>70</v>
      </c>
      <c r="C8" s="124" t="s">
        <v>294</v>
      </c>
      <c r="D8" s="125" t="s">
        <v>343</v>
      </c>
      <c r="E8" s="125" t="s">
        <v>344</v>
      </c>
      <c r="F8" s="125" t="s">
        <v>345</v>
      </c>
      <c r="G8" s="147">
        <v>1</v>
      </c>
      <c r="H8" s="136">
        <v>807636</v>
      </c>
      <c r="I8" s="136">
        <v>807636</v>
      </c>
      <c r="J8" s="136">
        <v>807636</v>
      </c>
      <c r="K8" s="136"/>
      <c r="L8" s="136"/>
      <c r="M8" s="136"/>
      <c r="N8" s="136"/>
      <c r="O8" s="136"/>
      <c r="P8" s="136"/>
      <c r="Q8" s="136"/>
      <c r="R8" s="136"/>
      <c r="S8" s="136"/>
    </row>
    <row r="9" ht="80" customHeight="1" spans="1:19">
      <c r="A9" s="126" t="s">
        <v>181</v>
      </c>
      <c r="B9" s="127"/>
      <c r="C9" s="127"/>
      <c r="D9" s="128"/>
      <c r="E9" s="128"/>
      <c r="F9" s="128"/>
      <c r="G9" s="148"/>
      <c r="H9" s="136">
        <v>807636</v>
      </c>
      <c r="I9" s="136">
        <v>807636</v>
      </c>
      <c r="J9" s="136">
        <v>807636</v>
      </c>
      <c r="K9" s="136"/>
      <c r="L9" s="136"/>
      <c r="M9" s="136"/>
      <c r="N9" s="136"/>
      <c r="O9" s="136"/>
      <c r="P9" s="136"/>
      <c r="Q9" s="136"/>
      <c r="R9" s="136"/>
      <c r="S9" s="136"/>
    </row>
    <row r="10" ht="21" customHeight="1" spans="1:19">
      <c r="A10" s="144" t="s">
        <v>346</v>
      </c>
      <c r="B10" s="46"/>
      <c r="C10" s="46"/>
      <c r="D10" s="144"/>
      <c r="E10" s="144"/>
      <c r="F10" s="144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2" sqref="B1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166666666667" customWidth="1"/>
    <col min="19" max="20" width="20.2777777777778" customWidth="1"/>
  </cols>
  <sheetData>
    <row r="1" ht="16.5" customHeight="1" spans="1:20">
      <c r="A1" s="113"/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29"/>
      <c r="O1" s="113"/>
      <c r="P1" s="113"/>
      <c r="Q1" s="114"/>
      <c r="R1" s="113"/>
      <c r="S1" s="138"/>
      <c r="T1" s="138" t="s">
        <v>347</v>
      </c>
    </row>
    <row r="2" ht="41.25" customHeight="1" spans="1:20">
      <c r="A2" s="104" t="str">
        <f>"2025"&amp;"年部门政府购买服务预算表"</f>
        <v>2025年部门政府购买服务预算表</v>
      </c>
      <c r="B2" s="98"/>
      <c r="C2" s="98"/>
      <c r="D2" s="98"/>
      <c r="E2" s="98"/>
      <c r="F2" s="98"/>
      <c r="G2" s="98"/>
      <c r="H2" s="115"/>
      <c r="I2" s="115"/>
      <c r="J2" s="115"/>
      <c r="K2" s="115"/>
      <c r="L2" s="115"/>
      <c r="M2" s="115"/>
      <c r="N2" s="130"/>
      <c r="O2" s="115"/>
      <c r="P2" s="115"/>
      <c r="Q2" s="98"/>
      <c r="R2" s="115"/>
      <c r="S2" s="130"/>
      <c r="T2" s="98"/>
    </row>
    <row r="3" ht="22.5" customHeight="1" spans="1:20">
      <c r="A3" s="105" t="str">
        <f>"单位名称："&amp;"石林彝族自治县紫玉中心学校"</f>
        <v>单位名称：石林彝族自治县紫玉中心学校</v>
      </c>
      <c r="B3" s="116"/>
      <c r="C3" s="116"/>
      <c r="D3" s="116"/>
      <c r="E3" s="116"/>
      <c r="F3" s="116"/>
      <c r="G3" s="116"/>
      <c r="H3" s="106"/>
      <c r="I3" s="106"/>
      <c r="J3" s="106"/>
      <c r="K3" s="106"/>
      <c r="L3" s="106"/>
      <c r="M3" s="106"/>
      <c r="N3" s="129"/>
      <c r="O3" s="113"/>
      <c r="P3" s="113"/>
      <c r="Q3" s="114"/>
      <c r="R3" s="113"/>
      <c r="S3" s="139"/>
      <c r="T3" s="138" t="s">
        <v>1</v>
      </c>
    </row>
    <row r="4" ht="24" customHeight="1" spans="1:20">
      <c r="A4" s="51" t="s">
        <v>190</v>
      </c>
      <c r="B4" s="117" t="s">
        <v>191</v>
      </c>
      <c r="C4" s="117" t="s">
        <v>333</v>
      </c>
      <c r="D4" s="117" t="s">
        <v>348</v>
      </c>
      <c r="E4" s="117" t="s">
        <v>349</v>
      </c>
      <c r="F4" s="117" t="s">
        <v>350</v>
      </c>
      <c r="G4" s="117" t="s">
        <v>351</v>
      </c>
      <c r="H4" s="118" t="s">
        <v>352</v>
      </c>
      <c r="I4" s="118" t="s">
        <v>353</v>
      </c>
      <c r="J4" s="131" t="s">
        <v>198</v>
      </c>
      <c r="K4" s="131"/>
      <c r="L4" s="131"/>
      <c r="M4" s="131"/>
      <c r="N4" s="132"/>
      <c r="O4" s="131"/>
      <c r="P4" s="131"/>
      <c r="Q4" s="140"/>
      <c r="R4" s="131"/>
      <c r="S4" s="132"/>
      <c r="T4" s="141"/>
    </row>
    <row r="5" ht="24" customHeight="1" spans="1:20">
      <c r="A5" s="53"/>
      <c r="B5" s="119"/>
      <c r="C5" s="119"/>
      <c r="D5" s="119"/>
      <c r="E5" s="119"/>
      <c r="F5" s="119"/>
      <c r="G5" s="119"/>
      <c r="H5" s="120"/>
      <c r="I5" s="120"/>
      <c r="J5" s="120" t="s">
        <v>55</v>
      </c>
      <c r="K5" s="120" t="s">
        <v>58</v>
      </c>
      <c r="L5" s="120" t="s">
        <v>339</v>
      </c>
      <c r="M5" s="120" t="s">
        <v>340</v>
      </c>
      <c r="N5" s="133" t="s">
        <v>341</v>
      </c>
      <c r="O5" s="134" t="s">
        <v>342</v>
      </c>
      <c r="P5" s="134"/>
      <c r="Q5" s="142"/>
      <c r="R5" s="134"/>
      <c r="S5" s="143"/>
      <c r="T5" s="121"/>
    </row>
    <row r="6" ht="54" customHeight="1" spans="1:20">
      <c r="A6" s="56"/>
      <c r="B6" s="121"/>
      <c r="C6" s="121"/>
      <c r="D6" s="121"/>
      <c r="E6" s="121"/>
      <c r="F6" s="121"/>
      <c r="G6" s="121"/>
      <c r="H6" s="122"/>
      <c r="I6" s="122"/>
      <c r="J6" s="122"/>
      <c r="K6" s="122" t="s">
        <v>57</v>
      </c>
      <c r="L6" s="122"/>
      <c r="M6" s="122"/>
      <c r="N6" s="135"/>
      <c r="O6" s="122" t="s">
        <v>57</v>
      </c>
      <c r="P6" s="122" t="s">
        <v>64</v>
      </c>
      <c r="Q6" s="121" t="s">
        <v>65</v>
      </c>
      <c r="R6" s="122" t="s">
        <v>66</v>
      </c>
      <c r="S6" s="135" t="s">
        <v>67</v>
      </c>
      <c r="T6" s="121" t="s">
        <v>68</v>
      </c>
    </row>
    <row r="7" ht="17.25" customHeight="1" spans="1:20">
      <c r="A7" s="57">
        <v>1</v>
      </c>
      <c r="B7" s="121">
        <v>2</v>
      </c>
      <c r="C7" s="57">
        <v>3</v>
      </c>
      <c r="D7" s="57">
        <v>4</v>
      </c>
      <c r="E7" s="121">
        <v>5</v>
      </c>
      <c r="F7" s="57">
        <v>6</v>
      </c>
      <c r="G7" s="57">
        <v>7</v>
      </c>
      <c r="H7" s="121">
        <v>8</v>
      </c>
      <c r="I7" s="57">
        <v>9</v>
      </c>
      <c r="J7" s="57">
        <v>10</v>
      </c>
      <c r="K7" s="121">
        <v>11</v>
      </c>
      <c r="L7" s="57">
        <v>12</v>
      </c>
      <c r="M7" s="57">
        <v>13</v>
      </c>
      <c r="N7" s="121">
        <v>14</v>
      </c>
      <c r="O7" s="57">
        <v>15</v>
      </c>
      <c r="P7" s="57">
        <v>16</v>
      </c>
      <c r="Q7" s="121">
        <v>17</v>
      </c>
      <c r="R7" s="57">
        <v>18</v>
      </c>
      <c r="S7" s="57">
        <v>19</v>
      </c>
      <c r="T7" s="57">
        <v>20</v>
      </c>
    </row>
    <row r="8" ht="80" customHeight="1" spans="1:20">
      <c r="A8" s="123"/>
      <c r="B8" s="124"/>
      <c r="C8" s="124"/>
      <c r="D8" s="124"/>
      <c r="E8" s="124"/>
      <c r="F8" s="124"/>
      <c r="G8" s="124"/>
      <c r="H8" s="125"/>
      <c r="I8" s="125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ht="80" customHeight="1" spans="1:20">
      <c r="A9" s="126" t="s">
        <v>181</v>
      </c>
      <c r="B9" s="127"/>
      <c r="C9" s="127"/>
      <c r="D9" s="127"/>
      <c r="E9" s="127"/>
      <c r="F9" s="127"/>
      <c r="G9" s="127"/>
      <c r="H9" s="128"/>
      <c r="I9" s="137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customHeight="1" spans="1:1">
      <c r="A10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G14" sqref="G14"/>
    </sheetView>
  </sheetViews>
  <sheetFormatPr defaultColWidth="9.13888888888889" defaultRowHeight="14.25" customHeight="1" outlineLevelCol="4"/>
  <cols>
    <col min="1" max="1" width="42.0277777777778" customWidth="1"/>
    <col min="2" max="4" width="17.1759259259259" customWidth="1"/>
    <col min="5" max="5" width="17.0277777777778" customWidth="1"/>
  </cols>
  <sheetData>
    <row r="1" customHeight="1" spans="1:5">
      <c r="A1" s="102"/>
      <c r="B1" s="102"/>
      <c r="C1" s="102"/>
      <c r="D1" s="102"/>
      <c r="E1" s="102"/>
    </row>
    <row r="2" ht="13.5" customHeight="1" spans="4:5">
      <c r="D2" s="103"/>
      <c r="E2" s="44" t="s">
        <v>355</v>
      </c>
    </row>
    <row r="3" ht="27.75" customHeight="1" spans="1:5">
      <c r="A3" s="104" t="s">
        <v>356</v>
      </c>
      <c r="B3" s="45"/>
      <c r="C3" s="45"/>
      <c r="D3" s="45"/>
      <c r="E3" s="45"/>
    </row>
    <row r="4" ht="18" customHeight="1" spans="1:5">
      <c r="A4" s="105" t="str">
        <f>"单位名称："&amp;"石林彝族自治县紫玉中心学校"</f>
        <v>单位名称：石林彝族自治县紫玉中心学校</v>
      </c>
      <c r="B4" s="106"/>
      <c r="C4" s="106"/>
      <c r="D4" s="107"/>
      <c r="E4" s="49" t="s">
        <v>1</v>
      </c>
    </row>
    <row r="5" ht="19.5" customHeight="1" spans="1:5">
      <c r="A5" s="108" t="s">
        <v>357</v>
      </c>
      <c r="B5" s="109" t="s">
        <v>198</v>
      </c>
      <c r="C5" s="109"/>
      <c r="D5" s="109"/>
      <c r="E5" s="109" t="s">
        <v>358</v>
      </c>
    </row>
    <row r="6" ht="40.5" customHeight="1" spans="1:5">
      <c r="A6" s="110"/>
      <c r="B6" s="109" t="s">
        <v>55</v>
      </c>
      <c r="C6" s="111" t="s">
        <v>58</v>
      </c>
      <c r="D6" s="111" t="s">
        <v>339</v>
      </c>
      <c r="E6" s="109"/>
    </row>
    <row r="7" ht="19.5" customHeight="1" spans="1:5">
      <c r="A7" s="14">
        <v>1</v>
      </c>
      <c r="B7" s="57">
        <v>2</v>
      </c>
      <c r="C7" s="57">
        <v>3</v>
      </c>
      <c r="D7" s="110">
        <v>4</v>
      </c>
      <c r="E7" s="57">
        <v>5</v>
      </c>
    </row>
    <row r="8" ht="28.4" customHeight="1" spans="1:5">
      <c r="A8" s="42"/>
      <c r="B8" s="112"/>
      <c r="C8" s="112"/>
      <c r="D8" s="112"/>
      <c r="E8" s="112"/>
    </row>
    <row r="9" ht="29.9" customHeight="1" spans="1:5">
      <c r="A9" s="42"/>
      <c r="B9" s="112"/>
      <c r="C9" s="112"/>
      <c r="D9" s="112"/>
      <c r="E9" s="112"/>
    </row>
    <row r="10" customHeight="1" spans="1:1">
      <c r="A10" t="s">
        <v>359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166666666667" customWidth="1"/>
    <col min="10" max="10" width="18.8518518518519" customWidth="1"/>
  </cols>
  <sheetData>
    <row r="1" ht="16.5" customHeight="1" spans="10:10">
      <c r="J1" s="44" t="s">
        <v>360</v>
      </c>
    </row>
    <row r="2" ht="41.25" customHeight="1" spans="1:10">
      <c r="A2" s="97" t="str">
        <f>"2025"&amp;"年对下转移支付绩效目标表"</f>
        <v>2025年对下转移支付绩效目标表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"单位名称："&amp;"石林彝族自治县紫玉中心学校"</f>
        <v>单位名称：石林彝族自治县紫玉中心学校</v>
      </c>
    </row>
    <row r="4" ht="44.25" customHeight="1" spans="1:10">
      <c r="A4" s="18" t="s">
        <v>357</v>
      </c>
      <c r="B4" s="18" t="s">
        <v>298</v>
      </c>
      <c r="C4" s="18" t="s">
        <v>299</v>
      </c>
      <c r="D4" s="18" t="s">
        <v>300</v>
      </c>
      <c r="E4" s="18" t="s">
        <v>301</v>
      </c>
      <c r="F4" s="99" t="s">
        <v>302</v>
      </c>
      <c r="G4" s="18" t="s">
        <v>303</v>
      </c>
      <c r="H4" s="99" t="s">
        <v>304</v>
      </c>
      <c r="I4" s="99" t="s">
        <v>305</v>
      </c>
      <c r="J4" s="18" t="s">
        <v>306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99">
        <v>6</v>
      </c>
      <c r="G5" s="18">
        <v>7</v>
      </c>
      <c r="H5" s="99">
        <v>8</v>
      </c>
      <c r="I5" s="99">
        <v>9</v>
      </c>
      <c r="J5" s="18">
        <v>10</v>
      </c>
    </row>
    <row r="6" ht="42" customHeight="1" spans="1:10">
      <c r="A6" s="42"/>
      <c r="B6" s="100"/>
      <c r="C6" s="100"/>
      <c r="D6" s="100"/>
      <c r="E6" s="35"/>
      <c r="F6" s="101"/>
      <c r="G6" s="35"/>
      <c r="H6" s="101"/>
      <c r="I6" s="101"/>
      <c r="J6" s="35"/>
    </row>
    <row r="7" ht="42" customHeight="1" spans="1:10">
      <c r="A7" s="42"/>
      <c r="B7" s="34"/>
      <c r="C7" s="34"/>
      <c r="D7" s="34"/>
      <c r="E7" s="42"/>
      <c r="F7" s="34"/>
      <c r="G7" s="42"/>
      <c r="H7" s="34"/>
      <c r="I7" s="34"/>
      <c r="J7" s="42"/>
    </row>
    <row r="8" customHeight="1" spans="1:1">
      <c r="A8" t="s">
        <v>361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2" sqref="C12"/>
    </sheetView>
  </sheetViews>
  <sheetFormatPr defaultColWidth="10.4166666666667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74" t="s">
        <v>362</v>
      </c>
      <c r="B1" s="75"/>
      <c r="C1" s="75"/>
      <c r="D1" s="76"/>
      <c r="E1" s="76"/>
      <c r="F1" s="76"/>
      <c r="G1" s="75"/>
      <c r="H1" s="75"/>
      <c r="I1" s="76"/>
    </row>
    <row r="2" ht="41.25" customHeight="1" spans="1:9">
      <c r="A2" s="77" t="str">
        <f>"2025"&amp;"年新增资产配置预算表"</f>
        <v>2025年新增资产配置预算表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"单位名称："&amp;"石林彝族自治县紫玉中心学校"</f>
        <v>单位名称：石林彝族自治县紫玉中心学校</v>
      </c>
      <c r="B3" s="81"/>
      <c r="C3" s="81"/>
      <c r="D3" s="82"/>
      <c r="F3" s="79"/>
      <c r="G3" s="78"/>
      <c r="H3" s="78"/>
      <c r="I3" s="96" t="s">
        <v>1</v>
      </c>
    </row>
    <row r="4" ht="28.5" customHeight="1" spans="1:9">
      <c r="A4" s="83" t="s">
        <v>190</v>
      </c>
      <c r="B4" s="84" t="s">
        <v>191</v>
      </c>
      <c r="C4" s="85" t="s">
        <v>363</v>
      </c>
      <c r="D4" s="83" t="s">
        <v>364</v>
      </c>
      <c r="E4" s="83" t="s">
        <v>365</v>
      </c>
      <c r="F4" s="83" t="s">
        <v>366</v>
      </c>
      <c r="G4" s="84" t="s">
        <v>367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337</v>
      </c>
      <c r="H5" s="84" t="s">
        <v>368</v>
      </c>
      <c r="I5" s="84" t="s">
        <v>369</v>
      </c>
    </row>
    <row r="6" ht="80" customHeight="1" spans="1:9">
      <c r="A6" s="88" t="s">
        <v>82</v>
      </c>
      <c r="B6" s="33" t="s">
        <v>83</v>
      </c>
      <c r="C6" s="88" t="s">
        <v>84</v>
      </c>
      <c r="D6" s="35" t="s">
        <v>85</v>
      </c>
      <c r="E6" s="88" t="s">
        <v>86</v>
      </c>
      <c r="F6" s="33" t="s">
        <v>87</v>
      </c>
      <c r="G6" s="89" t="s">
        <v>88</v>
      </c>
      <c r="H6" s="35" t="s">
        <v>89</v>
      </c>
      <c r="I6" s="35">
        <v>9</v>
      </c>
    </row>
    <row r="7" ht="80" customHeight="1" spans="1:9">
      <c r="A7" s="90"/>
      <c r="B7" s="68"/>
      <c r="C7" s="68"/>
      <c r="D7" s="42"/>
      <c r="E7" s="34"/>
      <c r="F7" s="89"/>
      <c r="G7" s="91"/>
      <c r="H7" s="92"/>
      <c r="I7" s="92"/>
    </row>
    <row r="8" ht="80" customHeight="1" spans="1:9">
      <c r="A8" s="21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1:1">
      <c r="A9" t="s">
        <v>370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0" sqref="A10:G1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43"/>
      <c r="E1" s="43"/>
      <c r="F1" s="43"/>
      <c r="G1" s="43"/>
      <c r="K1" s="44" t="s">
        <v>371</v>
      </c>
    </row>
    <row r="2" ht="41.25" customHeight="1" spans="1:11">
      <c r="A2" s="45" t="str">
        <f>"2025"&amp;"年上级转移支付补助项目支出预算表"</f>
        <v>2025年上级转移支付补助项目支出预算表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"单位名称："&amp;"石林彝族自治县紫玉中心学校"</f>
        <v>单位名称：石林彝族自治县紫玉中心学校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265</v>
      </c>
      <c r="B4" s="50" t="s">
        <v>193</v>
      </c>
      <c r="C4" s="50" t="s">
        <v>266</v>
      </c>
      <c r="D4" s="51" t="s">
        <v>194</v>
      </c>
      <c r="E4" s="51" t="s">
        <v>195</v>
      </c>
      <c r="F4" s="51" t="s">
        <v>267</v>
      </c>
      <c r="G4" s="51" t="s">
        <v>268</v>
      </c>
      <c r="H4" s="65" t="s">
        <v>55</v>
      </c>
      <c r="I4" s="12" t="s">
        <v>372</v>
      </c>
      <c r="J4" s="13"/>
      <c r="K4" s="37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80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80" customHeight="1" spans="1:11">
      <c r="A8" s="42"/>
      <c r="B8" s="34"/>
      <c r="C8" s="42"/>
      <c r="D8" s="42"/>
      <c r="E8" s="42"/>
      <c r="F8" s="42"/>
      <c r="G8" s="42"/>
      <c r="H8" s="67"/>
      <c r="I8" s="73"/>
      <c r="J8" s="73"/>
      <c r="K8" s="67"/>
    </row>
    <row r="9" ht="80" customHeight="1" spans="1:11">
      <c r="A9" s="68"/>
      <c r="B9" s="34"/>
      <c r="C9" s="34"/>
      <c r="D9" s="34"/>
      <c r="E9" s="34"/>
      <c r="F9" s="34"/>
      <c r="G9" s="34"/>
      <c r="H9" s="60"/>
      <c r="I9" s="60"/>
      <c r="J9" s="60"/>
      <c r="K9" s="67"/>
    </row>
    <row r="10" ht="80" customHeight="1" spans="1:11">
      <c r="A10" s="69" t="s">
        <v>181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373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zoomScale="80" zoomScaleNormal="80" topLeftCell="A3" workbookViewId="0">
      <selection activeCell="F8" sqref="F8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43"/>
      <c r="G1" s="44" t="s">
        <v>374</v>
      </c>
    </row>
    <row r="2" ht="41.25" customHeight="1" spans="1:7">
      <c r="A2" s="45" t="str">
        <f>"2025"&amp;"年部门项目中期规划预算表"</f>
        <v>2025年部门项目中期规划预算表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"单位名称："&amp;"石林彝族自治县紫玉中心学校"</f>
        <v>单位名称：石林彝族自治县紫玉中心学校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266</v>
      </c>
      <c r="B4" s="50" t="s">
        <v>265</v>
      </c>
      <c r="C4" s="50" t="s">
        <v>193</v>
      </c>
      <c r="D4" s="51" t="s">
        <v>375</v>
      </c>
      <c r="E4" s="12" t="s">
        <v>58</v>
      </c>
      <c r="F4" s="13"/>
      <c r="G4" s="37"/>
    </row>
    <row r="5" ht="21.75" customHeight="1" spans="1:7">
      <c r="A5" s="52"/>
      <c r="B5" s="52"/>
      <c r="C5" s="52"/>
      <c r="D5" s="53"/>
      <c r="E5" s="54" t="str">
        <f>"2025"&amp;"年"</f>
        <v>2025年</v>
      </c>
      <c r="F5" s="51" t="str">
        <f>("2025"+1)&amp;"年"</f>
        <v>2026年</v>
      </c>
      <c r="G5" s="51" t="str">
        <f>("2025"+2)&amp;"年"</f>
        <v>2027年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80" customHeight="1" spans="1:7">
      <c r="A8" s="34" t="s">
        <v>70</v>
      </c>
      <c r="B8" s="59"/>
      <c r="C8" s="59"/>
      <c r="D8" s="34"/>
      <c r="E8" s="60">
        <v>3972070</v>
      </c>
      <c r="F8" s="60"/>
      <c r="G8" s="60"/>
    </row>
    <row r="9" ht="80" customHeight="1" spans="1:7">
      <c r="A9" s="34"/>
      <c r="B9" s="34" t="s">
        <v>376</v>
      </c>
      <c r="C9" s="34" t="s">
        <v>273</v>
      </c>
      <c r="D9" s="34" t="s">
        <v>377</v>
      </c>
      <c r="E9" s="60">
        <v>98196</v>
      </c>
      <c r="F9" s="60"/>
      <c r="G9" s="60"/>
    </row>
    <row r="10" ht="80" customHeight="1" spans="1:7">
      <c r="A10" s="61"/>
      <c r="B10" s="34" t="s">
        <v>376</v>
      </c>
      <c r="C10" s="34" t="s">
        <v>275</v>
      </c>
      <c r="D10" s="34" t="s">
        <v>377</v>
      </c>
      <c r="E10" s="60">
        <v>12864</v>
      </c>
      <c r="F10" s="60"/>
      <c r="G10" s="60"/>
    </row>
    <row r="11" ht="80" customHeight="1" spans="1:7">
      <c r="A11" s="61"/>
      <c r="B11" s="34" t="s">
        <v>376</v>
      </c>
      <c r="C11" s="34" t="s">
        <v>277</v>
      </c>
      <c r="D11" s="34" t="s">
        <v>377</v>
      </c>
      <c r="E11" s="60">
        <v>18478</v>
      </c>
      <c r="F11" s="60"/>
      <c r="G11" s="60"/>
    </row>
    <row r="12" ht="80" customHeight="1" spans="1:7">
      <c r="A12" s="61"/>
      <c r="B12" s="34" t="s">
        <v>376</v>
      </c>
      <c r="C12" s="34" t="s">
        <v>279</v>
      </c>
      <c r="D12" s="34" t="s">
        <v>377</v>
      </c>
      <c r="E12" s="60">
        <v>424800</v>
      </c>
      <c r="F12" s="60"/>
      <c r="G12" s="60"/>
    </row>
    <row r="13" ht="80" customHeight="1" spans="1:7">
      <c r="A13" s="61"/>
      <c r="B13" s="34" t="s">
        <v>376</v>
      </c>
      <c r="C13" s="34" t="s">
        <v>281</v>
      </c>
      <c r="D13" s="34" t="s">
        <v>377</v>
      </c>
      <c r="E13" s="60">
        <v>5760</v>
      </c>
      <c r="F13" s="60"/>
      <c r="G13" s="60"/>
    </row>
    <row r="14" ht="80" customHeight="1" spans="1:7">
      <c r="A14" s="61"/>
      <c r="B14" s="34" t="s">
        <v>376</v>
      </c>
      <c r="C14" s="34" t="s">
        <v>283</v>
      </c>
      <c r="D14" s="34" t="s">
        <v>377</v>
      </c>
      <c r="E14" s="60">
        <v>9984</v>
      </c>
      <c r="F14" s="60"/>
      <c r="G14" s="60"/>
    </row>
    <row r="15" ht="80" customHeight="1" spans="1:7">
      <c r="A15" s="61"/>
      <c r="B15" s="34" t="s">
        <v>376</v>
      </c>
      <c r="C15" s="34" t="s">
        <v>287</v>
      </c>
      <c r="D15" s="34" t="s">
        <v>377</v>
      </c>
      <c r="E15" s="60">
        <v>137728</v>
      </c>
      <c r="F15" s="60"/>
      <c r="G15" s="60"/>
    </row>
    <row r="16" ht="80" customHeight="1" spans="1:7">
      <c r="A16" s="61"/>
      <c r="B16" s="34" t="s">
        <v>376</v>
      </c>
      <c r="C16" s="34" t="s">
        <v>289</v>
      </c>
      <c r="D16" s="34" t="s">
        <v>377</v>
      </c>
      <c r="E16" s="60">
        <v>96800</v>
      </c>
      <c r="F16" s="60"/>
      <c r="G16" s="60"/>
    </row>
    <row r="17" ht="80" customHeight="1" spans="1:7">
      <c r="A17" s="61"/>
      <c r="B17" s="34" t="s">
        <v>378</v>
      </c>
      <c r="C17" s="34" t="s">
        <v>292</v>
      </c>
      <c r="D17" s="34" t="s">
        <v>377</v>
      </c>
      <c r="E17" s="60">
        <v>1330224</v>
      </c>
      <c r="F17" s="60"/>
      <c r="G17" s="60"/>
    </row>
    <row r="18" ht="80" customHeight="1" spans="1:7">
      <c r="A18" s="61"/>
      <c r="B18" s="34" t="s">
        <v>378</v>
      </c>
      <c r="C18" s="34" t="s">
        <v>294</v>
      </c>
      <c r="D18" s="34" t="s">
        <v>377</v>
      </c>
      <c r="E18" s="60">
        <v>807636</v>
      </c>
      <c r="F18" s="60"/>
      <c r="G18" s="60"/>
    </row>
    <row r="19" ht="80" customHeight="1" spans="1:7">
      <c r="A19" s="61"/>
      <c r="B19" s="34" t="s">
        <v>378</v>
      </c>
      <c r="C19" s="34" t="s">
        <v>296</v>
      </c>
      <c r="D19" s="34" t="s">
        <v>377</v>
      </c>
      <c r="E19" s="60">
        <v>1029600</v>
      </c>
      <c r="F19" s="60"/>
      <c r="G19" s="60"/>
    </row>
    <row r="20" ht="80" customHeight="1" spans="1:7">
      <c r="A20" s="62" t="s">
        <v>55</v>
      </c>
      <c r="B20" s="63" t="s">
        <v>379</v>
      </c>
      <c r="C20" s="63"/>
      <c r="D20" s="64"/>
      <c r="E20" s="60">
        <v>3972070</v>
      </c>
      <c r="F20" s="60"/>
      <c r="G20" s="60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4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abSelected="1" zoomScale="70" zoomScaleNormal="70" workbookViewId="0">
      <selection activeCell="N8" sqref="N8"/>
    </sheetView>
  </sheetViews>
  <sheetFormatPr defaultColWidth="8.57407407407407" defaultRowHeight="14.25" customHeight="1"/>
  <cols>
    <col min="1" max="1" width="18.1388888888889" customWidth="1"/>
    <col min="2" max="2" width="23.4166666666667" customWidth="1"/>
    <col min="3" max="3" width="21.8518518518519" customWidth="1"/>
    <col min="4" max="4" width="15.5740740740741" customWidth="1"/>
    <col min="5" max="5" width="31.5740740740741" customWidth="1"/>
    <col min="6" max="6" width="15.4166666666667" customWidth="1"/>
    <col min="7" max="7" width="16.4166666666667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380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"单位名称："&amp;"石林彝族自治县紫玉中心学校"</f>
        <v>单位名称：石林彝族自治县紫玉中心学校</v>
      </c>
      <c r="B3" s="3"/>
      <c r="C3" s="4"/>
      <c r="D3" s="5"/>
      <c r="E3" s="5"/>
      <c r="F3" s="5"/>
      <c r="G3" s="5"/>
      <c r="H3" s="5"/>
      <c r="I3" s="5"/>
      <c r="J3" s="228" t="s">
        <v>1</v>
      </c>
    </row>
    <row r="4" ht="30" customHeight="1" spans="1:10">
      <c r="A4" s="6" t="s">
        <v>381</v>
      </c>
      <c r="B4" s="7"/>
      <c r="C4" s="8"/>
      <c r="D4" s="8"/>
      <c r="E4" s="9"/>
      <c r="F4" s="10" t="s">
        <v>382</v>
      </c>
      <c r="G4" s="9"/>
      <c r="H4" s="11"/>
      <c r="I4" s="8"/>
      <c r="J4" s="9"/>
    </row>
    <row r="5" ht="32.25" customHeight="1" spans="1:10">
      <c r="A5" s="12" t="s">
        <v>383</v>
      </c>
      <c r="B5" s="13"/>
      <c r="C5" s="13"/>
      <c r="D5" s="13"/>
      <c r="E5" s="13"/>
      <c r="F5" s="13"/>
      <c r="G5" s="13"/>
      <c r="H5" s="13"/>
      <c r="I5" s="37"/>
      <c r="J5" s="38" t="s">
        <v>384</v>
      </c>
    </row>
    <row r="6" ht="99.75" customHeight="1" spans="1:10">
      <c r="A6" s="14" t="s">
        <v>385</v>
      </c>
      <c r="B6" s="15" t="s">
        <v>386</v>
      </c>
      <c r="C6" s="16" t="s">
        <v>387</v>
      </c>
      <c r="D6" s="16"/>
      <c r="E6" s="16"/>
      <c r="F6" s="16"/>
      <c r="G6" s="16"/>
      <c r="H6" s="16"/>
      <c r="I6" s="16"/>
      <c r="J6" s="39" t="s">
        <v>388</v>
      </c>
    </row>
    <row r="7" ht="186" customHeight="1" spans="1:10">
      <c r="A7" s="14"/>
      <c r="B7" s="15" t="str">
        <f>"总体绩效目标（"&amp;"2025"&amp;"-"&amp;("2025"+2)&amp;"年期间）"</f>
        <v>总体绩效目标（2025-2027年期间）</v>
      </c>
      <c r="C7" s="17" t="s">
        <v>389</v>
      </c>
      <c r="D7" s="17"/>
      <c r="E7" s="17"/>
      <c r="F7" s="17"/>
      <c r="G7" s="17"/>
      <c r="H7" s="17"/>
      <c r="I7" s="17"/>
      <c r="J7" s="39" t="s">
        <v>390</v>
      </c>
    </row>
    <row r="8" ht="75" customHeight="1" spans="1:10">
      <c r="A8" s="15" t="s">
        <v>391</v>
      </c>
      <c r="B8" s="18" t="str">
        <f>"预算年度（"&amp;"2025"&amp;"年）绩效目标"</f>
        <v>预算年度（2025年）绩效目标</v>
      </c>
      <c r="C8" s="19" t="s">
        <v>392</v>
      </c>
      <c r="D8" s="19"/>
      <c r="E8" s="19"/>
      <c r="F8" s="19"/>
      <c r="G8" s="19"/>
      <c r="H8" s="19"/>
      <c r="I8" s="19"/>
      <c r="J8" s="40" t="s">
        <v>393</v>
      </c>
    </row>
    <row r="9" ht="32.25" customHeight="1" spans="1:10">
      <c r="A9" s="20" t="s">
        <v>394</v>
      </c>
      <c r="B9" s="20"/>
      <c r="C9" s="20"/>
      <c r="D9" s="20"/>
      <c r="E9" s="20"/>
      <c r="F9" s="20"/>
      <c r="G9" s="20"/>
      <c r="H9" s="20"/>
      <c r="I9" s="20"/>
      <c r="J9" s="20"/>
    </row>
    <row r="10" ht="32.25" customHeight="1" spans="1:10">
      <c r="A10" s="15" t="s">
        <v>395</v>
      </c>
      <c r="B10" s="15"/>
      <c r="C10" s="14" t="s">
        <v>396</v>
      </c>
      <c r="D10" s="14"/>
      <c r="E10" s="14"/>
      <c r="F10" s="14" t="s">
        <v>397</v>
      </c>
      <c r="G10" s="14"/>
      <c r="H10" s="14" t="s">
        <v>398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399</v>
      </c>
      <c r="I11" s="15" t="s">
        <v>400</v>
      </c>
      <c r="J11" s="15" t="s">
        <v>401</v>
      </c>
    </row>
    <row r="12" ht="24" customHeight="1" spans="1:10">
      <c r="A12" s="21" t="s">
        <v>55</v>
      </c>
      <c r="B12" s="22"/>
      <c r="C12" s="22"/>
      <c r="D12" s="22"/>
      <c r="E12" s="22"/>
      <c r="F12" s="22"/>
      <c r="G12" s="23"/>
      <c r="H12" s="24"/>
      <c r="I12" s="24"/>
      <c r="J12" s="24"/>
    </row>
    <row r="13" ht="34.5" customHeight="1" spans="1:10">
      <c r="A13" s="25"/>
      <c r="B13" s="26"/>
      <c r="C13" s="25"/>
      <c r="D13" s="26"/>
      <c r="E13" s="26"/>
      <c r="F13" s="26"/>
      <c r="G13" s="26"/>
      <c r="H13" s="27"/>
      <c r="I13" s="27"/>
      <c r="J13" s="27"/>
    </row>
    <row r="14" ht="32.25" customHeight="1" spans="1:10">
      <c r="A14" s="20" t="s">
        <v>402</v>
      </c>
      <c r="B14" s="20"/>
      <c r="C14" s="20"/>
      <c r="D14" s="20"/>
      <c r="E14" s="20"/>
      <c r="F14" s="20"/>
      <c r="G14" s="20"/>
      <c r="H14" s="20"/>
      <c r="I14" s="20"/>
      <c r="J14" s="20"/>
    </row>
    <row r="15" ht="32.25" customHeight="1" spans="1:10">
      <c r="A15" s="28" t="s">
        <v>403</v>
      </c>
      <c r="B15" s="28"/>
      <c r="C15" s="28"/>
      <c r="D15" s="28"/>
      <c r="E15" s="28"/>
      <c r="F15" s="28"/>
      <c r="G15" s="28"/>
      <c r="H15" s="29" t="s">
        <v>404</v>
      </c>
      <c r="I15" s="41" t="s">
        <v>306</v>
      </c>
      <c r="J15" s="29" t="s">
        <v>405</v>
      </c>
    </row>
    <row r="16" ht="36" customHeight="1" spans="1:10">
      <c r="A16" s="30" t="s">
        <v>299</v>
      </c>
      <c r="B16" s="30" t="s">
        <v>406</v>
      </c>
      <c r="C16" s="31" t="s">
        <v>301</v>
      </c>
      <c r="D16" s="31" t="s">
        <v>302</v>
      </c>
      <c r="E16" s="31" t="s">
        <v>303</v>
      </c>
      <c r="F16" s="31" t="s">
        <v>304</v>
      </c>
      <c r="G16" s="31" t="s">
        <v>305</v>
      </c>
      <c r="H16" s="32"/>
      <c r="I16" s="32"/>
      <c r="J16" s="32"/>
    </row>
    <row r="17" ht="32.25" customHeight="1" spans="1:10">
      <c r="A17" s="33"/>
      <c r="B17" s="33"/>
      <c r="C17" s="34"/>
      <c r="D17" s="33"/>
      <c r="E17" s="33"/>
      <c r="F17" s="33"/>
      <c r="G17" s="33"/>
      <c r="H17" s="35"/>
      <c r="I17" s="42"/>
      <c r="J17" s="35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F1" workbookViewId="0">
      <selection activeCell="C4" sqref="C4:N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7" t="str">
        <f>"2025"&amp;"年部门收入预算表"</f>
        <v>2025年部门收入预算表</v>
      </c>
    </row>
    <row r="3" ht="17.25" customHeight="1" spans="1:19">
      <c r="A3" s="80" t="str">
        <f>"单位名称："&amp;"石林彝族自治县紫玉中心学校"</f>
        <v>单位名称：石林彝族自治县紫玉中心学校</v>
      </c>
      <c r="S3" s="82" t="s">
        <v>1</v>
      </c>
    </row>
    <row r="4" ht="21.75" customHeight="1" spans="1:19">
      <c r="A4" s="214" t="s">
        <v>53</v>
      </c>
      <c r="B4" s="215" t="s">
        <v>54</v>
      </c>
      <c r="C4" s="215" t="s">
        <v>55</v>
      </c>
      <c r="D4" s="216" t="s">
        <v>56</v>
      </c>
      <c r="E4" s="216"/>
      <c r="F4" s="216"/>
      <c r="G4" s="216"/>
      <c r="H4" s="216"/>
      <c r="I4" s="163"/>
      <c r="J4" s="216"/>
      <c r="K4" s="216"/>
      <c r="L4" s="216"/>
      <c r="M4" s="216"/>
      <c r="N4" s="222"/>
      <c r="O4" s="216" t="s">
        <v>45</v>
      </c>
      <c r="P4" s="216"/>
      <c r="Q4" s="216"/>
      <c r="R4" s="216"/>
      <c r="S4" s="222"/>
    </row>
    <row r="5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23" t="s">
        <v>62</v>
      </c>
      <c r="J5" s="224"/>
      <c r="K5" s="224"/>
      <c r="L5" s="224"/>
      <c r="M5" s="224"/>
      <c r="N5" s="225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ht="30" customHeight="1" spans="1:19">
      <c r="A6" s="219"/>
      <c r="B6" s="137"/>
      <c r="C6" s="148"/>
      <c r="D6" s="148"/>
      <c r="E6" s="148"/>
      <c r="F6" s="148"/>
      <c r="G6" s="148"/>
      <c r="H6" s="148"/>
      <c r="I6" s="101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6"/>
      <c r="P6" s="226"/>
      <c r="Q6" s="226"/>
      <c r="R6" s="226"/>
      <c r="S6" s="148"/>
    </row>
    <row r="7" ht="80" customHeight="1" spans="1:19">
      <c r="A7" s="220">
        <v>1</v>
      </c>
      <c r="B7" s="220">
        <v>2</v>
      </c>
      <c r="C7" s="220">
        <v>3</v>
      </c>
      <c r="D7" s="220">
        <v>4</v>
      </c>
      <c r="E7" s="220">
        <v>5</v>
      </c>
      <c r="F7" s="220">
        <v>6</v>
      </c>
      <c r="G7" s="220">
        <v>7</v>
      </c>
      <c r="H7" s="220">
        <v>8</v>
      </c>
      <c r="I7" s="101">
        <v>9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>
        <v>15</v>
      </c>
      <c r="P7" s="220">
        <v>16</v>
      </c>
      <c r="Q7" s="220">
        <v>17</v>
      </c>
      <c r="R7" s="220">
        <v>18</v>
      </c>
      <c r="S7" s="220">
        <v>19</v>
      </c>
    </row>
    <row r="8" ht="80" customHeight="1" spans="1:19">
      <c r="A8" s="34" t="s">
        <v>69</v>
      </c>
      <c r="B8" s="34" t="s">
        <v>70</v>
      </c>
      <c r="C8" s="136">
        <v>49689497.24</v>
      </c>
      <c r="D8" s="136">
        <v>49689497.24</v>
      </c>
      <c r="E8" s="136">
        <v>49689497.24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ht="80" customHeight="1" spans="1:19">
      <c r="A9" s="85" t="s">
        <v>55</v>
      </c>
      <c r="B9" s="221"/>
      <c r="C9" s="136">
        <v>49689497.24</v>
      </c>
      <c r="D9" s="136">
        <v>49689497.24</v>
      </c>
      <c r="E9" s="136">
        <v>49689497.24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A7" workbookViewId="0">
      <selection activeCell="C10" sqref="C1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166666666667" customWidth="1"/>
    <col min="12" max="15" width="24.5740740740741" customWidth="1"/>
  </cols>
  <sheetData>
    <row r="1" ht="17.25" customHeight="1" spans="1:1">
      <c r="A1" s="82" t="s">
        <v>71</v>
      </c>
    </row>
    <row r="2" ht="41.25" customHeight="1" spans="1:1">
      <c r="A2" s="77" t="str">
        <f>"2025"&amp;"年部门支出预算表"</f>
        <v>2025年部门支出预算表</v>
      </c>
    </row>
    <row r="3" ht="17.25" customHeight="1" spans="1:15">
      <c r="A3" s="80" t="str">
        <f>"单位名称："&amp;"石林彝族自治县紫玉中心学校"</f>
        <v>单位名称：石林彝族自治县紫玉中心学校</v>
      </c>
      <c r="O3" s="82" t="s">
        <v>1</v>
      </c>
    </row>
    <row r="4" ht="27" customHeight="1" spans="1:15">
      <c r="A4" s="200" t="s">
        <v>72</v>
      </c>
      <c r="B4" s="200" t="s">
        <v>73</v>
      </c>
      <c r="C4" s="200" t="s">
        <v>55</v>
      </c>
      <c r="D4" s="201" t="s">
        <v>58</v>
      </c>
      <c r="E4" s="202"/>
      <c r="F4" s="203"/>
      <c r="G4" s="204" t="s">
        <v>59</v>
      </c>
      <c r="H4" s="204" t="s">
        <v>60</v>
      </c>
      <c r="I4" s="204" t="s">
        <v>74</v>
      </c>
      <c r="J4" s="201" t="s">
        <v>62</v>
      </c>
      <c r="K4" s="202"/>
      <c r="L4" s="202"/>
      <c r="M4" s="202"/>
      <c r="N4" s="211"/>
      <c r="O4" s="212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13"/>
      <c r="J5" s="207" t="s">
        <v>57</v>
      </c>
      <c r="K5" s="194" t="s">
        <v>77</v>
      </c>
      <c r="L5" s="194" t="s">
        <v>78</v>
      </c>
      <c r="M5" s="194" t="s">
        <v>79</v>
      </c>
      <c r="N5" s="194" t="s">
        <v>80</v>
      </c>
      <c r="O5" s="194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50" customHeight="1" spans="1:15">
      <c r="A7" s="90" t="s">
        <v>97</v>
      </c>
      <c r="B7" s="90" t="s">
        <v>98</v>
      </c>
      <c r="C7" s="136">
        <v>34675160</v>
      </c>
      <c r="D7" s="136">
        <v>34675160</v>
      </c>
      <c r="E7" s="136">
        <v>30703090</v>
      </c>
      <c r="F7" s="136">
        <v>3972070</v>
      </c>
      <c r="G7" s="136"/>
      <c r="H7" s="136"/>
      <c r="I7" s="136"/>
      <c r="J7" s="136"/>
      <c r="K7" s="136"/>
      <c r="L7" s="136"/>
      <c r="M7" s="136"/>
      <c r="N7" s="136"/>
      <c r="O7" s="136"/>
    </row>
    <row r="8" ht="50" customHeight="1" spans="1:15">
      <c r="A8" s="208" t="s">
        <v>99</v>
      </c>
      <c r="B8" s="208" t="s">
        <v>100</v>
      </c>
      <c r="C8" s="136">
        <v>32832164</v>
      </c>
      <c r="D8" s="136">
        <v>32832164</v>
      </c>
      <c r="E8" s="136">
        <v>30703090</v>
      </c>
      <c r="F8" s="136">
        <v>2129074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0" customHeight="1" spans="1:15">
      <c r="A9" s="209" t="s">
        <v>101</v>
      </c>
      <c r="B9" s="209" t="s">
        <v>102</v>
      </c>
      <c r="C9" s="136">
        <v>1765008</v>
      </c>
      <c r="D9" s="136">
        <v>1765008</v>
      </c>
      <c r="E9" s="136"/>
      <c r="F9" s="136">
        <v>1765008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50" customHeight="1" spans="1:15">
      <c r="A10" s="209" t="s">
        <v>103</v>
      </c>
      <c r="B10" s="209" t="s">
        <v>104</v>
      </c>
      <c r="C10" s="136">
        <v>31067156</v>
      </c>
      <c r="D10" s="136">
        <v>31067156</v>
      </c>
      <c r="E10" s="136">
        <v>30703090</v>
      </c>
      <c r="F10" s="136">
        <v>364066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0" customHeight="1" spans="1:15">
      <c r="A11" s="208" t="s">
        <v>105</v>
      </c>
      <c r="B11" s="208" t="s">
        <v>106</v>
      </c>
      <c r="C11" s="136">
        <v>5760</v>
      </c>
      <c r="D11" s="136">
        <v>5760</v>
      </c>
      <c r="E11" s="136"/>
      <c r="F11" s="136">
        <v>5760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0" customHeight="1" spans="1:15">
      <c r="A12" s="209" t="s">
        <v>107</v>
      </c>
      <c r="B12" s="209" t="s">
        <v>108</v>
      </c>
      <c r="C12" s="136">
        <v>5760</v>
      </c>
      <c r="D12" s="136">
        <v>5760</v>
      </c>
      <c r="E12" s="136"/>
      <c r="F12" s="136">
        <v>5760</v>
      </c>
      <c r="G12" s="136"/>
      <c r="H12" s="136"/>
      <c r="I12" s="136"/>
      <c r="J12" s="136"/>
      <c r="K12" s="136"/>
      <c r="L12" s="136"/>
      <c r="M12" s="136"/>
      <c r="N12" s="136"/>
      <c r="O12" s="136"/>
    </row>
    <row r="13" ht="50" customHeight="1" spans="1:15">
      <c r="A13" s="208" t="s">
        <v>109</v>
      </c>
      <c r="B13" s="208" t="s">
        <v>110</v>
      </c>
      <c r="C13" s="136">
        <v>1837236</v>
      </c>
      <c r="D13" s="136">
        <v>1837236</v>
      </c>
      <c r="E13" s="136"/>
      <c r="F13" s="136">
        <v>1837236</v>
      </c>
      <c r="G13" s="136"/>
      <c r="H13" s="136"/>
      <c r="I13" s="136"/>
      <c r="J13" s="136"/>
      <c r="K13" s="136"/>
      <c r="L13" s="136"/>
      <c r="M13" s="136"/>
      <c r="N13" s="136"/>
      <c r="O13" s="136"/>
    </row>
    <row r="14" ht="50" customHeight="1" spans="1:15">
      <c r="A14" s="209" t="s">
        <v>111</v>
      </c>
      <c r="B14" s="209" t="s">
        <v>112</v>
      </c>
      <c r="C14" s="136">
        <v>1837236</v>
      </c>
      <c r="D14" s="136">
        <v>1837236</v>
      </c>
      <c r="E14" s="136"/>
      <c r="F14" s="136">
        <v>1837236</v>
      </c>
      <c r="G14" s="136"/>
      <c r="H14" s="136"/>
      <c r="I14" s="136"/>
      <c r="J14" s="136"/>
      <c r="K14" s="136"/>
      <c r="L14" s="136"/>
      <c r="M14" s="136"/>
      <c r="N14" s="136"/>
      <c r="O14" s="136"/>
    </row>
    <row r="15" ht="50" customHeight="1" spans="1:15">
      <c r="A15" s="90" t="s">
        <v>113</v>
      </c>
      <c r="B15" s="90" t="s">
        <v>114</v>
      </c>
      <c r="C15" s="136">
        <v>7866685.24</v>
      </c>
      <c r="D15" s="136">
        <v>7866685.24</v>
      </c>
      <c r="E15" s="136">
        <v>7866685.24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0" customHeight="1" spans="1:15">
      <c r="A16" s="208" t="s">
        <v>115</v>
      </c>
      <c r="B16" s="208" t="s">
        <v>116</v>
      </c>
      <c r="C16" s="136">
        <v>7635586.24</v>
      </c>
      <c r="D16" s="136">
        <v>7635586.24</v>
      </c>
      <c r="E16" s="136">
        <v>7635586.24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0" customHeight="1" spans="1:15">
      <c r="A17" s="209" t="s">
        <v>117</v>
      </c>
      <c r="B17" s="209" t="s">
        <v>118</v>
      </c>
      <c r="C17" s="136">
        <v>2597796.24</v>
      </c>
      <c r="D17" s="136">
        <v>2597796.24</v>
      </c>
      <c r="E17" s="136">
        <v>2597796.24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0" customHeight="1" spans="1:15">
      <c r="A18" s="209" t="s">
        <v>119</v>
      </c>
      <c r="B18" s="209" t="s">
        <v>120</v>
      </c>
      <c r="C18" s="136">
        <v>4181424</v>
      </c>
      <c r="D18" s="136">
        <v>4181424</v>
      </c>
      <c r="E18" s="136">
        <v>4181424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0" customHeight="1" spans="1:15">
      <c r="A19" s="209" t="s">
        <v>121</v>
      </c>
      <c r="B19" s="209" t="s">
        <v>122</v>
      </c>
      <c r="C19" s="136">
        <v>856366</v>
      </c>
      <c r="D19" s="136">
        <v>856366</v>
      </c>
      <c r="E19" s="136">
        <v>856366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0" customHeight="1" spans="1:15">
      <c r="A20" s="208" t="s">
        <v>123</v>
      </c>
      <c r="B20" s="208" t="s">
        <v>124</v>
      </c>
      <c r="C20" s="136">
        <v>231099</v>
      </c>
      <c r="D20" s="136">
        <v>231099</v>
      </c>
      <c r="E20" s="136">
        <v>231099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0" customHeight="1" spans="1:15">
      <c r="A21" s="209" t="s">
        <v>125</v>
      </c>
      <c r="B21" s="209" t="s">
        <v>126</v>
      </c>
      <c r="C21" s="136">
        <v>231099</v>
      </c>
      <c r="D21" s="136">
        <v>231099</v>
      </c>
      <c r="E21" s="136">
        <v>231099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0" customHeight="1" spans="1:15">
      <c r="A22" s="90" t="s">
        <v>127</v>
      </c>
      <c r="B22" s="90" t="s">
        <v>128</v>
      </c>
      <c r="C22" s="136">
        <v>3839828</v>
      </c>
      <c r="D22" s="136">
        <v>3839828</v>
      </c>
      <c r="E22" s="136">
        <v>3839828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0" customHeight="1" spans="1:15">
      <c r="A23" s="208" t="s">
        <v>129</v>
      </c>
      <c r="B23" s="208" t="s">
        <v>130</v>
      </c>
      <c r="C23" s="136">
        <v>3839828</v>
      </c>
      <c r="D23" s="136">
        <v>3839828</v>
      </c>
      <c r="E23" s="136">
        <v>3839828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0" customHeight="1" spans="1:15">
      <c r="A24" s="209" t="s">
        <v>131</v>
      </c>
      <c r="B24" s="209" t="s">
        <v>132</v>
      </c>
      <c r="C24" s="136">
        <v>1753232</v>
      </c>
      <c r="D24" s="136">
        <v>1753232</v>
      </c>
      <c r="E24" s="136">
        <v>1753232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0" customHeight="1" spans="1:15">
      <c r="A25" s="209" t="s">
        <v>133</v>
      </c>
      <c r="B25" s="209" t="s">
        <v>134</v>
      </c>
      <c r="C25" s="136">
        <v>1837928</v>
      </c>
      <c r="D25" s="136">
        <v>1837928</v>
      </c>
      <c r="E25" s="136">
        <v>1837928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0" customHeight="1" spans="1:15">
      <c r="A26" s="209" t="s">
        <v>135</v>
      </c>
      <c r="B26" s="209" t="s">
        <v>136</v>
      </c>
      <c r="C26" s="136">
        <v>248668</v>
      </c>
      <c r="D26" s="136">
        <v>248668</v>
      </c>
      <c r="E26" s="136">
        <v>248668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0" customHeight="1" spans="1:15">
      <c r="A27" s="90" t="s">
        <v>137</v>
      </c>
      <c r="B27" s="90" t="s">
        <v>138</v>
      </c>
      <c r="C27" s="136">
        <v>3307824</v>
      </c>
      <c r="D27" s="136">
        <v>3307824</v>
      </c>
      <c r="E27" s="136">
        <v>3307824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0" customHeight="1" spans="1:15">
      <c r="A28" s="208" t="s">
        <v>139</v>
      </c>
      <c r="B28" s="208" t="s">
        <v>140</v>
      </c>
      <c r="C28" s="136">
        <v>3307824</v>
      </c>
      <c r="D28" s="136">
        <v>3307824</v>
      </c>
      <c r="E28" s="136">
        <v>3307824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0" customHeight="1" spans="1:15">
      <c r="A29" s="209" t="s">
        <v>141</v>
      </c>
      <c r="B29" s="209" t="s">
        <v>142</v>
      </c>
      <c r="C29" s="136">
        <v>3307824</v>
      </c>
      <c r="D29" s="136">
        <v>3307824</v>
      </c>
      <c r="E29" s="136">
        <v>3307824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50" customHeight="1" spans="1:15">
      <c r="A30" s="210" t="s">
        <v>55</v>
      </c>
      <c r="B30" s="71"/>
      <c r="C30" s="136">
        <v>49689497.24</v>
      </c>
      <c r="D30" s="136">
        <v>49689497.24</v>
      </c>
      <c r="E30" s="136">
        <v>45717427.24</v>
      </c>
      <c r="F30" s="136">
        <v>3972070</v>
      </c>
      <c r="G30" s="136"/>
      <c r="H30" s="136"/>
      <c r="I30" s="136"/>
      <c r="J30" s="136"/>
      <c r="K30" s="136"/>
      <c r="L30" s="136"/>
      <c r="M30" s="136"/>
      <c r="N30" s="136"/>
      <c r="O30" s="136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14" sqref="D1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8"/>
      <c r="B1" s="82"/>
      <c r="C1" s="82"/>
      <c r="D1" s="82" t="s">
        <v>143</v>
      </c>
    </row>
    <row r="2" ht="41.25" customHeight="1" spans="1:1">
      <c r="A2" s="77" t="str">
        <f>"2025"&amp;"年部门财政拨款收支预算总表"</f>
        <v>2025年部门财政拨款收支预算总表</v>
      </c>
    </row>
    <row r="3" ht="17.25" customHeight="1" spans="1:4">
      <c r="A3" s="80" t="str">
        <f>"单位名称："&amp;"石林彝族自治县紫玉中心学校"</f>
        <v>单位名称：石林彝族自治县紫玉中心学校</v>
      </c>
      <c r="B3" s="193"/>
      <c r="D3" s="82" t="s">
        <v>1</v>
      </c>
    </row>
    <row r="4" ht="17.25" customHeight="1" spans="1:4">
      <c r="A4" s="194" t="s">
        <v>2</v>
      </c>
      <c r="B4" s="195"/>
      <c r="C4" s="194" t="s">
        <v>3</v>
      </c>
      <c r="D4" s="195"/>
    </row>
    <row r="5" ht="18.75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6.5" customHeight="1" spans="1:4">
      <c r="A6" s="196" t="s">
        <v>144</v>
      </c>
      <c r="B6" s="136">
        <v>49689497.24</v>
      </c>
      <c r="C6" s="196" t="s">
        <v>145</v>
      </c>
      <c r="D6" s="136">
        <v>49689497.24</v>
      </c>
    </row>
    <row r="7" ht="16.5" customHeight="1" spans="1:4">
      <c r="A7" s="196" t="s">
        <v>146</v>
      </c>
      <c r="B7" s="136">
        <v>49689497.24</v>
      </c>
      <c r="C7" s="196" t="s">
        <v>147</v>
      </c>
      <c r="D7" s="136"/>
    </row>
    <row r="8" ht="16.5" customHeight="1" spans="1:4">
      <c r="A8" s="196" t="s">
        <v>148</v>
      </c>
      <c r="B8" s="136"/>
      <c r="C8" s="196" t="s">
        <v>149</v>
      </c>
      <c r="D8" s="136"/>
    </row>
    <row r="9" ht="16.5" customHeight="1" spans="1:4">
      <c r="A9" s="196" t="s">
        <v>150</v>
      </c>
      <c r="B9" s="136"/>
      <c r="C9" s="196" t="s">
        <v>151</v>
      </c>
      <c r="D9" s="136"/>
    </row>
    <row r="10" ht="16.5" customHeight="1" spans="1:4">
      <c r="A10" s="196" t="s">
        <v>152</v>
      </c>
      <c r="B10" s="136"/>
      <c r="C10" s="196" t="s">
        <v>153</v>
      </c>
      <c r="D10" s="136"/>
    </row>
    <row r="11" ht="16.5" customHeight="1" spans="1:4">
      <c r="A11" s="196" t="s">
        <v>146</v>
      </c>
      <c r="B11" s="136"/>
      <c r="C11" s="196" t="s">
        <v>154</v>
      </c>
      <c r="D11" s="136">
        <v>34675160</v>
      </c>
    </row>
    <row r="12" ht="16.5" customHeight="1" spans="1:4">
      <c r="A12" s="22" t="s">
        <v>148</v>
      </c>
      <c r="B12" s="136"/>
      <c r="C12" s="100" t="s">
        <v>155</v>
      </c>
      <c r="D12" s="136"/>
    </row>
    <row r="13" ht="16.5" customHeight="1" spans="1:4">
      <c r="A13" s="22" t="s">
        <v>150</v>
      </c>
      <c r="B13" s="136"/>
      <c r="C13" s="100" t="s">
        <v>156</v>
      </c>
      <c r="D13" s="136"/>
    </row>
    <row r="14" ht="16.5" customHeight="1" spans="1:4">
      <c r="A14" s="197"/>
      <c r="B14" s="136"/>
      <c r="C14" s="100" t="s">
        <v>157</v>
      </c>
      <c r="D14" s="136">
        <v>7866685.24</v>
      </c>
    </row>
    <row r="15" ht="16.5" customHeight="1" spans="1:4">
      <c r="A15" s="197"/>
      <c r="B15" s="136"/>
      <c r="C15" s="100" t="s">
        <v>158</v>
      </c>
      <c r="D15" s="136">
        <v>3839828</v>
      </c>
    </row>
    <row r="16" ht="16.5" customHeight="1" spans="1:4">
      <c r="A16" s="197"/>
      <c r="B16" s="136"/>
      <c r="C16" s="100" t="s">
        <v>159</v>
      </c>
      <c r="D16" s="136"/>
    </row>
    <row r="17" ht="16.5" customHeight="1" spans="1:4">
      <c r="A17" s="197"/>
      <c r="B17" s="136"/>
      <c r="C17" s="100" t="s">
        <v>160</v>
      </c>
      <c r="D17" s="136"/>
    </row>
    <row r="18" ht="16.5" customHeight="1" spans="1:4">
      <c r="A18" s="197"/>
      <c r="B18" s="136"/>
      <c r="C18" s="100" t="s">
        <v>161</v>
      </c>
      <c r="D18" s="136"/>
    </row>
    <row r="19" ht="16.5" customHeight="1" spans="1:4">
      <c r="A19" s="197"/>
      <c r="B19" s="136"/>
      <c r="C19" s="100" t="s">
        <v>162</v>
      </c>
      <c r="D19" s="136"/>
    </row>
    <row r="20" ht="16.5" customHeight="1" spans="1:4">
      <c r="A20" s="197"/>
      <c r="B20" s="136"/>
      <c r="C20" s="100" t="s">
        <v>163</v>
      </c>
      <c r="D20" s="136"/>
    </row>
    <row r="21" ht="16.5" customHeight="1" spans="1:4">
      <c r="A21" s="197"/>
      <c r="B21" s="136"/>
      <c r="C21" s="100" t="s">
        <v>164</v>
      </c>
      <c r="D21" s="136"/>
    </row>
    <row r="22" ht="16.5" customHeight="1" spans="1:4">
      <c r="A22" s="197"/>
      <c r="B22" s="136"/>
      <c r="C22" s="100" t="s">
        <v>165</v>
      </c>
      <c r="D22" s="136"/>
    </row>
    <row r="23" ht="16.5" customHeight="1" spans="1:4">
      <c r="A23" s="197"/>
      <c r="B23" s="136"/>
      <c r="C23" s="100" t="s">
        <v>166</v>
      </c>
      <c r="D23" s="136"/>
    </row>
    <row r="24" ht="16.5" customHeight="1" spans="1:4">
      <c r="A24" s="197"/>
      <c r="B24" s="136"/>
      <c r="C24" s="100" t="s">
        <v>167</v>
      </c>
      <c r="D24" s="136"/>
    </row>
    <row r="25" ht="16.5" customHeight="1" spans="1:4">
      <c r="A25" s="197"/>
      <c r="B25" s="136"/>
      <c r="C25" s="100" t="s">
        <v>168</v>
      </c>
      <c r="D25" s="136">
        <v>3307824</v>
      </c>
    </row>
    <row r="26" ht="16.5" customHeight="1" spans="1:4">
      <c r="A26" s="197"/>
      <c r="B26" s="136"/>
      <c r="C26" s="100" t="s">
        <v>169</v>
      </c>
      <c r="D26" s="136"/>
    </row>
    <row r="27" ht="16.5" customHeight="1" spans="1:4">
      <c r="A27" s="197"/>
      <c r="B27" s="136"/>
      <c r="C27" s="100" t="s">
        <v>170</v>
      </c>
      <c r="D27" s="136"/>
    </row>
    <row r="28" ht="16.5" customHeight="1" spans="1:4">
      <c r="A28" s="197"/>
      <c r="B28" s="136"/>
      <c r="C28" s="100" t="s">
        <v>171</v>
      </c>
      <c r="D28" s="136"/>
    </row>
    <row r="29" ht="16.5" customHeight="1" spans="1:4">
      <c r="A29" s="197"/>
      <c r="B29" s="136"/>
      <c r="C29" s="100" t="s">
        <v>172</v>
      </c>
      <c r="D29" s="136"/>
    </row>
    <row r="30" ht="16.5" customHeight="1" spans="1:4">
      <c r="A30" s="197"/>
      <c r="B30" s="136"/>
      <c r="C30" s="100" t="s">
        <v>173</v>
      </c>
      <c r="D30" s="136"/>
    </row>
    <row r="31" ht="16.5" customHeight="1" spans="1:4">
      <c r="A31" s="197"/>
      <c r="B31" s="136"/>
      <c r="C31" s="22" t="s">
        <v>174</v>
      </c>
      <c r="D31" s="136"/>
    </row>
    <row r="32" ht="16.5" customHeight="1" spans="1:4">
      <c r="A32" s="197"/>
      <c r="B32" s="136"/>
      <c r="C32" s="22" t="s">
        <v>175</v>
      </c>
      <c r="D32" s="136"/>
    </row>
    <row r="33" ht="16.5" customHeight="1" spans="1:4">
      <c r="A33" s="197"/>
      <c r="B33" s="136"/>
      <c r="C33" s="42" t="s">
        <v>176</v>
      </c>
      <c r="D33" s="136"/>
    </row>
    <row r="34" ht="15" customHeight="1" spans="1:4">
      <c r="A34" s="198" t="s">
        <v>50</v>
      </c>
      <c r="B34" s="199">
        <v>49689497.24</v>
      </c>
      <c r="C34" s="198" t="s">
        <v>51</v>
      </c>
      <c r="D34" s="199">
        <v>49689497.24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zoomScale="90" zoomScaleNormal="90" topLeftCell="A14" workbookViewId="0">
      <selection activeCell="C29" sqref="C29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67"/>
      <c r="F1" s="103"/>
      <c r="G1" s="171" t="s">
        <v>177</v>
      </c>
    </row>
    <row r="2" ht="41.25" customHeight="1" spans="1:7">
      <c r="A2" s="157" t="str">
        <f>"2025"&amp;"年一般公共预算支出预算表（按功能科目分类）"</f>
        <v>2025年一般公共预算支出预算表（按功能科目分类）</v>
      </c>
      <c r="B2" s="157"/>
      <c r="C2" s="157"/>
      <c r="D2" s="157"/>
      <c r="E2" s="157"/>
      <c r="F2" s="157"/>
      <c r="G2" s="157"/>
    </row>
    <row r="3" ht="18" customHeight="1" spans="1:7">
      <c r="A3" s="46" t="str">
        <f>"单位名称："&amp;"石林彝族自治县紫玉中心学校"</f>
        <v>单位名称：石林彝族自治县紫玉中心学校</v>
      </c>
      <c r="F3" s="154"/>
      <c r="G3" s="171" t="s">
        <v>1</v>
      </c>
    </row>
    <row r="4" ht="20.25" customHeight="1" spans="1:7">
      <c r="A4" s="187" t="s">
        <v>178</v>
      </c>
      <c r="B4" s="188"/>
      <c r="C4" s="158" t="s">
        <v>55</v>
      </c>
      <c r="D4" s="178" t="s">
        <v>75</v>
      </c>
      <c r="E4" s="13"/>
      <c r="F4" s="37"/>
      <c r="G4" s="168" t="s">
        <v>76</v>
      </c>
    </row>
    <row r="5" ht="20.25" customHeight="1" spans="1:7">
      <c r="A5" s="189" t="s">
        <v>72</v>
      </c>
      <c r="B5" s="189" t="s">
        <v>73</v>
      </c>
      <c r="C5" s="57"/>
      <c r="D5" s="14" t="s">
        <v>57</v>
      </c>
      <c r="E5" s="14" t="s">
        <v>179</v>
      </c>
      <c r="F5" s="14" t="s">
        <v>180</v>
      </c>
      <c r="G5" s="170"/>
    </row>
    <row r="6" ht="15" customHeight="1" spans="1:7">
      <c r="A6" s="21" t="s">
        <v>82</v>
      </c>
      <c r="B6" s="21" t="s">
        <v>83</v>
      </c>
      <c r="C6" s="21" t="s">
        <v>84</v>
      </c>
      <c r="D6" s="21" t="s">
        <v>85</v>
      </c>
      <c r="E6" s="21" t="s">
        <v>86</v>
      </c>
      <c r="F6" s="21" t="s">
        <v>87</v>
      </c>
      <c r="G6" s="21" t="s">
        <v>88</v>
      </c>
    </row>
    <row r="7" ht="18" customHeight="1" spans="1:7">
      <c r="A7" s="42" t="s">
        <v>97</v>
      </c>
      <c r="B7" s="42" t="s">
        <v>98</v>
      </c>
      <c r="C7" s="136">
        <v>34675160</v>
      </c>
      <c r="D7" s="136">
        <v>30703090</v>
      </c>
      <c r="E7" s="136">
        <v>29381330</v>
      </c>
      <c r="F7" s="136">
        <v>1321760</v>
      </c>
      <c r="G7" s="136">
        <v>3972070</v>
      </c>
    </row>
    <row r="8" ht="18" customHeight="1" spans="1:7">
      <c r="A8" s="166" t="s">
        <v>99</v>
      </c>
      <c r="B8" s="166" t="s">
        <v>100</v>
      </c>
      <c r="C8" s="136">
        <v>32832164</v>
      </c>
      <c r="D8" s="136">
        <v>30703090</v>
      </c>
      <c r="E8" s="136">
        <v>29381330</v>
      </c>
      <c r="F8" s="136">
        <v>1321760</v>
      </c>
      <c r="G8" s="136">
        <v>2129074</v>
      </c>
    </row>
    <row r="9" ht="18" customHeight="1" spans="1:7">
      <c r="A9" s="190" t="s">
        <v>101</v>
      </c>
      <c r="B9" s="190" t="s">
        <v>102</v>
      </c>
      <c r="C9" s="136">
        <v>1765008</v>
      </c>
      <c r="D9" s="136"/>
      <c r="E9" s="136"/>
      <c r="F9" s="136"/>
      <c r="G9" s="136">
        <v>1765008</v>
      </c>
    </row>
    <row r="10" ht="18" customHeight="1" spans="1:7">
      <c r="A10" s="190" t="s">
        <v>103</v>
      </c>
      <c r="B10" s="190" t="s">
        <v>104</v>
      </c>
      <c r="C10" s="136">
        <v>31067156</v>
      </c>
      <c r="D10" s="136">
        <v>30703090</v>
      </c>
      <c r="E10" s="136">
        <v>29381330</v>
      </c>
      <c r="F10" s="136">
        <v>1321760</v>
      </c>
      <c r="G10" s="136">
        <v>364066</v>
      </c>
    </row>
    <row r="11" ht="18" customHeight="1" spans="1:7">
      <c r="A11" s="166" t="s">
        <v>105</v>
      </c>
      <c r="B11" s="166" t="s">
        <v>106</v>
      </c>
      <c r="C11" s="136">
        <v>5760</v>
      </c>
      <c r="D11" s="136"/>
      <c r="E11" s="136"/>
      <c r="F11" s="136"/>
      <c r="G11" s="136">
        <v>5760</v>
      </c>
    </row>
    <row r="12" ht="18" customHeight="1" spans="1:7">
      <c r="A12" s="190" t="s">
        <v>107</v>
      </c>
      <c r="B12" s="190" t="s">
        <v>108</v>
      </c>
      <c r="C12" s="136">
        <v>5760</v>
      </c>
      <c r="D12" s="136"/>
      <c r="E12" s="136"/>
      <c r="F12" s="136"/>
      <c r="G12" s="136">
        <v>5760</v>
      </c>
    </row>
    <row r="13" ht="18" customHeight="1" spans="1:7">
      <c r="A13" s="166" t="s">
        <v>109</v>
      </c>
      <c r="B13" s="166" t="s">
        <v>110</v>
      </c>
      <c r="C13" s="136">
        <v>1837236</v>
      </c>
      <c r="D13" s="136"/>
      <c r="E13" s="136"/>
      <c r="F13" s="136"/>
      <c r="G13" s="136">
        <v>1837236</v>
      </c>
    </row>
    <row r="14" ht="18" customHeight="1" spans="1:7">
      <c r="A14" s="190" t="s">
        <v>111</v>
      </c>
      <c r="B14" s="190" t="s">
        <v>112</v>
      </c>
      <c r="C14" s="136">
        <v>1837236</v>
      </c>
      <c r="D14" s="136"/>
      <c r="E14" s="136"/>
      <c r="F14" s="136"/>
      <c r="G14" s="136">
        <v>1837236</v>
      </c>
    </row>
    <row r="15" ht="18" customHeight="1" spans="1:7">
      <c r="A15" s="42" t="s">
        <v>113</v>
      </c>
      <c r="B15" s="42" t="s">
        <v>114</v>
      </c>
      <c r="C15" s="136">
        <v>7866685.24</v>
      </c>
      <c r="D15" s="136">
        <v>7866685.24</v>
      </c>
      <c r="E15" s="136">
        <v>7866685.24</v>
      </c>
      <c r="F15" s="136"/>
      <c r="G15" s="136"/>
    </row>
    <row r="16" ht="18" customHeight="1" spans="1:7">
      <c r="A16" s="166" t="s">
        <v>115</v>
      </c>
      <c r="B16" s="166" t="s">
        <v>116</v>
      </c>
      <c r="C16" s="136">
        <v>7635586.24</v>
      </c>
      <c r="D16" s="136">
        <v>7635586.24</v>
      </c>
      <c r="E16" s="136">
        <v>7635586.24</v>
      </c>
      <c r="F16" s="136"/>
      <c r="G16" s="136"/>
    </row>
    <row r="17" ht="18" customHeight="1" spans="1:7">
      <c r="A17" s="190" t="s">
        <v>117</v>
      </c>
      <c r="B17" s="190" t="s">
        <v>118</v>
      </c>
      <c r="C17" s="136">
        <v>2597796.24</v>
      </c>
      <c r="D17" s="136">
        <v>2597796.24</v>
      </c>
      <c r="E17" s="136">
        <v>2597796.24</v>
      </c>
      <c r="F17" s="136"/>
      <c r="G17" s="136"/>
    </row>
    <row r="18" ht="18" customHeight="1" spans="1:7">
      <c r="A18" s="190" t="s">
        <v>119</v>
      </c>
      <c r="B18" s="190" t="s">
        <v>120</v>
      </c>
      <c r="C18" s="136">
        <v>4181424</v>
      </c>
      <c r="D18" s="136">
        <v>4181424</v>
      </c>
      <c r="E18" s="136">
        <v>4181424</v>
      </c>
      <c r="F18" s="136"/>
      <c r="G18" s="136"/>
    </row>
    <row r="19" ht="18" customHeight="1" spans="1:7">
      <c r="A19" s="190" t="s">
        <v>121</v>
      </c>
      <c r="B19" s="190" t="s">
        <v>122</v>
      </c>
      <c r="C19" s="136">
        <v>856366</v>
      </c>
      <c r="D19" s="136">
        <v>856366</v>
      </c>
      <c r="E19" s="136">
        <v>856366</v>
      </c>
      <c r="F19" s="136"/>
      <c r="G19" s="136"/>
    </row>
    <row r="20" ht="18" customHeight="1" spans="1:7">
      <c r="A20" s="166" t="s">
        <v>123</v>
      </c>
      <c r="B20" s="166" t="s">
        <v>124</v>
      </c>
      <c r="C20" s="136">
        <v>231099</v>
      </c>
      <c r="D20" s="136">
        <v>231099</v>
      </c>
      <c r="E20" s="136">
        <v>231099</v>
      </c>
      <c r="F20" s="136"/>
      <c r="G20" s="136"/>
    </row>
    <row r="21" ht="18" customHeight="1" spans="1:7">
      <c r="A21" s="190" t="s">
        <v>125</v>
      </c>
      <c r="B21" s="190" t="s">
        <v>126</v>
      </c>
      <c r="C21" s="136">
        <v>231099</v>
      </c>
      <c r="D21" s="136">
        <v>231099</v>
      </c>
      <c r="E21" s="136">
        <v>231099</v>
      </c>
      <c r="F21" s="136"/>
      <c r="G21" s="136"/>
    </row>
    <row r="22" ht="18" customHeight="1" spans="1:7">
      <c r="A22" s="42" t="s">
        <v>127</v>
      </c>
      <c r="B22" s="42" t="s">
        <v>128</v>
      </c>
      <c r="C22" s="136">
        <v>3839828</v>
      </c>
      <c r="D22" s="136">
        <v>3839828</v>
      </c>
      <c r="E22" s="136">
        <v>3839828</v>
      </c>
      <c r="F22" s="136"/>
      <c r="G22" s="136"/>
    </row>
    <row r="23" ht="18" customHeight="1" spans="1:7">
      <c r="A23" s="166" t="s">
        <v>129</v>
      </c>
      <c r="B23" s="166" t="s">
        <v>130</v>
      </c>
      <c r="C23" s="136">
        <v>3839828</v>
      </c>
      <c r="D23" s="136">
        <v>3839828</v>
      </c>
      <c r="E23" s="136">
        <v>3839828</v>
      </c>
      <c r="F23" s="136"/>
      <c r="G23" s="136"/>
    </row>
    <row r="24" ht="18" customHeight="1" spans="1:7">
      <c r="A24" s="190" t="s">
        <v>131</v>
      </c>
      <c r="B24" s="190" t="s">
        <v>132</v>
      </c>
      <c r="C24" s="136">
        <v>1753232</v>
      </c>
      <c r="D24" s="136">
        <v>1753232</v>
      </c>
      <c r="E24" s="136">
        <v>1753232</v>
      </c>
      <c r="F24" s="136"/>
      <c r="G24" s="136"/>
    </row>
    <row r="25" ht="18" customHeight="1" spans="1:7">
      <c r="A25" s="190" t="s">
        <v>133</v>
      </c>
      <c r="B25" s="190" t="s">
        <v>134</v>
      </c>
      <c r="C25" s="136">
        <v>1837928</v>
      </c>
      <c r="D25" s="136">
        <v>1837928</v>
      </c>
      <c r="E25" s="136">
        <v>1837928</v>
      </c>
      <c r="F25" s="136"/>
      <c r="G25" s="136"/>
    </row>
    <row r="26" ht="18" customHeight="1" spans="1:7">
      <c r="A26" s="190" t="s">
        <v>135</v>
      </c>
      <c r="B26" s="190" t="s">
        <v>136</v>
      </c>
      <c r="C26" s="136">
        <v>248668</v>
      </c>
      <c r="D26" s="136">
        <v>248668</v>
      </c>
      <c r="E26" s="136">
        <v>248668</v>
      </c>
      <c r="F26" s="136"/>
      <c r="G26" s="136"/>
    </row>
    <row r="27" ht="18" customHeight="1" spans="1:7">
      <c r="A27" s="42" t="s">
        <v>137</v>
      </c>
      <c r="B27" s="42" t="s">
        <v>138</v>
      </c>
      <c r="C27" s="136">
        <v>3307824</v>
      </c>
      <c r="D27" s="136">
        <v>3307824</v>
      </c>
      <c r="E27" s="136">
        <v>3307824</v>
      </c>
      <c r="F27" s="136"/>
      <c r="G27" s="136"/>
    </row>
    <row r="28" ht="18" customHeight="1" spans="1:7">
      <c r="A28" s="166" t="s">
        <v>139</v>
      </c>
      <c r="B28" s="166" t="s">
        <v>140</v>
      </c>
      <c r="C28" s="136">
        <v>3307824</v>
      </c>
      <c r="D28" s="136">
        <v>3307824</v>
      </c>
      <c r="E28" s="136">
        <v>3307824</v>
      </c>
      <c r="F28" s="136"/>
      <c r="G28" s="136"/>
    </row>
    <row r="29" ht="18" customHeight="1" spans="1:7">
      <c r="A29" s="190" t="s">
        <v>141</v>
      </c>
      <c r="B29" s="190" t="s">
        <v>142</v>
      </c>
      <c r="C29" s="136">
        <v>3307824</v>
      </c>
      <c r="D29" s="136">
        <v>3307824</v>
      </c>
      <c r="E29" s="136">
        <v>3307824</v>
      </c>
      <c r="F29" s="136"/>
      <c r="G29" s="136"/>
    </row>
    <row r="30" ht="18" customHeight="1" spans="1:7">
      <c r="A30" s="191" t="s">
        <v>181</v>
      </c>
      <c r="B30" s="192" t="s">
        <v>181</v>
      </c>
      <c r="C30" s="136">
        <v>49689497.24</v>
      </c>
      <c r="D30" s="136">
        <v>45717427.24</v>
      </c>
      <c r="E30" s="136">
        <v>44395667.24</v>
      </c>
      <c r="F30" s="136">
        <v>1321760</v>
      </c>
      <c r="G30" s="136">
        <v>3972070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3" sqref="C13"/>
    </sheetView>
  </sheetViews>
  <sheetFormatPr defaultColWidth="10.4166666666667" defaultRowHeight="14.25" customHeight="1" outlineLevelRow="6" outlineLevelCol="5"/>
  <cols>
    <col min="1" max="6" width="28.1388888888889" customWidth="1"/>
  </cols>
  <sheetData>
    <row r="1" customHeight="1" spans="1:6">
      <c r="A1" s="79"/>
      <c r="B1" s="79"/>
      <c r="C1" s="79"/>
      <c r="D1" s="79"/>
      <c r="E1" s="78"/>
      <c r="F1" s="182" t="s">
        <v>182</v>
      </c>
    </row>
    <row r="2" ht="41.25" customHeight="1" spans="1:6">
      <c r="A2" s="183" t="str">
        <f>"2025"&amp;"年一般公共预算“三公”经费支出预算表"</f>
        <v>2025年一般公共预算“三公”经费支出预算表</v>
      </c>
      <c r="B2" s="79"/>
      <c r="C2" s="79"/>
      <c r="D2" s="79"/>
      <c r="E2" s="78"/>
      <c r="F2" s="79"/>
    </row>
    <row r="3" customHeight="1" spans="1:6">
      <c r="A3" s="144" t="str">
        <f>"单位名称："&amp;"石林彝族自治县紫玉中心学校"</f>
        <v>单位名称：石林彝族自治县紫玉中心学校</v>
      </c>
      <c r="B3" s="184"/>
      <c r="D3" s="79"/>
      <c r="E3" s="78"/>
      <c r="F3" s="96" t="s">
        <v>1</v>
      </c>
    </row>
    <row r="4" ht="27" customHeight="1" spans="1:6">
      <c r="A4" s="83" t="s">
        <v>183</v>
      </c>
      <c r="B4" s="83" t="s">
        <v>184</v>
      </c>
      <c r="C4" s="85" t="s">
        <v>185</v>
      </c>
      <c r="D4" s="83"/>
      <c r="E4" s="84"/>
      <c r="F4" s="83" t="s">
        <v>186</v>
      </c>
    </row>
    <row r="5" ht="28.5" customHeight="1" spans="1:6">
      <c r="A5" s="185"/>
      <c r="B5" s="87"/>
      <c r="C5" s="84" t="s">
        <v>57</v>
      </c>
      <c r="D5" s="84" t="s">
        <v>187</v>
      </c>
      <c r="E5" s="84" t="s">
        <v>188</v>
      </c>
      <c r="F5" s="86"/>
    </row>
    <row r="6" ht="80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80" customHeight="1" spans="1:6">
      <c r="A7" s="186">
        <v>39500</v>
      </c>
      <c r="B7" s="136">
        <v>0</v>
      </c>
      <c r="C7" s="136"/>
      <c r="D7" s="136">
        <v>0</v>
      </c>
      <c r="E7" s="136">
        <v>0</v>
      </c>
      <c r="F7" s="186">
        <v>39500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topLeftCell="B9" workbookViewId="0">
      <selection activeCell="C4" sqref="C4:X7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2:24">
      <c r="B1" s="167"/>
      <c r="C1" s="172"/>
      <c r="E1" s="173"/>
      <c r="F1" s="173"/>
      <c r="G1" s="173"/>
      <c r="H1" s="173"/>
      <c r="I1" s="114"/>
      <c r="J1" s="114"/>
      <c r="K1" s="114"/>
      <c r="L1" s="114"/>
      <c r="M1" s="114"/>
      <c r="N1" s="114"/>
      <c r="R1" s="114"/>
      <c r="V1" s="172"/>
      <c r="X1" s="44" t="s">
        <v>189</v>
      </c>
    </row>
    <row r="2" ht="45.75" customHeight="1" spans="1:24">
      <c r="A2" s="98" t="str">
        <f>"2025"&amp;"年部门基本支出预算表"</f>
        <v>2025年部门基本支出预算表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98"/>
      <c r="S2" s="98"/>
      <c r="T2" s="98"/>
      <c r="U2" s="98"/>
      <c r="V2" s="98"/>
      <c r="W2" s="98"/>
      <c r="X2" s="98"/>
    </row>
    <row r="3" ht="18.75" customHeight="1" spans="1:24">
      <c r="A3" s="46" t="str">
        <f>"单位名称："&amp;"石林彝族自治县紫玉中心学校"</f>
        <v>单位名称：石林彝族自治县紫玉中心学校</v>
      </c>
      <c r="B3" s="47"/>
      <c r="C3" s="174"/>
      <c r="D3" s="174"/>
      <c r="E3" s="174"/>
      <c r="F3" s="174"/>
      <c r="G3" s="174"/>
      <c r="H3" s="174"/>
      <c r="I3" s="116"/>
      <c r="J3" s="116"/>
      <c r="K3" s="116"/>
      <c r="L3" s="116"/>
      <c r="M3" s="116"/>
      <c r="N3" s="116"/>
      <c r="O3" s="48"/>
      <c r="P3" s="48"/>
      <c r="Q3" s="48"/>
      <c r="R3" s="116"/>
      <c r="V3" s="172"/>
      <c r="X3" s="44" t="s">
        <v>1</v>
      </c>
    </row>
    <row r="4" ht="18" customHeight="1" spans="1:24">
      <c r="A4" s="50" t="s">
        <v>190</v>
      </c>
      <c r="B4" s="50" t="s">
        <v>191</v>
      </c>
      <c r="C4" s="50" t="s">
        <v>192</v>
      </c>
      <c r="D4" s="50" t="s">
        <v>193</v>
      </c>
      <c r="E4" s="50" t="s">
        <v>194</v>
      </c>
      <c r="F4" s="50" t="s">
        <v>195</v>
      </c>
      <c r="G4" s="50" t="s">
        <v>196</v>
      </c>
      <c r="H4" s="50" t="s">
        <v>197</v>
      </c>
      <c r="I4" s="178" t="s">
        <v>198</v>
      </c>
      <c r="J4" s="140" t="s">
        <v>198</v>
      </c>
      <c r="K4" s="140"/>
      <c r="L4" s="140"/>
      <c r="M4" s="140"/>
      <c r="N4" s="140"/>
      <c r="O4" s="13"/>
      <c r="P4" s="13"/>
      <c r="Q4" s="13"/>
      <c r="R4" s="132" t="s">
        <v>61</v>
      </c>
      <c r="S4" s="140" t="s">
        <v>62</v>
      </c>
      <c r="T4" s="140"/>
      <c r="U4" s="140"/>
      <c r="V4" s="140"/>
      <c r="W4" s="140"/>
      <c r="X4" s="141"/>
    </row>
    <row r="5" ht="18" customHeight="1" spans="1:24">
      <c r="A5" s="52"/>
      <c r="B5" s="66"/>
      <c r="C5" s="160"/>
      <c r="D5" s="52"/>
      <c r="E5" s="52"/>
      <c r="F5" s="52"/>
      <c r="G5" s="52"/>
      <c r="H5" s="52"/>
      <c r="I5" s="158" t="s">
        <v>199</v>
      </c>
      <c r="J5" s="178" t="s">
        <v>58</v>
      </c>
      <c r="K5" s="140"/>
      <c r="L5" s="140"/>
      <c r="M5" s="140"/>
      <c r="N5" s="141"/>
      <c r="O5" s="12" t="s">
        <v>200</v>
      </c>
      <c r="P5" s="13"/>
      <c r="Q5" s="37"/>
      <c r="R5" s="50" t="s">
        <v>61</v>
      </c>
      <c r="S5" s="178" t="s">
        <v>62</v>
      </c>
      <c r="T5" s="132" t="s">
        <v>64</v>
      </c>
      <c r="U5" s="140" t="s">
        <v>62</v>
      </c>
      <c r="V5" s="132" t="s">
        <v>66</v>
      </c>
      <c r="W5" s="132" t="s">
        <v>67</v>
      </c>
      <c r="X5" s="181" t="s">
        <v>68</v>
      </c>
    </row>
    <row r="6" ht="19.5" customHeight="1" spans="1:24">
      <c r="A6" s="66"/>
      <c r="B6" s="66"/>
      <c r="C6" s="66"/>
      <c r="D6" s="66"/>
      <c r="E6" s="66"/>
      <c r="F6" s="66"/>
      <c r="G6" s="66"/>
      <c r="H6" s="66"/>
      <c r="I6" s="66"/>
      <c r="J6" s="179" t="s">
        <v>201</v>
      </c>
      <c r="K6" s="50" t="s">
        <v>202</v>
      </c>
      <c r="L6" s="50" t="s">
        <v>203</v>
      </c>
      <c r="M6" s="50" t="s">
        <v>204</v>
      </c>
      <c r="N6" s="50" t="s">
        <v>205</v>
      </c>
      <c r="O6" s="50" t="s">
        <v>58</v>
      </c>
      <c r="P6" s="50" t="s">
        <v>59</v>
      </c>
      <c r="Q6" s="50" t="s">
        <v>60</v>
      </c>
      <c r="R6" s="66"/>
      <c r="S6" s="50" t="s">
        <v>57</v>
      </c>
      <c r="T6" s="50" t="s">
        <v>64</v>
      </c>
      <c r="U6" s="50" t="s">
        <v>206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5"/>
      <c r="B7" s="57"/>
      <c r="C7" s="175"/>
      <c r="D7" s="175"/>
      <c r="E7" s="175"/>
      <c r="F7" s="175"/>
      <c r="G7" s="175"/>
      <c r="H7" s="175"/>
      <c r="I7" s="175"/>
      <c r="J7" s="180" t="s">
        <v>57</v>
      </c>
      <c r="K7" s="55" t="s">
        <v>207</v>
      </c>
      <c r="L7" s="55" t="s">
        <v>203</v>
      </c>
      <c r="M7" s="55" t="s">
        <v>204</v>
      </c>
      <c r="N7" s="55" t="s">
        <v>205</v>
      </c>
      <c r="O7" s="55" t="s">
        <v>203</v>
      </c>
      <c r="P7" s="55" t="s">
        <v>204</v>
      </c>
      <c r="Q7" s="55" t="s">
        <v>205</v>
      </c>
      <c r="R7" s="55" t="s">
        <v>61</v>
      </c>
      <c r="S7" s="55" t="s">
        <v>57</v>
      </c>
      <c r="T7" s="55" t="s">
        <v>64</v>
      </c>
      <c r="U7" s="55" t="s">
        <v>206</v>
      </c>
      <c r="V7" s="55" t="s">
        <v>66</v>
      </c>
      <c r="W7" s="55" t="s">
        <v>67</v>
      </c>
      <c r="X7" s="55" t="s">
        <v>68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50" customHeight="1" spans="1:24">
      <c r="A9" s="22" t="s">
        <v>208</v>
      </c>
      <c r="B9" s="22" t="s">
        <v>70</v>
      </c>
      <c r="C9" s="22" t="s">
        <v>209</v>
      </c>
      <c r="D9" s="22" t="s">
        <v>210</v>
      </c>
      <c r="E9" s="22" t="s">
        <v>103</v>
      </c>
      <c r="F9" s="22" t="s">
        <v>104</v>
      </c>
      <c r="G9" s="22" t="s">
        <v>211</v>
      </c>
      <c r="H9" s="22" t="s">
        <v>212</v>
      </c>
      <c r="I9" s="136">
        <v>12707400</v>
      </c>
      <c r="J9" s="136">
        <v>12707400</v>
      </c>
      <c r="K9" s="136"/>
      <c r="L9" s="136"/>
      <c r="M9" s="136">
        <v>12707400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ht="50" customHeight="1" spans="1:24">
      <c r="A10" s="22" t="s">
        <v>208</v>
      </c>
      <c r="B10" s="22" t="s">
        <v>70</v>
      </c>
      <c r="C10" s="22" t="s">
        <v>209</v>
      </c>
      <c r="D10" s="22" t="s">
        <v>210</v>
      </c>
      <c r="E10" s="22" t="s">
        <v>103</v>
      </c>
      <c r="F10" s="22" t="s">
        <v>104</v>
      </c>
      <c r="G10" s="22" t="s">
        <v>213</v>
      </c>
      <c r="H10" s="22" t="s">
        <v>214</v>
      </c>
      <c r="I10" s="136">
        <v>1248000</v>
      </c>
      <c r="J10" s="136">
        <v>1248000</v>
      </c>
      <c r="K10" s="61"/>
      <c r="L10" s="61"/>
      <c r="M10" s="136">
        <v>1248000</v>
      </c>
      <c r="N10" s="61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ht="50" customHeight="1" spans="1:24">
      <c r="A11" s="22" t="s">
        <v>208</v>
      </c>
      <c r="B11" s="22" t="s">
        <v>70</v>
      </c>
      <c r="C11" s="22" t="s">
        <v>209</v>
      </c>
      <c r="D11" s="22" t="s">
        <v>210</v>
      </c>
      <c r="E11" s="22" t="s">
        <v>103</v>
      </c>
      <c r="F11" s="22" t="s">
        <v>104</v>
      </c>
      <c r="G11" s="22" t="s">
        <v>213</v>
      </c>
      <c r="H11" s="22" t="s">
        <v>214</v>
      </c>
      <c r="I11" s="136">
        <v>5280528</v>
      </c>
      <c r="J11" s="136">
        <v>5280528</v>
      </c>
      <c r="K11" s="61"/>
      <c r="L11" s="61"/>
      <c r="M11" s="136">
        <v>5280528</v>
      </c>
      <c r="N11" s="61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ht="50" customHeight="1" spans="1:24">
      <c r="A12" s="22" t="s">
        <v>208</v>
      </c>
      <c r="B12" s="22" t="s">
        <v>70</v>
      </c>
      <c r="C12" s="22" t="s">
        <v>209</v>
      </c>
      <c r="D12" s="22" t="s">
        <v>210</v>
      </c>
      <c r="E12" s="22" t="s">
        <v>103</v>
      </c>
      <c r="F12" s="22" t="s">
        <v>104</v>
      </c>
      <c r="G12" s="22" t="s">
        <v>215</v>
      </c>
      <c r="H12" s="22" t="s">
        <v>216</v>
      </c>
      <c r="I12" s="136">
        <v>45000</v>
      </c>
      <c r="J12" s="136">
        <v>45000</v>
      </c>
      <c r="K12" s="61"/>
      <c r="L12" s="61"/>
      <c r="M12" s="136">
        <v>45000</v>
      </c>
      <c r="N12" s="61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ht="50" customHeight="1" spans="1:24">
      <c r="A13" s="22" t="s">
        <v>208</v>
      </c>
      <c r="B13" s="22" t="s">
        <v>70</v>
      </c>
      <c r="C13" s="22" t="s">
        <v>209</v>
      </c>
      <c r="D13" s="22" t="s">
        <v>210</v>
      </c>
      <c r="E13" s="22" t="s">
        <v>103</v>
      </c>
      <c r="F13" s="22" t="s">
        <v>104</v>
      </c>
      <c r="G13" s="22" t="s">
        <v>215</v>
      </c>
      <c r="H13" s="22" t="s">
        <v>216</v>
      </c>
      <c r="I13" s="136">
        <v>1058950</v>
      </c>
      <c r="J13" s="136">
        <v>1058950</v>
      </c>
      <c r="K13" s="61"/>
      <c r="L13" s="61"/>
      <c r="M13" s="136">
        <v>1058950</v>
      </c>
      <c r="N13" s="61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ht="50" customHeight="1" spans="1:24">
      <c r="A14" s="22" t="s">
        <v>208</v>
      </c>
      <c r="B14" s="22" t="s">
        <v>70</v>
      </c>
      <c r="C14" s="22" t="s">
        <v>209</v>
      </c>
      <c r="D14" s="22" t="s">
        <v>210</v>
      </c>
      <c r="E14" s="22" t="s">
        <v>103</v>
      </c>
      <c r="F14" s="22" t="s">
        <v>104</v>
      </c>
      <c r="G14" s="22" t="s">
        <v>217</v>
      </c>
      <c r="H14" s="22" t="s">
        <v>218</v>
      </c>
      <c r="I14" s="136">
        <v>1747200</v>
      </c>
      <c r="J14" s="136">
        <v>1747200</v>
      </c>
      <c r="K14" s="61"/>
      <c r="L14" s="61"/>
      <c r="M14" s="136">
        <v>1747200</v>
      </c>
      <c r="N14" s="61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ht="50" customHeight="1" spans="1:24">
      <c r="A15" s="22" t="s">
        <v>208</v>
      </c>
      <c r="B15" s="22" t="s">
        <v>70</v>
      </c>
      <c r="C15" s="22" t="s">
        <v>209</v>
      </c>
      <c r="D15" s="22" t="s">
        <v>210</v>
      </c>
      <c r="E15" s="22" t="s">
        <v>103</v>
      </c>
      <c r="F15" s="22" t="s">
        <v>104</v>
      </c>
      <c r="G15" s="22" t="s">
        <v>217</v>
      </c>
      <c r="H15" s="22" t="s">
        <v>218</v>
      </c>
      <c r="I15" s="136">
        <v>4131084</v>
      </c>
      <c r="J15" s="136">
        <v>4131084</v>
      </c>
      <c r="K15" s="61"/>
      <c r="L15" s="61"/>
      <c r="M15" s="136">
        <v>4131084</v>
      </c>
      <c r="N15" s="61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ht="50" customHeight="1" spans="1:24">
      <c r="A16" s="22" t="s">
        <v>208</v>
      </c>
      <c r="B16" s="22" t="s">
        <v>70</v>
      </c>
      <c r="C16" s="22" t="s">
        <v>209</v>
      </c>
      <c r="D16" s="22" t="s">
        <v>210</v>
      </c>
      <c r="E16" s="22" t="s">
        <v>103</v>
      </c>
      <c r="F16" s="22" t="s">
        <v>104</v>
      </c>
      <c r="G16" s="22" t="s">
        <v>217</v>
      </c>
      <c r="H16" s="22" t="s">
        <v>218</v>
      </c>
      <c r="I16" s="136">
        <v>2320992</v>
      </c>
      <c r="J16" s="136">
        <v>2320992</v>
      </c>
      <c r="K16" s="61"/>
      <c r="L16" s="61"/>
      <c r="M16" s="136">
        <v>2320992</v>
      </c>
      <c r="N16" s="61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ht="50" customHeight="1" spans="1:24">
      <c r="A17" s="22" t="s">
        <v>208</v>
      </c>
      <c r="B17" s="22" t="s">
        <v>70</v>
      </c>
      <c r="C17" s="22" t="s">
        <v>219</v>
      </c>
      <c r="D17" s="22" t="s">
        <v>220</v>
      </c>
      <c r="E17" s="22" t="s">
        <v>119</v>
      </c>
      <c r="F17" s="22" t="s">
        <v>120</v>
      </c>
      <c r="G17" s="22" t="s">
        <v>221</v>
      </c>
      <c r="H17" s="22" t="s">
        <v>222</v>
      </c>
      <c r="I17" s="136">
        <v>4181424</v>
      </c>
      <c r="J17" s="136">
        <v>4181424</v>
      </c>
      <c r="K17" s="61"/>
      <c r="L17" s="61"/>
      <c r="M17" s="136">
        <v>4181424</v>
      </c>
      <c r="N17" s="61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ht="50" customHeight="1" spans="1:24">
      <c r="A18" s="22" t="s">
        <v>208</v>
      </c>
      <c r="B18" s="22" t="s">
        <v>70</v>
      </c>
      <c r="C18" s="22" t="s">
        <v>219</v>
      </c>
      <c r="D18" s="22" t="s">
        <v>220</v>
      </c>
      <c r="E18" s="22" t="s">
        <v>121</v>
      </c>
      <c r="F18" s="22" t="s">
        <v>122</v>
      </c>
      <c r="G18" s="22" t="s">
        <v>223</v>
      </c>
      <c r="H18" s="22" t="s">
        <v>224</v>
      </c>
      <c r="I18" s="136">
        <v>856366</v>
      </c>
      <c r="J18" s="136">
        <v>856366</v>
      </c>
      <c r="K18" s="61"/>
      <c r="L18" s="61"/>
      <c r="M18" s="136">
        <v>856366</v>
      </c>
      <c r="N18" s="61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ht="50" customHeight="1" spans="1:24">
      <c r="A19" s="22" t="s">
        <v>208</v>
      </c>
      <c r="B19" s="22" t="s">
        <v>70</v>
      </c>
      <c r="C19" s="22" t="s">
        <v>219</v>
      </c>
      <c r="D19" s="22" t="s">
        <v>220</v>
      </c>
      <c r="E19" s="22" t="s">
        <v>131</v>
      </c>
      <c r="F19" s="22" t="s">
        <v>132</v>
      </c>
      <c r="G19" s="22" t="s">
        <v>225</v>
      </c>
      <c r="H19" s="22" t="s">
        <v>226</v>
      </c>
      <c r="I19" s="136">
        <v>1753232</v>
      </c>
      <c r="J19" s="136">
        <v>1753232</v>
      </c>
      <c r="K19" s="61"/>
      <c r="L19" s="61"/>
      <c r="M19" s="136">
        <v>1753232</v>
      </c>
      <c r="N19" s="61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ht="50" customHeight="1" spans="1:24">
      <c r="A20" s="22" t="s">
        <v>208</v>
      </c>
      <c r="B20" s="22" t="s">
        <v>70</v>
      </c>
      <c r="C20" s="22" t="s">
        <v>219</v>
      </c>
      <c r="D20" s="22" t="s">
        <v>220</v>
      </c>
      <c r="E20" s="22" t="s">
        <v>133</v>
      </c>
      <c r="F20" s="22" t="s">
        <v>134</v>
      </c>
      <c r="G20" s="22" t="s">
        <v>227</v>
      </c>
      <c r="H20" s="22" t="s">
        <v>228</v>
      </c>
      <c r="I20" s="136">
        <v>728248</v>
      </c>
      <c r="J20" s="136">
        <v>728248</v>
      </c>
      <c r="K20" s="61"/>
      <c r="L20" s="61"/>
      <c r="M20" s="136">
        <v>728248</v>
      </c>
      <c r="N20" s="61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ht="50" customHeight="1" spans="1:24">
      <c r="A21" s="22" t="s">
        <v>208</v>
      </c>
      <c r="B21" s="22" t="s">
        <v>70</v>
      </c>
      <c r="C21" s="22" t="s">
        <v>219</v>
      </c>
      <c r="D21" s="22" t="s">
        <v>220</v>
      </c>
      <c r="E21" s="22" t="s">
        <v>133</v>
      </c>
      <c r="F21" s="22" t="s">
        <v>134</v>
      </c>
      <c r="G21" s="22" t="s">
        <v>227</v>
      </c>
      <c r="H21" s="22" t="s">
        <v>228</v>
      </c>
      <c r="I21" s="136">
        <v>1109680</v>
      </c>
      <c r="J21" s="136">
        <v>1109680</v>
      </c>
      <c r="K21" s="61"/>
      <c r="L21" s="61"/>
      <c r="M21" s="136">
        <v>1109680</v>
      </c>
      <c r="N21" s="61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ht="50" customHeight="1" spans="1:24">
      <c r="A22" s="22" t="s">
        <v>208</v>
      </c>
      <c r="B22" s="22" t="s">
        <v>70</v>
      </c>
      <c r="C22" s="22" t="s">
        <v>219</v>
      </c>
      <c r="D22" s="22" t="s">
        <v>220</v>
      </c>
      <c r="E22" s="22" t="s">
        <v>103</v>
      </c>
      <c r="F22" s="22" t="s">
        <v>104</v>
      </c>
      <c r="G22" s="22" t="s">
        <v>229</v>
      </c>
      <c r="H22" s="22" t="s">
        <v>230</v>
      </c>
      <c r="I22" s="136">
        <v>151216</v>
      </c>
      <c r="J22" s="136">
        <v>151216</v>
      </c>
      <c r="K22" s="61"/>
      <c r="L22" s="61"/>
      <c r="M22" s="136">
        <v>151216</v>
      </c>
      <c r="N22" s="61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ht="50" customHeight="1" spans="1:24">
      <c r="A23" s="22" t="s">
        <v>208</v>
      </c>
      <c r="B23" s="22" t="s">
        <v>70</v>
      </c>
      <c r="C23" s="22" t="s">
        <v>219</v>
      </c>
      <c r="D23" s="22" t="s">
        <v>220</v>
      </c>
      <c r="E23" s="22" t="s">
        <v>135</v>
      </c>
      <c r="F23" s="22" t="s">
        <v>136</v>
      </c>
      <c r="G23" s="22" t="s">
        <v>229</v>
      </c>
      <c r="H23" s="22" t="s">
        <v>230</v>
      </c>
      <c r="I23" s="136">
        <v>88924</v>
      </c>
      <c r="J23" s="136">
        <v>88924</v>
      </c>
      <c r="K23" s="61"/>
      <c r="L23" s="61"/>
      <c r="M23" s="136">
        <v>88924</v>
      </c>
      <c r="N23" s="61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ht="50" customHeight="1" spans="1:24">
      <c r="A24" s="22" t="s">
        <v>208</v>
      </c>
      <c r="B24" s="22" t="s">
        <v>70</v>
      </c>
      <c r="C24" s="22" t="s">
        <v>219</v>
      </c>
      <c r="D24" s="22" t="s">
        <v>220</v>
      </c>
      <c r="E24" s="22" t="s">
        <v>135</v>
      </c>
      <c r="F24" s="22" t="s">
        <v>136</v>
      </c>
      <c r="G24" s="22" t="s">
        <v>229</v>
      </c>
      <c r="H24" s="22" t="s">
        <v>230</v>
      </c>
      <c r="I24" s="136">
        <v>52208</v>
      </c>
      <c r="J24" s="136">
        <v>52208</v>
      </c>
      <c r="K24" s="61"/>
      <c r="L24" s="61"/>
      <c r="M24" s="136">
        <v>52208</v>
      </c>
      <c r="N24" s="61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ht="50" customHeight="1" spans="1:24">
      <c r="A25" s="22" t="s">
        <v>208</v>
      </c>
      <c r="B25" s="22" t="s">
        <v>70</v>
      </c>
      <c r="C25" s="22" t="s">
        <v>219</v>
      </c>
      <c r="D25" s="22" t="s">
        <v>220</v>
      </c>
      <c r="E25" s="22" t="s">
        <v>135</v>
      </c>
      <c r="F25" s="22" t="s">
        <v>136</v>
      </c>
      <c r="G25" s="22" t="s">
        <v>229</v>
      </c>
      <c r="H25" s="22" t="s">
        <v>230</v>
      </c>
      <c r="I25" s="136">
        <v>107536</v>
      </c>
      <c r="J25" s="136">
        <v>107536</v>
      </c>
      <c r="K25" s="61"/>
      <c r="L25" s="61"/>
      <c r="M25" s="136">
        <v>107536</v>
      </c>
      <c r="N25" s="61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ht="50" customHeight="1" spans="1:24">
      <c r="A26" s="22" t="s">
        <v>208</v>
      </c>
      <c r="B26" s="22" t="s">
        <v>70</v>
      </c>
      <c r="C26" s="22" t="s">
        <v>231</v>
      </c>
      <c r="D26" s="22" t="s">
        <v>142</v>
      </c>
      <c r="E26" s="22" t="s">
        <v>141</v>
      </c>
      <c r="F26" s="22" t="s">
        <v>142</v>
      </c>
      <c r="G26" s="22" t="s">
        <v>232</v>
      </c>
      <c r="H26" s="22" t="s">
        <v>142</v>
      </c>
      <c r="I26" s="136">
        <v>3307824</v>
      </c>
      <c r="J26" s="136">
        <v>3307824</v>
      </c>
      <c r="K26" s="61"/>
      <c r="L26" s="61"/>
      <c r="M26" s="136">
        <v>3307824</v>
      </c>
      <c r="N26" s="61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ht="50" customHeight="1" spans="1:24">
      <c r="A27" s="22" t="s">
        <v>208</v>
      </c>
      <c r="B27" s="22" t="s">
        <v>70</v>
      </c>
      <c r="C27" s="22" t="s">
        <v>233</v>
      </c>
      <c r="D27" s="22" t="s">
        <v>234</v>
      </c>
      <c r="E27" s="22" t="s">
        <v>103</v>
      </c>
      <c r="F27" s="22" t="s">
        <v>104</v>
      </c>
      <c r="G27" s="22" t="s">
        <v>235</v>
      </c>
      <c r="H27" s="22" t="s">
        <v>236</v>
      </c>
      <c r="I27" s="136">
        <v>322020</v>
      </c>
      <c r="J27" s="136">
        <v>322020</v>
      </c>
      <c r="K27" s="61"/>
      <c r="L27" s="61"/>
      <c r="M27" s="136">
        <v>322020</v>
      </c>
      <c r="N27" s="61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ht="50" customHeight="1" spans="1:24">
      <c r="A28" s="22" t="s">
        <v>208</v>
      </c>
      <c r="B28" s="22" t="s">
        <v>70</v>
      </c>
      <c r="C28" s="22" t="s">
        <v>237</v>
      </c>
      <c r="D28" s="22" t="s">
        <v>238</v>
      </c>
      <c r="E28" s="22" t="s">
        <v>103</v>
      </c>
      <c r="F28" s="22" t="s">
        <v>104</v>
      </c>
      <c r="G28" s="22" t="s">
        <v>239</v>
      </c>
      <c r="H28" s="22" t="s">
        <v>238</v>
      </c>
      <c r="I28" s="136">
        <v>241280</v>
      </c>
      <c r="J28" s="136">
        <v>241280</v>
      </c>
      <c r="K28" s="61"/>
      <c r="L28" s="61"/>
      <c r="M28" s="136">
        <v>241280</v>
      </c>
      <c r="N28" s="61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ht="50" customHeight="1" spans="1:24">
      <c r="A29" s="22" t="s">
        <v>208</v>
      </c>
      <c r="B29" s="22" t="s">
        <v>70</v>
      </c>
      <c r="C29" s="22" t="s">
        <v>240</v>
      </c>
      <c r="D29" s="22" t="s">
        <v>241</v>
      </c>
      <c r="E29" s="22" t="s">
        <v>103</v>
      </c>
      <c r="F29" s="22" t="s">
        <v>104</v>
      </c>
      <c r="G29" s="22" t="s">
        <v>242</v>
      </c>
      <c r="H29" s="22" t="s">
        <v>243</v>
      </c>
      <c r="I29" s="136">
        <v>624000</v>
      </c>
      <c r="J29" s="136">
        <v>624000</v>
      </c>
      <c r="K29" s="61"/>
      <c r="L29" s="61"/>
      <c r="M29" s="136">
        <v>624000</v>
      </c>
      <c r="N29" s="61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ht="50" customHeight="1" spans="1:24">
      <c r="A30" s="22" t="s">
        <v>208</v>
      </c>
      <c r="B30" s="22" t="s">
        <v>70</v>
      </c>
      <c r="C30" s="22" t="s">
        <v>240</v>
      </c>
      <c r="D30" s="22" t="s">
        <v>241</v>
      </c>
      <c r="E30" s="22" t="s">
        <v>103</v>
      </c>
      <c r="F30" s="22" t="s">
        <v>104</v>
      </c>
      <c r="G30" s="22" t="s">
        <v>244</v>
      </c>
      <c r="H30" s="22" t="s">
        <v>245</v>
      </c>
      <c r="I30" s="136">
        <v>302760</v>
      </c>
      <c r="J30" s="136">
        <v>302760</v>
      </c>
      <c r="K30" s="61"/>
      <c r="L30" s="61"/>
      <c r="M30" s="136">
        <v>302760</v>
      </c>
      <c r="N30" s="61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ht="50" customHeight="1" spans="1:24">
      <c r="A31" s="22" t="s">
        <v>208</v>
      </c>
      <c r="B31" s="22" t="s">
        <v>70</v>
      </c>
      <c r="C31" s="22" t="s">
        <v>246</v>
      </c>
      <c r="D31" s="22" t="s">
        <v>247</v>
      </c>
      <c r="E31" s="22" t="s">
        <v>125</v>
      </c>
      <c r="F31" s="22" t="s">
        <v>126</v>
      </c>
      <c r="G31" s="22" t="s">
        <v>235</v>
      </c>
      <c r="H31" s="22" t="s">
        <v>236</v>
      </c>
      <c r="I31" s="136">
        <v>231099</v>
      </c>
      <c r="J31" s="136">
        <v>231099</v>
      </c>
      <c r="K31" s="61"/>
      <c r="L31" s="61"/>
      <c r="M31" s="136">
        <v>231099</v>
      </c>
      <c r="N31" s="61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ht="50" customHeight="1" spans="1:24">
      <c r="A32" s="22" t="s">
        <v>208</v>
      </c>
      <c r="B32" s="22" t="s">
        <v>70</v>
      </c>
      <c r="C32" s="22" t="s">
        <v>248</v>
      </c>
      <c r="D32" s="22" t="s">
        <v>249</v>
      </c>
      <c r="E32" s="22" t="s">
        <v>103</v>
      </c>
      <c r="F32" s="22" t="s">
        <v>104</v>
      </c>
      <c r="G32" s="22" t="s">
        <v>250</v>
      </c>
      <c r="H32" s="22" t="s">
        <v>251</v>
      </c>
      <c r="I32" s="136">
        <v>103404</v>
      </c>
      <c r="J32" s="136">
        <v>103404</v>
      </c>
      <c r="K32" s="61"/>
      <c r="L32" s="61"/>
      <c r="M32" s="136">
        <v>103404</v>
      </c>
      <c r="N32" s="61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  <row r="33" ht="50" customHeight="1" spans="1:24">
      <c r="A33" s="22" t="s">
        <v>208</v>
      </c>
      <c r="B33" s="22" t="s">
        <v>70</v>
      </c>
      <c r="C33" s="22" t="s">
        <v>248</v>
      </c>
      <c r="D33" s="22" t="s">
        <v>249</v>
      </c>
      <c r="E33" s="22" t="s">
        <v>103</v>
      </c>
      <c r="F33" s="22" t="s">
        <v>104</v>
      </c>
      <c r="G33" s="22" t="s">
        <v>250</v>
      </c>
      <c r="H33" s="22" t="s">
        <v>251</v>
      </c>
      <c r="I33" s="136">
        <v>193536</v>
      </c>
      <c r="J33" s="136">
        <v>193536</v>
      </c>
      <c r="K33" s="61"/>
      <c r="L33" s="61"/>
      <c r="M33" s="136">
        <v>193536</v>
      </c>
      <c r="N33" s="61"/>
      <c r="O33" s="136"/>
      <c r="P33" s="136"/>
      <c r="Q33" s="136"/>
      <c r="R33" s="136"/>
      <c r="S33" s="136"/>
      <c r="T33" s="136"/>
      <c r="U33" s="136"/>
      <c r="V33" s="136"/>
      <c r="W33" s="136"/>
      <c r="X33" s="136"/>
    </row>
    <row r="34" ht="50" customHeight="1" spans="1:24">
      <c r="A34" s="22" t="s">
        <v>208</v>
      </c>
      <c r="B34" s="22" t="s">
        <v>70</v>
      </c>
      <c r="C34" s="22" t="s">
        <v>252</v>
      </c>
      <c r="D34" s="22" t="s">
        <v>253</v>
      </c>
      <c r="E34" s="22" t="s">
        <v>103</v>
      </c>
      <c r="F34" s="22" t="s">
        <v>104</v>
      </c>
      <c r="G34" s="22" t="s">
        <v>235</v>
      </c>
      <c r="H34" s="22" t="s">
        <v>236</v>
      </c>
      <c r="I34" s="136">
        <v>72000</v>
      </c>
      <c r="J34" s="136">
        <v>72000</v>
      </c>
      <c r="K34" s="61"/>
      <c r="L34" s="61"/>
      <c r="M34" s="136">
        <v>72000</v>
      </c>
      <c r="N34" s="61"/>
      <c r="O34" s="136"/>
      <c r="P34" s="136"/>
      <c r="Q34" s="136"/>
      <c r="R34" s="136"/>
      <c r="S34" s="136"/>
      <c r="T34" s="136"/>
      <c r="U34" s="136"/>
      <c r="V34" s="136"/>
      <c r="W34" s="136"/>
      <c r="X34" s="136"/>
    </row>
    <row r="35" ht="50" customHeight="1" spans="1:24">
      <c r="A35" s="22" t="s">
        <v>208</v>
      </c>
      <c r="B35" s="22" t="s">
        <v>70</v>
      </c>
      <c r="C35" s="22" t="s">
        <v>254</v>
      </c>
      <c r="D35" s="22" t="s">
        <v>255</v>
      </c>
      <c r="E35" s="22" t="s">
        <v>103</v>
      </c>
      <c r="F35" s="22" t="s">
        <v>104</v>
      </c>
      <c r="G35" s="22" t="s">
        <v>256</v>
      </c>
      <c r="H35" s="22" t="s">
        <v>257</v>
      </c>
      <c r="I35" s="136">
        <v>3360</v>
      </c>
      <c r="J35" s="136">
        <v>3360</v>
      </c>
      <c r="K35" s="61"/>
      <c r="L35" s="61"/>
      <c r="M35" s="136">
        <v>3360</v>
      </c>
      <c r="N35" s="61"/>
      <c r="O35" s="136"/>
      <c r="P35" s="136"/>
      <c r="Q35" s="136"/>
      <c r="R35" s="136"/>
      <c r="S35" s="136"/>
      <c r="T35" s="136"/>
      <c r="U35" s="136"/>
      <c r="V35" s="136"/>
      <c r="W35" s="136"/>
      <c r="X35" s="136"/>
    </row>
    <row r="36" ht="50" customHeight="1" spans="1:24">
      <c r="A36" s="22" t="s">
        <v>208</v>
      </c>
      <c r="B36" s="22" t="s">
        <v>70</v>
      </c>
      <c r="C36" s="22" t="s">
        <v>258</v>
      </c>
      <c r="D36" s="22" t="s">
        <v>259</v>
      </c>
      <c r="E36" s="22" t="s">
        <v>103</v>
      </c>
      <c r="F36" s="22" t="s">
        <v>104</v>
      </c>
      <c r="G36" s="22" t="s">
        <v>260</v>
      </c>
      <c r="H36" s="22" t="s">
        <v>261</v>
      </c>
      <c r="I36" s="136">
        <v>150360</v>
      </c>
      <c r="J36" s="136">
        <v>150360</v>
      </c>
      <c r="K36" s="61"/>
      <c r="L36" s="61"/>
      <c r="M36" s="136">
        <v>150360</v>
      </c>
      <c r="N36" s="61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ht="50" customHeight="1" spans="1:24">
      <c r="A37" s="22" t="s">
        <v>208</v>
      </c>
      <c r="B37" s="22" t="s">
        <v>70</v>
      </c>
      <c r="C37" s="22" t="s">
        <v>262</v>
      </c>
      <c r="D37" s="22" t="s">
        <v>263</v>
      </c>
      <c r="E37" s="22" t="s">
        <v>117</v>
      </c>
      <c r="F37" s="22" t="s">
        <v>118</v>
      </c>
      <c r="G37" s="22" t="s">
        <v>235</v>
      </c>
      <c r="H37" s="22" t="s">
        <v>236</v>
      </c>
      <c r="I37" s="136">
        <v>2476800</v>
      </c>
      <c r="J37" s="136">
        <v>2476800</v>
      </c>
      <c r="K37" s="61"/>
      <c r="L37" s="61"/>
      <c r="M37" s="136">
        <v>2476800</v>
      </c>
      <c r="N37" s="61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ht="50" customHeight="1" spans="1:24">
      <c r="A38" s="22" t="s">
        <v>208</v>
      </c>
      <c r="B38" s="22" t="s">
        <v>70</v>
      </c>
      <c r="C38" s="22" t="s">
        <v>262</v>
      </c>
      <c r="D38" s="22" t="s">
        <v>263</v>
      </c>
      <c r="E38" s="22" t="s">
        <v>117</v>
      </c>
      <c r="F38" s="22" t="s">
        <v>118</v>
      </c>
      <c r="G38" s="22" t="s">
        <v>235</v>
      </c>
      <c r="H38" s="22" t="s">
        <v>236</v>
      </c>
      <c r="I38" s="136">
        <v>79200</v>
      </c>
      <c r="J38" s="136">
        <v>79200</v>
      </c>
      <c r="K38" s="61"/>
      <c r="L38" s="61"/>
      <c r="M38" s="136">
        <v>79200</v>
      </c>
      <c r="N38" s="61"/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ht="50" customHeight="1" spans="1:24">
      <c r="A39" s="22" t="s">
        <v>208</v>
      </c>
      <c r="B39" s="22" t="s">
        <v>70</v>
      </c>
      <c r="C39" s="22" t="s">
        <v>262</v>
      </c>
      <c r="D39" s="22" t="s">
        <v>263</v>
      </c>
      <c r="E39" s="22" t="s">
        <v>117</v>
      </c>
      <c r="F39" s="22" t="s">
        <v>118</v>
      </c>
      <c r="G39" s="22" t="s">
        <v>235</v>
      </c>
      <c r="H39" s="22" t="s">
        <v>236</v>
      </c>
      <c r="I39" s="136">
        <v>41796.24</v>
      </c>
      <c r="J39" s="136">
        <v>41796.24</v>
      </c>
      <c r="K39" s="61"/>
      <c r="L39" s="61"/>
      <c r="M39" s="136">
        <v>41796.24</v>
      </c>
      <c r="N39" s="61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  <row r="40" ht="50" customHeight="1" spans="1:24">
      <c r="A40" s="69" t="s">
        <v>181</v>
      </c>
      <c r="B40" s="70"/>
      <c r="C40" s="176"/>
      <c r="D40" s="176"/>
      <c r="E40" s="176"/>
      <c r="F40" s="176"/>
      <c r="G40" s="176"/>
      <c r="H40" s="177"/>
      <c r="I40" s="136">
        <v>45717427.24</v>
      </c>
      <c r="J40" s="136">
        <v>45717427.24</v>
      </c>
      <c r="K40" s="136"/>
      <c r="L40" s="136"/>
      <c r="M40" s="136">
        <v>45717427.24</v>
      </c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</row>
  </sheetData>
  <mergeCells count="31">
    <mergeCell ref="A2:X2"/>
    <mergeCell ref="A3:H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opLeftCell="E1" workbookViewId="0">
      <selection activeCell="I9" sqref="I9"/>
    </sheetView>
  </sheetViews>
  <sheetFormatPr defaultColWidth="9.13888888888889" defaultRowHeight="14.25" customHeight="1"/>
  <cols>
    <col min="1" max="1" width="10.2777777777778" customWidth="1"/>
    <col min="2" max="2" width="13.4166666666667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67"/>
      <c r="E1" s="43"/>
      <c r="F1" s="43"/>
      <c r="G1" s="43"/>
      <c r="H1" s="43"/>
      <c r="U1" s="167"/>
      <c r="W1" s="171" t="s">
        <v>264</v>
      </c>
    </row>
    <row r="2" ht="46.5" customHeight="1" spans="1:23">
      <c r="A2" s="45" t="str">
        <f>"2025"&amp;"年部门项目支出预算表"</f>
        <v>2025年部门项目支出预算表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"单位名称："&amp;"石林彝族自治县紫玉中心学校"</f>
        <v>单位名称：石林彝族自治县紫玉中心学校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7"/>
      <c r="W3" s="151" t="s">
        <v>1</v>
      </c>
    </row>
    <row r="4" ht="21.75" customHeight="1" spans="1:23">
      <c r="A4" s="50" t="s">
        <v>265</v>
      </c>
      <c r="B4" s="51" t="s">
        <v>192</v>
      </c>
      <c r="C4" s="50" t="s">
        <v>193</v>
      </c>
      <c r="D4" s="50" t="s">
        <v>266</v>
      </c>
      <c r="E4" s="51" t="s">
        <v>194</v>
      </c>
      <c r="F4" s="51" t="s">
        <v>195</v>
      </c>
      <c r="G4" s="51" t="s">
        <v>267</v>
      </c>
      <c r="H4" s="51" t="s">
        <v>268</v>
      </c>
      <c r="I4" s="65" t="s">
        <v>55</v>
      </c>
      <c r="J4" s="12" t="s">
        <v>269</v>
      </c>
      <c r="K4" s="13"/>
      <c r="L4" s="13"/>
      <c r="M4" s="37"/>
      <c r="N4" s="12" t="s">
        <v>200</v>
      </c>
      <c r="O4" s="13"/>
      <c r="P4" s="37"/>
      <c r="Q4" s="51" t="s">
        <v>61</v>
      </c>
      <c r="R4" s="12" t="s">
        <v>62</v>
      </c>
      <c r="S4" s="13"/>
      <c r="T4" s="13"/>
      <c r="U4" s="13"/>
      <c r="V4" s="13"/>
      <c r="W4" s="37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08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206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9" t="s">
        <v>57</v>
      </c>
      <c r="K6" s="170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8" t="s">
        <v>57</v>
      </c>
      <c r="K7" s="18" t="s">
        <v>270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50" customHeight="1" spans="1:23">
      <c r="A9" s="100" t="s">
        <v>271</v>
      </c>
      <c r="B9" s="100" t="s">
        <v>272</v>
      </c>
      <c r="C9" s="100" t="s">
        <v>273</v>
      </c>
      <c r="D9" s="100" t="s">
        <v>70</v>
      </c>
      <c r="E9" s="100" t="s">
        <v>103</v>
      </c>
      <c r="F9" s="100" t="s">
        <v>104</v>
      </c>
      <c r="G9" s="100" t="s">
        <v>260</v>
      </c>
      <c r="H9" s="100" t="s">
        <v>261</v>
      </c>
      <c r="I9" s="136">
        <v>98196</v>
      </c>
      <c r="J9" s="136">
        <v>98196</v>
      </c>
      <c r="K9" s="136">
        <v>98196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0" customHeight="1" spans="1:23">
      <c r="A10" s="100" t="s">
        <v>271</v>
      </c>
      <c r="B10" s="100" t="s">
        <v>274</v>
      </c>
      <c r="C10" s="100" t="s">
        <v>275</v>
      </c>
      <c r="D10" s="100" t="s">
        <v>70</v>
      </c>
      <c r="E10" s="100" t="s">
        <v>103</v>
      </c>
      <c r="F10" s="100" t="s">
        <v>104</v>
      </c>
      <c r="G10" s="100" t="s">
        <v>260</v>
      </c>
      <c r="H10" s="100" t="s">
        <v>261</v>
      </c>
      <c r="I10" s="136">
        <v>12864</v>
      </c>
      <c r="J10" s="136">
        <v>12864</v>
      </c>
      <c r="K10" s="136">
        <v>12864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0" customHeight="1" spans="1:23">
      <c r="A11" s="100" t="s">
        <v>271</v>
      </c>
      <c r="B11" s="100" t="s">
        <v>276</v>
      </c>
      <c r="C11" s="100" t="s">
        <v>277</v>
      </c>
      <c r="D11" s="100" t="s">
        <v>70</v>
      </c>
      <c r="E11" s="100" t="s">
        <v>103</v>
      </c>
      <c r="F11" s="100" t="s">
        <v>104</v>
      </c>
      <c r="G11" s="100" t="s">
        <v>260</v>
      </c>
      <c r="H11" s="100" t="s">
        <v>261</v>
      </c>
      <c r="I11" s="136">
        <v>18478</v>
      </c>
      <c r="J11" s="136">
        <v>18478</v>
      </c>
      <c r="K11" s="136">
        <v>18478</v>
      </c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0" customHeight="1" spans="1:23">
      <c r="A12" s="100" t="s">
        <v>271</v>
      </c>
      <c r="B12" s="100" t="s">
        <v>278</v>
      </c>
      <c r="C12" s="100" t="s">
        <v>279</v>
      </c>
      <c r="D12" s="100" t="s">
        <v>70</v>
      </c>
      <c r="E12" s="100" t="s">
        <v>101</v>
      </c>
      <c r="F12" s="100" t="s">
        <v>102</v>
      </c>
      <c r="G12" s="100" t="s">
        <v>260</v>
      </c>
      <c r="H12" s="100" t="s">
        <v>261</v>
      </c>
      <c r="I12" s="136">
        <v>424800</v>
      </c>
      <c r="J12" s="136">
        <v>424800</v>
      </c>
      <c r="K12" s="136">
        <v>424800</v>
      </c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0" customHeight="1" spans="1:23">
      <c r="A13" s="100" t="s">
        <v>271</v>
      </c>
      <c r="B13" s="100" t="s">
        <v>280</v>
      </c>
      <c r="C13" s="100" t="s">
        <v>281</v>
      </c>
      <c r="D13" s="100" t="s">
        <v>70</v>
      </c>
      <c r="E13" s="100" t="s">
        <v>107</v>
      </c>
      <c r="F13" s="100" t="s">
        <v>108</v>
      </c>
      <c r="G13" s="100" t="s">
        <v>260</v>
      </c>
      <c r="H13" s="100" t="s">
        <v>261</v>
      </c>
      <c r="I13" s="136">
        <v>5760</v>
      </c>
      <c r="J13" s="136">
        <v>5760</v>
      </c>
      <c r="K13" s="136">
        <v>5760</v>
      </c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0" customHeight="1" spans="1:23">
      <c r="A14" s="100" t="s">
        <v>271</v>
      </c>
      <c r="B14" s="100" t="s">
        <v>282</v>
      </c>
      <c r="C14" s="100" t="s">
        <v>283</v>
      </c>
      <c r="D14" s="100" t="s">
        <v>70</v>
      </c>
      <c r="E14" s="100" t="s">
        <v>101</v>
      </c>
      <c r="F14" s="100" t="s">
        <v>102</v>
      </c>
      <c r="G14" s="100" t="s">
        <v>284</v>
      </c>
      <c r="H14" s="100" t="s">
        <v>285</v>
      </c>
      <c r="I14" s="136">
        <v>9984</v>
      </c>
      <c r="J14" s="136">
        <v>9984</v>
      </c>
      <c r="K14" s="136">
        <v>9984</v>
      </c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0" customHeight="1" spans="1:23">
      <c r="A15" s="100" t="s">
        <v>271</v>
      </c>
      <c r="B15" s="100" t="s">
        <v>286</v>
      </c>
      <c r="C15" s="100" t="s">
        <v>287</v>
      </c>
      <c r="D15" s="100" t="s">
        <v>70</v>
      </c>
      <c r="E15" s="100" t="s">
        <v>103</v>
      </c>
      <c r="F15" s="100" t="s">
        <v>104</v>
      </c>
      <c r="G15" s="100" t="s">
        <v>284</v>
      </c>
      <c r="H15" s="100" t="s">
        <v>285</v>
      </c>
      <c r="I15" s="136">
        <v>137728</v>
      </c>
      <c r="J15" s="136">
        <v>137728</v>
      </c>
      <c r="K15" s="136">
        <v>137728</v>
      </c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0" customHeight="1" spans="1:23">
      <c r="A16" s="100" t="s">
        <v>271</v>
      </c>
      <c r="B16" s="100" t="s">
        <v>288</v>
      </c>
      <c r="C16" s="100" t="s">
        <v>289</v>
      </c>
      <c r="D16" s="100" t="s">
        <v>70</v>
      </c>
      <c r="E16" s="100" t="s">
        <v>103</v>
      </c>
      <c r="F16" s="100" t="s">
        <v>104</v>
      </c>
      <c r="G16" s="100" t="s">
        <v>284</v>
      </c>
      <c r="H16" s="100" t="s">
        <v>285</v>
      </c>
      <c r="I16" s="136">
        <v>96800</v>
      </c>
      <c r="J16" s="136">
        <v>96800</v>
      </c>
      <c r="K16" s="136">
        <v>96800</v>
      </c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0" customHeight="1" spans="1:23">
      <c r="A17" s="100" t="s">
        <v>290</v>
      </c>
      <c r="B17" s="100" t="s">
        <v>291</v>
      </c>
      <c r="C17" s="100" t="s">
        <v>292</v>
      </c>
      <c r="D17" s="100" t="s">
        <v>70</v>
      </c>
      <c r="E17" s="100" t="s">
        <v>101</v>
      </c>
      <c r="F17" s="100" t="s">
        <v>102</v>
      </c>
      <c r="G17" s="100" t="s">
        <v>256</v>
      </c>
      <c r="H17" s="100" t="s">
        <v>257</v>
      </c>
      <c r="I17" s="136">
        <v>1330224</v>
      </c>
      <c r="J17" s="136">
        <v>1330224</v>
      </c>
      <c r="K17" s="136">
        <v>1330224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0" customHeight="1" spans="1:23">
      <c r="A18" s="100" t="s">
        <v>290</v>
      </c>
      <c r="B18" s="100" t="s">
        <v>293</v>
      </c>
      <c r="C18" s="100" t="s">
        <v>294</v>
      </c>
      <c r="D18" s="100" t="s">
        <v>70</v>
      </c>
      <c r="E18" s="100" t="s">
        <v>111</v>
      </c>
      <c r="F18" s="100" t="s">
        <v>112</v>
      </c>
      <c r="G18" s="100" t="s">
        <v>256</v>
      </c>
      <c r="H18" s="100" t="s">
        <v>257</v>
      </c>
      <c r="I18" s="136">
        <v>807636</v>
      </c>
      <c r="J18" s="136">
        <v>807636</v>
      </c>
      <c r="K18" s="136">
        <v>807636</v>
      </c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0" customHeight="1" spans="1:23">
      <c r="A19" s="100" t="s">
        <v>290</v>
      </c>
      <c r="B19" s="100" t="s">
        <v>295</v>
      </c>
      <c r="C19" s="100" t="s">
        <v>296</v>
      </c>
      <c r="D19" s="100" t="s">
        <v>70</v>
      </c>
      <c r="E19" s="100" t="s">
        <v>111</v>
      </c>
      <c r="F19" s="100" t="s">
        <v>112</v>
      </c>
      <c r="G19" s="100" t="s">
        <v>256</v>
      </c>
      <c r="H19" s="100" t="s">
        <v>257</v>
      </c>
      <c r="I19" s="136">
        <v>1029600</v>
      </c>
      <c r="J19" s="136">
        <v>1029600</v>
      </c>
      <c r="K19" s="136">
        <v>1029600</v>
      </c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0" customHeight="1" spans="1:23">
      <c r="A20" s="69" t="s">
        <v>181</v>
      </c>
      <c r="B20" s="70"/>
      <c r="C20" s="70"/>
      <c r="D20" s="70"/>
      <c r="E20" s="70"/>
      <c r="F20" s="70"/>
      <c r="G20" s="70"/>
      <c r="H20" s="71"/>
      <c r="I20" s="136">
        <v>3972070</v>
      </c>
      <c r="J20" s="136">
        <v>3972070</v>
      </c>
      <c r="K20" s="136">
        <v>3972070</v>
      </c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zoomScale="60" zoomScaleNormal="60" workbookViewId="0">
      <selection activeCell="C9" sqref="C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166666666667" customWidth="1"/>
    <col min="10" max="10" width="18.8518518518519" customWidth="1"/>
  </cols>
  <sheetData>
    <row r="1" ht="18" customHeight="1" spans="10:10">
      <c r="J1" s="44" t="s">
        <v>297</v>
      </c>
    </row>
    <row r="2" ht="39.75" customHeight="1" spans="1:10">
      <c r="A2" s="97" t="str">
        <f>"2025"&amp;"年部门项目支出绩效目标表"</f>
        <v>2025年部门项目支出绩效目标表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"单位名称："&amp;"石林彝族自治县紫玉中心学校"</f>
        <v>单位名称：石林彝族自治县紫玉中心学校</v>
      </c>
    </row>
    <row r="4" ht="44.25" customHeight="1" spans="1:10">
      <c r="A4" s="18" t="s">
        <v>193</v>
      </c>
      <c r="B4" s="18" t="s">
        <v>298</v>
      </c>
      <c r="C4" s="18" t="s">
        <v>299</v>
      </c>
      <c r="D4" s="18" t="s">
        <v>300</v>
      </c>
      <c r="E4" s="18" t="s">
        <v>301</v>
      </c>
      <c r="F4" s="99" t="s">
        <v>302</v>
      </c>
      <c r="G4" s="18" t="s">
        <v>303</v>
      </c>
      <c r="H4" s="99" t="s">
        <v>304</v>
      </c>
      <c r="I4" s="99" t="s">
        <v>305</v>
      </c>
      <c r="J4" s="18" t="s">
        <v>306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72">
        <v>6</v>
      </c>
      <c r="G5" s="165">
        <v>7</v>
      </c>
      <c r="H5" s="72">
        <v>8</v>
      </c>
      <c r="I5" s="72">
        <v>9</v>
      </c>
      <c r="J5" s="165">
        <v>10</v>
      </c>
    </row>
    <row r="6" ht="42" customHeight="1" spans="1:10">
      <c r="A6" s="42" t="s">
        <v>70</v>
      </c>
      <c r="B6" s="100"/>
      <c r="C6" s="100"/>
      <c r="D6" s="100"/>
      <c r="E6" s="35"/>
      <c r="F6" s="101"/>
      <c r="G6" s="35"/>
      <c r="H6" s="101"/>
      <c r="I6" s="101"/>
      <c r="J6" s="35"/>
    </row>
    <row r="7" ht="42" customHeight="1" spans="1:10">
      <c r="A7" s="166" t="s">
        <v>296</v>
      </c>
      <c r="B7" s="34" t="s">
        <v>296</v>
      </c>
      <c r="C7" s="34" t="s">
        <v>307</v>
      </c>
      <c r="D7" s="34" t="s">
        <v>308</v>
      </c>
      <c r="E7" s="42" t="s">
        <v>309</v>
      </c>
      <c r="F7" s="34" t="s">
        <v>310</v>
      </c>
      <c r="G7" s="42" t="s">
        <v>311</v>
      </c>
      <c r="H7" s="34" t="s">
        <v>312</v>
      </c>
      <c r="I7" s="34" t="s">
        <v>313</v>
      </c>
      <c r="J7" s="42" t="s">
        <v>314</v>
      </c>
    </row>
    <row r="8" ht="42" customHeight="1" spans="1:10">
      <c r="A8" s="166" t="s">
        <v>296</v>
      </c>
      <c r="B8" s="34" t="s">
        <v>296</v>
      </c>
      <c r="C8" s="34" t="s">
        <v>315</v>
      </c>
      <c r="D8" s="34" t="s">
        <v>316</v>
      </c>
      <c r="E8" s="42" t="s">
        <v>317</v>
      </c>
      <c r="F8" s="34" t="s">
        <v>310</v>
      </c>
      <c r="G8" s="42" t="s">
        <v>311</v>
      </c>
      <c r="H8" s="34" t="s">
        <v>312</v>
      </c>
      <c r="I8" s="34" t="s">
        <v>313</v>
      </c>
      <c r="J8" s="42" t="s">
        <v>318</v>
      </c>
    </row>
    <row r="9" ht="42" customHeight="1" spans="1:10">
      <c r="A9" s="166" t="s">
        <v>296</v>
      </c>
      <c r="B9" s="34" t="s">
        <v>296</v>
      </c>
      <c r="C9" s="34" t="s">
        <v>319</v>
      </c>
      <c r="D9" s="34" t="s">
        <v>320</v>
      </c>
      <c r="E9" s="42" t="s">
        <v>321</v>
      </c>
      <c r="F9" s="34" t="s">
        <v>310</v>
      </c>
      <c r="G9" s="42" t="s">
        <v>311</v>
      </c>
      <c r="H9" s="34" t="s">
        <v>312</v>
      </c>
      <c r="I9" s="34" t="s">
        <v>313</v>
      </c>
      <c r="J9" s="42" t="s">
        <v>322</v>
      </c>
    </row>
    <row r="10" ht="42" customHeight="1" spans="1:10">
      <c r="A10" s="166" t="s">
        <v>283</v>
      </c>
      <c r="B10" s="34" t="s">
        <v>323</v>
      </c>
      <c r="C10" s="34" t="s">
        <v>307</v>
      </c>
      <c r="D10" s="34" t="s">
        <v>308</v>
      </c>
      <c r="E10" s="42" t="s">
        <v>309</v>
      </c>
      <c r="F10" s="34" t="s">
        <v>310</v>
      </c>
      <c r="G10" s="42" t="s">
        <v>311</v>
      </c>
      <c r="H10" s="34" t="s">
        <v>312</v>
      </c>
      <c r="I10" s="34" t="s">
        <v>313</v>
      </c>
      <c r="J10" s="42" t="s">
        <v>314</v>
      </c>
    </row>
    <row r="11" ht="42" customHeight="1" spans="1:10">
      <c r="A11" s="166" t="s">
        <v>283</v>
      </c>
      <c r="B11" s="34" t="s">
        <v>323</v>
      </c>
      <c r="C11" s="34" t="s">
        <v>315</v>
      </c>
      <c r="D11" s="34" t="s">
        <v>316</v>
      </c>
      <c r="E11" s="42" t="s">
        <v>317</v>
      </c>
      <c r="F11" s="34" t="s">
        <v>310</v>
      </c>
      <c r="G11" s="42" t="s">
        <v>311</v>
      </c>
      <c r="H11" s="34" t="s">
        <v>312</v>
      </c>
      <c r="I11" s="34" t="s">
        <v>313</v>
      </c>
      <c r="J11" s="42" t="s">
        <v>318</v>
      </c>
    </row>
    <row r="12" ht="42" customHeight="1" spans="1:10">
      <c r="A12" s="166" t="s">
        <v>283</v>
      </c>
      <c r="B12" s="34" t="s">
        <v>323</v>
      </c>
      <c r="C12" s="34" t="s">
        <v>319</v>
      </c>
      <c r="D12" s="34" t="s">
        <v>320</v>
      </c>
      <c r="E12" s="42" t="s">
        <v>321</v>
      </c>
      <c r="F12" s="34" t="s">
        <v>310</v>
      </c>
      <c r="G12" s="42" t="s">
        <v>311</v>
      </c>
      <c r="H12" s="34" t="s">
        <v>312</v>
      </c>
      <c r="I12" s="34" t="s">
        <v>313</v>
      </c>
      <c r="J12" s="42" t="s">
        <v>322</v>
      </c>
    </row>
    <row r="13" ht="42" customHeight="1" spans="1:10">
      <c r="A13" s="166" t="s">
        <v>289</v>
      </c>
      <c r="B13" s="34" t="s">
        <v>324</v>
      </c>
      <c r="C13" s="34" t="s">
        <v>307</v>
      </c>
      <c r="D13" s="34" t="s">
        <v>308</v>
      </c>
      <c r="E13" s="42" t="s">
        <v>309</v>
      </c>
      <c r="F13" s="34" t="s">
        <v>310</v>
      </c>
      <c r="G13" s="42" t="s">
        <v>311</v>
      </c>
      <c r="H13" s="34" t="s">
        <v>312</v>
      </c>
      <c r="I13" s="34" t="s">
        <v>313</v>
      </c>
      <c r="J13" s="42" t="s">
        <v>314</v>
      </c>
    </row>
    <row r="14" ht="42" customHeight="1" spans="1:10">
      <c r="A14" s="166" t="s">
        <v>289</v>
      </c>
      <c r="B14" s="34" t="s">
        <v>324</v>
      </c>
      <c r="C14" s="34" t="s">
        <v>315</v>
      </c>
      <c r="D14" s="34" t="s">
        <v>316</v>
      </c>
      <c r="E14" s="42" t="s">
        <v>317</v>
      </c>
      <c r="F14" s="34" t="s">
        <v>310</v>
      </c>
      <c r="G14" s="42" t="s">
        <v>311</v>
      </c>
      <c r="H14" s="34" t="s">
        <v>312</v>
      </c>
      <c r="I14" s="34" t="s">
        <v>313</v>
      </c>
      <c r="J14" s="42" t="s">
        <v>318</v>
      </c>
    </row>
    <row r="15" ht="42" customHeight="1" spans="1:10">
      <c r="A15" s="166" t="s">
        <v>289</v>
      </c>
      <c r="B15" s="34" t="s">
        <v>324</v>
      </c>
      <c r="C15" s="34" t="s">
        <v>319</v>
      </c>
      <c r="D15" s="34" t="s">
        <v>320</v>
      </c>
      <c r="E15" s="42" t="s">
        <v>321</v>
      </c>
      <c r="F15" s="34" t="s">
        <v>310</v>
      </c>
      <c r="G15" s="42" t="s">
        <v>311</v>
      </c>
      <c r="H15" s="34" t="s">
        <v>312</v>
      </c>
      <c r="I15" s="34" t="s">
        <v>313</v>
      </c>
      <c r="J15" s="42" t="s">
        <v>322</v>
      </c>
    </row>
    <row r="16" ht="42" customHeight="1" spans="1:10">
      <c r="A16" s="166" t="s">
        <v>279</v>
      </c>
      <c r="B16" s="34" t="s">
        <v>279</v>
      </c>
      <c r="C16" s="34" t="s">
        <v>307</v>
      </c>
      <c r="D16" s="34" t="s">
        <v>308</v>
      </c>
      <c r="E16" s="42" t="s">
        <v>309</v>
      </c>
      <c r="F16" s="34" t="s">
        <v>310</v>
      </c>
      <c r="G16" s="42" t="s">
        <v>311</v>
      </c>
      <c r="H16" s="34" t="s">
        <v>312</v>
      </c>
      <c r="I16" s="34" t="s">
        <v>313</v>
      </c>
      <c r="J16" s="42" t="s">
        <v>314</v>
      </c>
    </row>
    <row r="17" ht="42" customHeight="1" spans="1:10">
      <c r="A17" s="166" t="s">
        <v>279</v>
      </c>
      <c r="B17" s="34" t="s">
        <v>279</v>
      </c>
      <c r="C17" s="34" t="s">
        <v>315</v>
      </c>
      <c r="D17" s="34" t="s">
        <v>316</v>
      </c>
      <c r="E17" s="42" t="s">
        <v>317</v>
      </c>
      <c r="F17" s="34" t="s">
        <v>310</v>
      </c>
      <c r="G17" s="42" t="s">
        <v>311</v>
      </c>
      <c r="H17" s="34" t="s">
        <v>312</v>
      </c>
      <c r="I17" s="34" t="s">
        <v>313</v>
      </c>
      <c r="J17" s="42" t="s">
        <v>318</v>
      </c>
    </row>
    <row r="18" ht="42" customHeight="1" spans="1:10">
      <c r="A18" s="166" t="s">
        <v>279</v>
      </c>
      <c r="B18" s="34" t="s">
        <v>279</v>
      </c>
      <c r="C18" s="34" t="s">
        <v>319</v>
      </c>
      <c r="D18" s="34" t="s">
        <v>320</v>
      </c>
      <c r="E18" s="42" t="s">
        <v>321</v>
      </c>
      <c r="F18" s="34" t="s">
        <v>310</v>
      </c>
      <c r="G18" s="42" t="s">
        <v>311</v>
      </c>
      <c r="H18" s="34" t="s">
        <v>312</v>
      </c>
      <c r="I18" s="34" t="s">
        <v>313</v>
      </c>
      <c r="J18" s="42" t="s">
        <v>322</v>
      </c>
    </row>
    <row r="19" ht="42" customHeight="1" spans="1:10">
      <c r="A19" s="166" t="s">
        <v>277</v>
      </c>
      <c r="B19" s="34" t="s">
        <v>277</v>
      </c>
      <c r="C19" s="34" t="s">
        <v>307</v>
      </c>
      <c r="D19" s="34" t="s">
        <v>308</v>
      </c>
      <c r="E19" s="42" t="s">
        <v>309</v>
      </c>
      <c r="F19" s="34" t="s">
        <v>310</v>
      </c>
      <c r="G19" s="42" t="s">
        <v>311</v>
      </c>
      <c r="H19" s="34" t="s">
        <v>312</v>
      </c>
      <c r="I19" s="34" t="s">
        <v>313</v>
      </c>
      <c r="J19" s="42" t="s">
        <v>314</v>
      </c>
    </row>
    <row r="20" ht="42" customHeight="1" spans="1:10">
      <c r="A20" s="166" t="s">
        <v>277</v>
      </c>
      <c r="B20" s="34" t="s">
        <v>277</v>
      </c>
      <c r="C20" s="34" t="s">
        <v>315</v>
      </c>
      <c r="D20" s="34" t="s">
        <v>316</v>
      </c>
      <c r="E20" s="42" t="s">
        <v>317</v>
      </c>
      <c r="F20" s="34" t="s">
        <v>310</v>
      </c>
      <c r="G20" s="42" t="s">
        <v>311</v>
      </c>
      <c r="H20" s="34" t="s">
        <v>312</v>
      </c>
      <c r="I20" s="34" t="s">
        <v>313</v>
      </c>
      <c r="J20" s="42" t="s">
        <v>318</v>
      </c>
    </row>
    <row r="21" ht="42" customHeight="1" spans="1:10">
      <c r="A21" s="166" t="s">
        <v>277</v>
      </c>
      <c r="B21" s="34" t="s">
        <v>277</v>
      </c>
      <c r="C21" s="34" t="s">
        <v>319</v>
      </c>
      <c r="D21" s="34" t="s">
        <v>320</v>
      </c>
      <c r="E21" s="42" t="s">
        <v>321</v>
      </c>
      <c r="F21" s="34" t="s">
        <v>310</v>
      </c>
      <c r="G21" s="42" t="s">
        <v>311</v>
      </c>
      <c r="H21" s="34" t="s">
        <v>312</v>
      </c>
      <c r="I21" s="34" t="s">
        <v>313</v>
      </c>
      <c r="J21" s="42" t="s">
        <v>322</v>
      </c>
    </row>
    <row r="22" ht="42" customHeight="1" spans="1:10">
      <c r="A22" s="166" t="s">
        <v>281</v>
      </c>
      <c r="B22" s="34" t="s">
        <v>281</v>
      </c>
      <c r="C22" s="34" t="s">
        <v>307</v>
      </c>
      <c r="D22" s="34" t="s">
        <v>308</v>
      </c>
      <c r="E22" s="42" t="s">
        <v>309</v>
      </c>
      <c r="F22" s="34" t="s">
        <v>310</v>
      </c>
      <c r="G22" s="42" t="s">
        <v>311</v>
      </c>
      <c r="H22" s="34" t="s">
        <v>312</v>
      </c>
      <c r="I22" s="34" t="s">
        <v>313</v>
      </c>
      <c r="J22" s="42" t="s">
        <v>314</v>
      </c>
    </row>
    <row r="23" ht="42" customHeight="1" spans="1:10">
      <c r="A23" s="166" t="s">
        <v>281</v>
      </c>
      <c r="B23" s="34" t="s">
        <v>281</v>
      </c>
      <c r="C23" s="34" t="s">
        <v>315</v>
      </c>
      <c r="D23" s="34" t="s">
        <v>316</v>
      </c>
      <c r="E23" s="42" t="s">
        <v>317</v>
      </c>
      <c r="F23" s="34" t="s">
        <v>310</v>
      </c>
      <c r="G23" s="42" t="s">
        <v>311</v>
      </c>
      <c r="H23" s="34" t="s">
        <v>312</v>
      </c>
      <c r="I23" s="34" t="s">
        <v>313</v>
      </c>
      <c r="J23" s="42" t="s">
        <v>318</v>
      </c>
    </row>
    <row r="24" ht="42" customHeight="1" spans="1:10">
      <c r="A24" s="166" t="s">
        <v>281</v>
      </c>
      <c r="B24" s="34" t="s">
        <v>281</v>
      </c>
      <c r="C24" s="34" t="s">
        <v>319</v>
      </c>
      <c r="D24" s="34" t="s">
        <v>320</v>
      </c>
      <c r="E24" s="42" t="s">
        <v>321</v>
      </c>
      <c r="F24" s="34" t="s">
        <v>310</v>
      </c>
      <c r="G24" s="42" t="s">
        <v>311</v>
      </c>
      <c r="H24" s="34" t="s">
        <v>312</v>
      </c>
      <c r="I24" s="34" t="s">
        <v>313</v>
      </c>
      <c r="J24" s="42" t="s">
        <v>322</v>
      </c>
    </row>
    <row r="25" ht="42" customHeight="1" spans="1:10">
      <c r="A25" s="166" t="s">
        <v>273</v>
      </c>
      <c r="B25" s="34" t="s">
        <v>273</v>
      </c>
      <c r="C25" s="34" t="s">
        <v>307</v>
      </c>
      <c r="D25" s="34" t="s">
        <v>308</v>
      </c>
      <c r="E25" s="42" t="s">
        <v>309</v>
      </c>
      <c r="F25" s="34" t="s">
        <v>310</v>
      </c>
      <c r="G25" s="42" t="s">
        <v>311</v>
      </c>
      <c r="H25" s="34" t="s">
        <v>312</v>
      </c>
      <c r="I25" s="34" t="s">
        <v>313</v>
      </c>
      <c r="J25" s="42" t="s">
        <v>314</v>
      </c>
    </row>
    <row r="26" ht="42" customHeight="1" spans="1:10">
      <c r="A26" s="166" t="s">
        <v>273</v>
      </c>
      <c r="B26" s="34" t="s">
        <v>273</v>
      </c>
      <c r="C26" s="34" t="s">
        <v>315</v>
      </c>
      <c r="D26" s="34" t="s">
        <v>316</v>
      </c>
      <c r="E26" s="42" t="s">
        <v>317</v>
      </c>
      <c r="F26" s="34" t="s">
        <v>310</v>
      </c>
      <c r="G26" s="42" t="s">
        <v>325</v>
      </c>
      <c r="H26" s="34" t="s">
        <v>312</v>
      </c>
      <c r="I26" s="34" t="s">
        <v>313</v>
      </c>
      <c r="J26" s="42" t="s">
        <v>318</v>
      </c>
    </row>
    <row r="27" ht="42" customHeight="1" spans="1:10">
      <c r="A27" s="166" t="s">
        <v>273</v>
      </c>
      <c r="B27" s="34" t="s">
        <v>273</v>
      </c>
      <c r="C27" s="34" t="s">
        <v>319</v>
      </c>
      <c r="D27" s="34" t="s">
        <v>320</v>
      </c>
      <c r="E27" s="42" t="s">
        <v>321</v>
      </c>
      <c r="F27" s="34" t="s">
        <v>310</v>
      </c>
      <c r="G27" s="42" t="s">
        <v>311</v>
      </c>
      <c r="H27" s="34" t="s">
        <v>312</v>
      </c>
      <c r="I27" s="34" t="s">
        <v>313</v>
      </c>
      <c r="J27" s="42" t="s">
        <v>322</v>
      </c>
    </row>
    <row r="28" ht="42" customHeight="1" spans="1:10">
      <c r="A28" s="166" t="s">
        <v>292</v>
      </c>
      <c r="B28" s="34" t="s">
        <v>292</v>
      </c>
      <c r="C28" s="34" t="s">
        <v>307</v>
      </c>
      <c r="D28" s="34" t="s">
        <v>308</v>
      </c>
      <c r="E28" s="42" t="s">
        <v>309</v>
      </c>
      <c r="F28" s="34" t="s">
        <v>310</v>
      </c>
      <c r="G28" s="42" t="s">
        <v>311</v>
      </c>
      <c r="H28" s="34" t="s">
        <v>312</v>
      </c>
      <c r="I28" s="34" t="s">
        <v>313</v>
      </c>
      <c r="J28" s="42" t="s">
        <v>314</v>
      </c>
    </row>
    <row r="29" ht="42" customHeight="1" spans="1:10">
      <c r="A29" s="166" t="s">
        <v>292</v>
      </c>
      <c r="B29" s="34" t="s">
        <v>292</v>
      </c>
      <c r="C29" s="34" t="s">
        <v>315</v>
      </c>
      <c r="D29" s="34" t="s">
        <v>316</v>
      </c>
      <c r="E29" s="42" t="s">
        <v>317</v>
      </c>
      <c r="F29" s="34" t="s">
        <v>310</v>
      </c>
      <c r="G29" s="42" t="s">
        <v>311</v>
      </c>
      <c r="H29" s="34" t="s">
        <v>312</v>
      </c>
      <c r="I29" s="34" t="s">
        <v>313</v>
      </c>
      <c r="J29" s="42" t="s">
        <v>318</v>
      </c>
    </row>
    <row r="30" ht="42" customHeight="1" spans="1:10">
      <c r="A30" s="166" t="s">
        <v>292</v>
      </c>
      <c r="B30" s="34" t="s">
        <v>292</v>
      </c>
      <c r="C30" s="34" t="s">
        <v>319</v>
      </c>
      <c r="D30" s="34" t="s">
        <v>320</v>
      </c>
      <c r="E30" s="42" t="s">
        <v>321</v>
      </c>
      <c r="F30" s="34" t="s">
        <v>310</v>
      </c>
      <c r="G30" s="42" t="s">
        <v>311</v>
      </c>
      <c r="H30" s="34" t="s">
        <v>312</v>
      </c>
      <c r="I30" s="34" t="s">
        <v>313</v>
      </c>
      <c r="J30" s="42" t="s">
        <v>322</v>
      </c>
    </row>
    <row r="31" ht="42" customHeight="1" spans="1:10">
      <c r="A31" s="166" t="s">
        <v>275</v>
      </c>
      <c r="B31" s="34" t="s">
        <v>275</v>
      </c>
      <c r="C31" s="34" t="s">
        <v>307</v>
      </c>
      <c r="D31" s="34" t="s">
        <v>308</v>
      </c>
      <c r="E31" s="42" t="s">
        <v>309</v>
      </c>
      <c r="F31" s="34" t="s">
        <v>310</v>
      </c>
      <c r="G31" s="42" t="s">
        <v>311</v>
      </c>
      <c r="H31" s="34" t="s">
        <v>312</v>
      </c>
      <c r="I31" s="34" t="s">
        <v>313</v>
      </c>
      <c r="J31" s="42" t="s">
        <v>314</v>
      </c>
    </row>
    <row r="32" ht="42" customHeight="1" spans="1:10">
      <c r="A32" s="166" t="s">
        <v>275</v>
      </c>
      <c r="B32" s="34" t="s">
        <v>275</v>
      </c>
      <c r="C32" s="34" t="s">
        <v>315</v>
      </c>
      <c r="D32" s="34" t="s">
        <v>316</v>
      </c>
      <c r="E32" s="42" t="s">
        <v>317</v>
      </c>
      <c r="F32" s="34" t="s">
        <v>310</v>
      </c>
      <c r="G32" s="42" t="s">
        <v>311</v>
      </c>
      <c r="H32" s="34" t="s">
        <v>312</v>
      </c>
      <c r="I32" s="34" t="s">
        <v>313</v>
      </c>
      <c r="J32" s="42" t="s">
        <v>318</v>
      </c>
    </row>
    <row r="33" ht="42" customHeight="1" spans="1:10">
      <c r="A33" s="166" t="s">
        <v>275</v>
      </c>
      <c r="B33" s="34" t="s">
        <v>275</v>
      </c>
      <c r="C33" s="34" t="s">
        <v>319</v>
      </c>
      <c r="D33" s="34" t="s">
        <v>320</v>
      </c>
      <c r="E33" s="42" t="s">
        <v>321</v>
      </c>
      <c r="F33" s="34" t="s">
        <v>310</v>
      </c>
      <c r="G33" s="42" t="s">
        <v>311</v>
      </c>
      <c r="H33" s="34" t="s">
        <v>312</v>
      </c>
      <c r="I33" s="34" t="s">
        <v>313</v>
      </c>
      <c r="J33" s="42" t="s">
        <v>322</v>
      </c>
    </row>
    <row r="34" ht="42" customHeight="1" spans="1:10">
      <c r="A34" s="166" t="s">
        <v>294</v>
      </c>
      <c r="B34" s="34" t="s">
        <v>326</v>
      </c>
      <c r="C34" s="34" t="s">
        <v>307</v>
      </c>
      <c r="D34" s="34" t="s">
        <v>308</v>
      </c>
      <c r="E34" s="42" t="s">
        <v>309</v>
      </c>
      <c r="F34" s="34" t="s">
        <v>310</v>
      </c>
      <c r="G34" s="42" t="s">
        <v>311</v>
      </c>
      <c r="H34" s="34" t="s">
        <v>312</v>
      </c>
      <c r="I34" s="34" t="s">
        <v>313</v>
      </c>
      <c r="J34" s="42" t="s">
        <v>314</v>
      </c>
    </row>
    <row r="35" ht="42" customHeight="1" spans="1:10">
      <c r="A35" s="166" t="s">
        <v>294</v>
      </c>
      <c r="B35" s="34" t="s">
        <v>326</v>
      </c>
      <c r="C35" s="34" t="s">
        <v>315</v>
      </c>
      <c r="D35" s="34" t="s">
        <v>316</v>
      </c>
      <c r="E35" s="42" t="s">
        <v>317</v>
      </c>
      <c r="F35" s="34" t="s">
        <v>310</v>
      </c>
      <c r="G35" s="42" t="s">
        <v>311</v>
      </c>
      <c r="H35" s="34" t="s">
        <v>312</v>
      </c>
      <c r="I35" s="34" t="s">
        <v>313</v>
      </c>
      <c r="J35" s="42" t="s">
        <v>318</v>
      </c>
    </row>
    <row r="36" ht="42" customHeight="1" spans="1:10">
      <c r="A36" s="166" t="s">
        <v>294</v>
      </c>
      <c r="B36" s="34" t="s">
        <v>326</v>
      </c>
      <c r="C36" s="34" t="s">
        <v>319</v>
      </c>
      <c r="D36" s="34" t="s">
        <v>320</v>
      </c>
      <c r="E36" s="42" t="s">
        <v>321</v>
      </c>
      <c r="F36" s="34" t="s">
        <v>310</v>
      </c>
      <c r="G36" s="42" t="s">
        <v>311</v>
      </c>
      <c r="H36" s="34" t="s">
        <v>312</v>
      </c>
      <c r="I36" s="34" t="s">
        <v>313</v>
      </c>
      <c r="J36" s="42" t="s">
        <v>322</v>
      </c>
    </row>
    <row r="37" ht="42" customHeight="1" spans="1:10">
      <c r="A37" s="166" t="s">
        <v>287</v>
      </c>
      <c r="B37" s="34" t="s">
        <v>327</v>
      </c>
      <c r="C37" s="34" t="s">
        <v>307</v>
      </c>
      <c r="D37" s="34" t="s">
        <v>308</v>
      </c>
      <c r="E37" s="42" t="s">
        <v>309</v>
      </c>
      <c r="F37" s="34" t="s">
        <v>310</v>
      </c>
      <c r="G37" s="42" t="s">
        <v>311</v>
      </c>
      <c r="H37" s="34" t="s">
        <v>312</v>
      </c>
      <c r="I37" s="34" t="s">
        <v>313</v>
      </c>
      <c r="J37" s="42" t="s">
        <v>314</v>
      </c>
    </row>
    <row r="38" ht="42" customHeight="1" spans="1:10">
      <c r="A38" s="166" t="s">
        <v>287</v>
      </c>
      <c r="B38" s="34" t="s">
        <v>327</v>
      </c>
      <c r="C38" s="34" t="s">
        <v>315</v>
      </c>
      <c r="D38" s="34" t="s">
        <v>316</v>
      </c>
      <c r="E38" s="42" t="s">
        <v>317</v>
      </c>
      <c r="F38" s="34" t="s">
        <v>310</v>
      </c>
      <c r="G38" s="42" t="s">
        <v>311</v>
      </c>
      <c r="H38" s="34" t="s">
        <v>312</v>
      </c>
      <c r="I38" s="34" t="s">
        <v>313</v>
      </c>
      <c r="J38" s="42" t="s">
        <v>318</v>
      </c>
    </row>
    <row r="39" ht="42" customHeight="1" spans="1:10">
      <c r="A39" s="166" t="s">
        <v>287</v>
      </c>
      <c r="B39" s="34" t="s">
        <v>327</v>
      </c>
      <c r="C39" s="34" t="s">
        <v>319</v>
      </c>
      <c r="D39" s="34" t="s">
        <v>320</v>
      </c>
      <c r="E39" s="42" t="s">
        <v>321</v>
      </c>
      <c r="F39" s="34" t="s">
        <v>310</v>
      </c>
      <c r="G39" s="42" t="s">
        <v>311</v>
      </c>
      <c r="H39" s="34" t="s">
        <v>312</v>
      </c>
      <c r="I39" s="34" t="s">
        <v>313</v>
      </c>
      <c r="J39" s="42" t="s">
        <v>322</v>
      </c>
    </row>
  </sheetData>
  <mergeCells count="24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</mergeCells>
  <printOptions horizontalCentered="1"/>
  <pageMargins left="0.96" right="0.96" top="0.72" bottom="0.72" header="0" footer="0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 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2025-03-06T08:14:00Z</dcterms:created>
  <dcterms:modified xsi:type="dcterms:W3CDTF">2025-03-12T08:00:14Z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94591F3CFAB74DDEAF81695433129778_12</vt:lpwstr>
  </property>
  <property fmtid="{D5CDD505-2E9C-101B-9397-08002B2CF9AE}" pid="3" name="KSOProductBuildVer">
    <vt:lpwstr>2052-11.8.2.12089</vt:lpwstr>
  </property>
</Properties>
</file>