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'对下转移支付预算表09-1'!$A:$A,'对下转移支付预算表09-1'!#REF!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<sst xmlns="http://schemas.openxmlformats.org/spreadsheetml/2006/main" count="994" uniqueCount="435">
  <si>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</si>
  <si>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</si>
  <si>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</si>
  <si>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</si>
  <si>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</si>
  <si>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</si>
  <si>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</si>
  <si>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</si>
  <si>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</si>
  <si>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</si>
  <si>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</si>
  <si>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</si>
  <si>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</si>
  <si>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</si>
  <si>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</si>
  <si>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</si>
  <si>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</si>
  <si>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</si>
  <si>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</si>
  <si>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</si>
  <si>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</si>
  <si>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</si>
  <si>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</si>
  <si>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</si>
  <si>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</si>
  <si>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</si>
  <si>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</si>
  <si>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</si>
  <si>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</si>
  <si>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</si>
  <si>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</si>
  <si>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</si>
  <si>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</si>
  <si>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</si>
  <si>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</si>
  <si>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</si>
  <si>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</si>
  <si>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</si>
  <si>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</si>
  <si>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</si>
  <si>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</si>
  <si>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</si>
  <si>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</si>
  <si>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</si>
  <si>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</si>
  <si>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</si>
  <si>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</si>
  <si>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</si>
  <si>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</si>
  <si>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</si>
  <si>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</si>
  <si>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</si>
  <si>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</si>
  <si>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</si>
  <si>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</si>
  <si>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</si>
  <si>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</si>
  <si>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</si>
  <si>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</si>
  <si>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</si>
  <si>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</si>
  <si>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</si>
  <si>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</si>
  <si>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</si>
  <si>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</si>
  <si>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</si>
  <si>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</si>
  <si>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</si>
  <si>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</si>
  <si>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</si>
  <si>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石林彝族自治县民族体育服务中心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</si>
  <si>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</si>
  <si>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</si>
  <si>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</si>
  <si>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</si>
  <si>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</si>
  <si>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</si>
  <si>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</si>
  <si>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</si>
  <si>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</si>
  <si>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</si>
  <si>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</si>
  <si>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</si>
  <si>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</si>
  <si>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</si>
  <si>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</si>
  <si>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</si>
  <si>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</si>
  <si>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</si>
  <si>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</si>
  <si>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</si>
  <si>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</si>
  <si>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</si>
  <si>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</si>
  <si>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</si>
  <si>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</si>
  <si>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</si>
  <si>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</si>
  <si>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</si>
  <si>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20509</t>
  </si>
  <si>
    <t>教育费附加安排的支出</t>
  </si>
  <si>
    <t>2050999</t>
  </si>
  <si>
    <t>其他教育费附加安排的支出</t>
  </si>
  <si>
    <t>207</t>
  </si>
  <si>
    <t>文化旅游体育与传媒支出</t>
  </si>
  <si>
    <t>20703</t>
  </si>
  <si>
    <t>体育</t>
  </si>
  <si>
    <t>2070307</t>
  </si>
  <si>
    <t>体育场馆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</si>
  <si>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</si>
  <si>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</si>
  <si>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</si>
  <si>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</si>
  <si>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</si>
  <si>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</si>
  <si>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</si>
  <si>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</si>
  <si>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</si>
  <si>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</si>
  <si>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</si>
  <si>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</si>
  <si>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</si>
  <si>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</si>
  <si>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</si>
  <si>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</si>
  <si>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</si>
  <si>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</si>
  <si>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</si>
  <si>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</si>
  <si>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</si>
  <si>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</si>
  <si>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</si>
  <si>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</si>
  <si>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</si>
  <si>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</si>
  <si>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</si>
  <si>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</si>
  <si>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</si>
  <si>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</si>
  <si>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</si>
  <si>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</si>
  <si>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</si>
  <si>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</si>
  <si>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</si>
  <si>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</si>
  <si>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</si>
  <si>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</si>
  <si>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</si>
  <si>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</si>
  <si>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</si>
  <si>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</si>
  <si>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</si>
  <si>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</si>
  <si>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</si>
  <si>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</si>
  <si>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</si>
  <si>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</si>
  <si>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</si>
  <si>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</si>
  <si>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</si>
  <si>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</si>
  <si>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</si>
  <si>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</si>
  <si>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</si>
  <si>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</si>
  <si>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</si>
  <si>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</si>
  <si>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</si>
  <si>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</si>
  <si>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</si>
  <si>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</si>
  <si>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</si>
  <si>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</si>
  <si>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</si>
  <si>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</si>
  <si>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</si>
  <si>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</si>
  <si>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</si>
  <si>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</si>
  <si>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</si>
  <si>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</si>
  <si>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</si>
  <si>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</si>
  <si>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</si>
  <si>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</si>
  <si>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</si>
  <si>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</si>
  <si>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</si>
  <si>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</si>
  <si>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</si>
  <si>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</si>
  <si>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</si>
  <si>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</si>
  <si>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</si>
  <si>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</si>
  <si>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</si>
  <si>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</si>
  <si>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</si>
  <si>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</si>
  <si>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</si>
  <si>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石林彝族自治县教育体育局</t>
  </si>
  <si>
    <t>530126210000000000472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</si>
  <si>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</si>
  <si>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</si>
  <si>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</si>
  <si>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</si>
  <si>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</si>
  <si>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</si>
  <si>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</si>
  <si>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</si>
  <si>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</si>
  <si>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530126210000000000475</t>
  </si>
  <si>
    <t>30217</t>
  </si>
  <si>
    <t>530126210000000000476</t>
  </si>
  <si>
    <t>工会经费</t>
  </si>
  <si>
    <t>30228</t>
  </si>
  <si>
    <t>530126210000000000477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</si>
  <si>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</si>
  <si>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</si>
  <si>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</si>
  <si>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</si>
  <si>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</si>
  <si>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</si>
  <si>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</si>
  <si>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</si>
  <si>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</si>
  <si>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</si>
  <si>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</si>
  <si>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</si>
  <si>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</si>
  <si>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</si>
  <si>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</si>
  <si>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530126210000000000739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</si>
  <si>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</si>
  <si>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</si>
  <si>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</si>
  <si>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</si>
  <si>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</si>
  <si>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</si>
  <si>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</si>
  <si>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</si>
  <si>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</si>
  <si>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530126210000000000740</t>
  </si>
  <si>
    <t>30113</t>
  </si>
  <si>
    <t>530126231100001583023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</si>
  <si>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</si>
  <si>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</si>
  <si>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</si>
  <si>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</si>
  <si>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</si>
  <si>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</si>
  <si>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</si>
  <si>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</si>
  <si>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</si>
  <si>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</si>
  <si>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</si>
  <si>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530126251100003878851</t>
  </si>
  <si>
    <t>保安服务经费</t>
  </si>
  <si>
    <t>30226</t>
  </si>
  <si>
    <t>劳务费</t>
  </si>
  <si>
    <t>530126251100003879990</t>
  </si>
  <si>
    <t>体育服务中心（含老体协）工作经费</t>
  </si>
  <si>
    <t>530126251100004058728</t>
  </si>
  <si>
    <t>体育场馆免低收入资金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</si>
  <si>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</si>
  <si>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</si>
  <si>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</si>
  <si>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</si>
  <si>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</si>
  <si>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</si>
  <si>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</si>
  <si>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</si>
  <si>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</si>
  <si>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</si>
  <si>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依据石教体发〔2022〕49号文件，按照石林彝族自治县人民政府办公室《印发石林彝族自治县机关事业单位编外用工管理办法》，为确保教育系统办园办学正常运转，以便提升办学质量。编制政府购买服务 保安人员专项经费预算。</t>
  </si>
  <si>
    <t>产出指标</t>
  </si>
  <si>
    <t>数量指标</t>
  </si>
  <si>
    <t>经费保障人数</t>
  </si>
  <si>
    <t>=</t>
  </si>
  <si>
    <t>人</t>
  </si>
  <si>
    <t>定量指标</t>
  </si>
  <si>
    <t>反映公用经费保障部门（单位）正常运转的在职人数情况。</t>
  </si>
  <si>
    <t>效益指标</t>
  </si>
  <si>
    <t>社会效益</t>
  </si>
  <si>
    <t>部门正常运转</t>
  </si>
  <si>
    <t>正常运转</t>
  </si>
  <si>
    <t>年</t>
  </si>
  <si>
    <t>反映部门（单位）正常运转情况。</t>
  </si>
  <si>
    <t>满意度指标</t>
  </si>
  <si>
    <t>服务对象满意度</t>
  </si>
  <si>
    <t>单位人员满意度</t>
  </si>
  <si>
    <t>&gt;=</t>
  </si>
  <si>
    <t>95</t>
  </si>
  <si>
    <t>%</t>
  </si>
  <si>
    <t>反映部门（单位）人员对公用经费保障的满意程度。</t>
  </si>
  <si>
    <t>免低场馆</t>
  </si>
  <si>
    <t>日均开放时长</t>
  </si>
  <si>
    <t>小时</t>
  </si>
  <si>
    <t>反映大型场馆日均开放的时长情况。</t>
  </si>
  <si>
    <t>全年开放天数</t>
  </si>
  <si>
    <t>250</t>
  </si>
  <si>
    <t>天</t>
  </si>
  <si>
    <t>反映大型场馆全年开放的天数情况。</t>
  </si>
  <si>
    <t>场馆开放面积</t>
  </si>
  <si>
    <t>1500</t>
  </si>
  <si>
    <t>平方米</t>
  </si>
  <si>
    <t>反映大型场馆开放的展厅（场地）面积。</t>
  </si>
  <si>
    <t>质量指标</t>
  </si>
  <si>
    <t>安全事故发生次数</t>
  </si>
  <si>
    <t>&lt;=</t>
  </si>
  <si>
    <t>0</t>
  </si>
  <si>
    <t>次</t>
  </si>
  <si>
    <t>反映场馆安全事故发生的次数情况。</t>
  </si>
  <si>
    <t>场馆（设施、设备）完好率</t>
  </si>
  <si>
    <t>98</t>
  </si>
  <si>
    <t>定性指标</t>
  </si>
  <si>
    <t>反映大型场馆设施设备完好的情况。场馆（设施、设备）完好率=完好的场馆（设施、设备）数量/在用场馆（设施、设备）数量*100%</t>
  </si>
  <si>
    <t>时效指标</t>
  </si>
  <si>
    <t>投诉处理及时率</t>
  </si>
  <si>
    <t>100</t>
  </si>
  <si>
    <t>反映大型场馆接待对象的投诉在规定时间内有效处理的情况。投诉处理及时率=在规定时间内有效处理投诉数/投诉事件数*100%</t>
  </si>
  <si>
    <t>维护按时完成率</t>
  </si>
  <si>
    <t>反映大型场馆场所（设施、设备）维护按时完成的情况。场馆（设施、设备）维护按时完成率=在规定时限内完成维护的场馆（设施、设备）数量/维护的场馆（设施、设备）数量*100%</t>
  </si>
  <si>
    <t>场馆接待人次</t>
  </si>
  <si>
    <t>10000</t>
  </si>
  <si>
    <t>人次</t>
  </si>
  <si>
    <t>反映大型场馆接待的人数情况。</t>
  </si>
  <si>
    <t>免费开放天数</t>
  </si>
  <si>
    <t>反映大型场馆免费开放的天数情况。</t>
  </si>
  <si>
    <t>接待对象投诉人次与接待人次的占</t>
  </si>
  <si>
    <t>接待对象投诉人次与接待人次的占比=大型场馆接待对象投诉人次/接待人次*100%</t>
  </si>
  <si>
    <t>接待对象的满意度</t>
  </si>
  <si>
    <t>反映场馆接待对象的满意程度。</t>
  </si>
  <si>
    <t>开展好老体协各种竞赛活动，组织开展好体育服务中心相关活动。</t>
  </si>
  <si>
    <t>开展活动次数</t>
  </si>
  <si>
    <t>上级安排活动</t>
  </si>
  <si>
    <t>项</t>
  </si>
  <si>
    <t>认真组织开展老体协、体育服务中心相关活动</t>
  </si>
  <si>
    <t>对促进我县全民健身事业发展的影响</t>
  </si>
  <si>
    <t>反映对促进我县全民健身事业发展的影响</t>
  </si>
  <si>
    <t>参加活动人群满意度</t>
  </si>
  <si>
    <t>90</t>
  </si>
  <si>
    <t>反映参加活动人群满意度</t>
  </si>
  <si>
    <t>预算06表</t>
  </si>
  <si>
    <t>政府性基金预算支出预算表</t>
  </si>
  <si>
    <t>单位名称：昆明市发展和改革委员会</t>
  </si>
  <si>
    <t>政府性基金预算支出</t>
  </si>
  <si>
    <t>备注：体育服务中心无2025年部门政府性基金预算支出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</si>
  <si>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</si>
  <si>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</si>
  <si>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</si>
  <si>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</si>
  <si>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</si>
  <si>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</si>
  <si>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</si>
  <si>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</si>
  <si>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</si>
  <si>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</si>
  <si>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</si>
  <si>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</si>
  <si>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</si>
  <si>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</si>
  <si>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</si>
  <si>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</si>
  <si>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</si>
  <si>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</si>
  <si>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</si>
  <si>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备注：体育服务中心无部门政府购买服务预算</t>
  </si>
  <si>
    <t>预算09-1表</t>
  </si>
  <si>
    <t>2025年对下转移支付预算表</t>
  </si>
  <si>
    <t>单位名称（项目）</t>
  </si>
  <si>
    <t>地区</t>
  </si>
  <si>
    <t>备注：体育服务中心无对下转移支付预算</t>
  </si>
  <si>
    <t>预算09-2表</t>
  </si>
  <si>
    <t>备注：体育服务中心无2025年对下转移支付绩效目标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</si>
  <si>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</si>
  <si>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</si>
  <si>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</si>
  <si>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</si>
  <si>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</si>
  <si>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</si>
  <si>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</si>
  <si>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</si>
  <si>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备注：体育服务中心无2025年新增资产配置预算</t>
  </si>
  <si>
    <t>预算11表</t>
  </si>
  <si>
    <t>上级补助</t>
  </si>
  <si>
    <t>备注：体育服务中心无2025年上级转移支付补助项目支出预算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</si>
  <si>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</si>
  <si>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</si>
  <si>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</si>
  <si>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</si>
  <si>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</si>
  <si>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</si>
  <si>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</si>
  <si>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</si>
  <si>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</si>
  <si>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</si>
  <si>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</si>
  <si>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</si>
  <si>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</si>
  <si>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体育场馆提升改造、承办各级赛事、管理运营好场馆及其体育设施、设备,实施免费和低收费场馆开放,充分发挥体育场馆的社会效益。</t>
  </si>
  <si>
    <t>根据部门职责，中长期规划，各级党委，各级政府要求归纳</t>
  </si>
  <si>
    <t>部门年度目标</t>
  </si>
  <si>
    <t>承办云南省青少年柔道冠军赛、锦标赛；云南省青少年田径冠军赛、锦标赛；全国中老年篮球赛；全国柔力球培训、比赛；中、青年足球邀请赛、昆明石林原野射箭公开赛；管理运营好场馆及其体育设施、设备,实施免费和低收费场馆开放,充分发挥体育场馆的社会效益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</si>
  <si>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</si>
  <si>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</si>
  <si>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</si>
  <si>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1、管理运营石林县民族体育场、体育馆、综合训练馆及其体育设施、设备,实施免费和低收费场馆开放,充分发挥体育场馆的社会效益。
2、抓实学校体育及校园足球具体工作,推进学校体育科学发展;负责青少年体育赛事、活动的策划及组织实施;负责国家体育锻炼标准的落实及学生体质监测等工作。
3、抓实群众体育及全民健身运动动具体工作,指导部门(单位)、乡镇(街道)、村社各类体育赛事,形成比赛常态,建立长效机制。
4、抓实社会体育具体工作,建立、完善社会体育发展体制机制。
5、全面、具体落实体育基础建设项目的组织实施。
6、全面、具体落实各级各类体育赛事的组组织实施。
7、创建体训基地,打造品牌赛事,培育体育文化,引导体育消费,促进体育产业,推进体育与经济、文化、旅游、康健融合发展</t>
  </si>
  <si>
    <t>对应项目</t>
  </si>
  <si>
    <t>预算申报金额（元）</t>
  </si>
  <si>
    <t>总额</t>
  </si>
  <si>
    <t>财政拨款</t>
  </si>
  <si>
    <t>其他资金</t>
  </si>
  <si>
    <t>完成本单位职工人员经费开支</t>
  </si>
  <si>
    <t>完成本单位日常运转维护维修及安保服务费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</si>
  <si>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</si>
  <si>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</si>
  <si>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</si>
  <si>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</si>
  <si>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</si>
  <si>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监督检查</t>
  </si>
  <si>
    <t>良</t>
  </si>
  <si>
    <t>反映委托单位对物业服务监督检查的次数的情况。</t>
  </si>
  <si>
    <t>年度工作计划、工作职责</t>
  </si>
  <si>
    <t>实效指标</t>
  </si>
  <si>
    <t>零星修缮(维修）及时率</t>
  </si>
  <si>
    <t>％</t>
  </si>
  <si>
    <t>优</t>
  </si>
  <si>
    <t>反映零星修缮（维修）及时的情况。零星修缮（维修）及时率=在规定时间内完成零星修缮（维修）数量/报修数量*100%</t>
  </si>
  <si>
    <t>社会效益指标</t>
  </si>
  <si>
    <t>物管人员签订合同并培训的人数占</t>
  </si>
  <si>
    <t>反映物管人员中签订合同并参与培训的情况。物管人员签订合同并培训的人数占比=物管人员中签订合同并参与培训的人数/物管人员总数*100%</t>
  </si>
  <si>
    <t>服务对象满意度指标</t>
  </si>
  <si>
    <t>服务受益人员满意度</t>
  </si>
  <si>
    <t>反映保安、保洁、餐饮服务、绿化养护服务受益人员满意程度。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</si>
</sst>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#,##0;\-#,##0;;@"/>
    <numFmt numFmtId="180" formatCode="hh:mm:ss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Calibri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SimSun"/>
      <charset val="134"/>
    </font>
    <font>
      <sz val="10.5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5" fillId="0" borderId="8">
      <alignment horizontal="right" vertical="center"/>
    </xf>
    <xf numFmtId="0" fontId="23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5" fillId="0" borderId="8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13" borderId="15" applyNumberFormat="0" applyAlignment="0" applyProtection="0">
      <alignment vertical="center"/>
    </xf>
    <xf numFmtId="0" fontId="38" fillId="14" borderId="20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10" fontId="25" fillId="0" borderId="8">
      <alignment horizontal="right" vertical="center"/>
    </xf>
    <xf numFmtId="0" fontId="23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78" fontId="25" fillId="0" borderId="8">
      <alignment horizontal="right" vertical="center"/>
    </xf>
    <xf numFmtId="49" fontId="25" fillId="0" borderId="8">
      <alignment horizontal="left" vertical="center" wrapText="1"/>
    </xf>
    <xf numFmtId="178" fontId="25" fillId="0" borderId="8">
      <alignment horizontal="right" vertical="center"/>
    </xf>
    <xf numFmtId="180" fontId="25" fillId="0" borderId="8">
      <alignment horizontal="right" vertical="center"/>
    </xf>
    <xf numFmtId="179" fontId="25" fillId="0" borderId="8">
      <alignment horizontal="right" vertical="center"/>
    </xf>
  </cellStyleXfs>
  <cellXfs count="23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justify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49" fontId="13" fillId="0" borderId="8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4" fontId="13" fillId="0" borderId="8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13" fillId="0" borderId="8" xfId="54" applyNumberFormat="1" applyFont="1" applyBorder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8" fontId="13" fillId="0" borderId="8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13" fillId="0" borderId="8" xfId="56" applyNumberFormat="1" applyFont="1" applyBorder="1" applyAlignment="1">
      <alignment horizontal="center" vertical="center"/>
    </xf>
    <xf numFmtId="179" fontId="13" fillId="0" borderId="8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1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vertical="top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 applyProtection="1">
      <alignment horizontal="center" vertical="center" wrapText="1"/>
      <protection locked="0"/>
    </xf>
    <xf numFmtId="178" fontId="22" fillId="0" borderId="8" xfId="0" applyNumberFormat="1" applyFont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14" fillId="0" borderId="8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0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86"/>
      <c r="B1" s="86"/>
      <c r="C1" s="86"/>
      <c r="D1" s="103" t="s">
        <v>0</v>
      </c>
    </row>
    <row r="2" ht="41.25" customHeight="1" spans="1:1">
      <c r="A2" s="81" t="str">
        <f>"2025"&amp;"年部门财务收支预算总表"</f>
        <v>2025年部门财务收支预算总表</v>
      </c>
    </row>
    <row r="3" ht="17.25" customHeight="1" spans="1:4">
      <c r="A3" s="84" t="str">
        <f>"单位名称："&amp;"石林彝族自治县民族体育服务中心"</f>
        <v>单位名称：石林彝族自治县民族体育服务中心</v>
      </c>
      <c r="B3" s="200"/>
      <c r="D3" s="178" t="s">
        <v>1</v>
      </c>
    </row>
    <row r="4" ht="23.25" customHeight="1" spans="1:4">
      <c r="A4" s="201" t="s">
        <v>2</v>
      </c>
      <c r="B4" s="202"/>
      <c r="C4" s="201" t="s">
        <v>3</v>
      </c>
      <c r="D4" s="202"/>
    </row>
    <row r="5" ht="24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7.25" customHeight="1" spans="1:4">
      <c r="A6" s="203" t="s">
        <v>7</v>
      </c>
      <c r="B6" s="143">
        <v>1842190</v>
      </c>
      <c r="C6" s="203" t="s">
        <v>8</v>
      </c>
      <c r="D6" s="143"/>
    </row>
    <row r="7" ht="17.25" customHeight="1" spans="1:4">
      <c r="A7" s="203" t="s">
        <v>9</v>
      </c>
      <c r="B7" s="143"/>
      <c r="C7" s="203" t="s">
        <v>10</v>
      </c>
      <c r="D7" s="143"/>
    </row>
    <row r="8" ht="17.25" customHeight="1" spans="1:4">
      <c r="A8" s="203" t="s">
        <v>11</v>
      </c>
      <c r="B8" s="143"/>
      <c r="C8" s="234" t="s">
        <v>12</v>
      </c>
      <c r="D8" s="143"/>
    </row>
    <row r="9" ht="17.25" customHeight="1" spans="1:4">
      <c r="A9" s="203" t="s">
        <v>13</v>
      </c>
      <c r="B9" s="143"/>
      <c r="C9" s="234" t="s">
        <v>14</v>
      </c>
      <c r="D9" s="143"/>
    </row>
    <row r="10" ht="17.25" customHeight="1" spans="1:4">
      <c r="A10" s="203" t="s">
        <v>15</v>
      </c>
      <c r="B10" s="143">
        <v>205921.78</v>
      </c>
      <c r="C10" s="234" t="s">
        <v>16</v>
      </c>
      <c r="D10" s="143">
        <v>95016</v>
      </c>
    </row>
    <row r="11" ht="17.25" customHeight="1" spans="1:4">
      <c r="A11" s="203" t="s">
        <v>17</v>
      </c>
      <c r="B11" s="143"/>
      <c r="C11" s="234" t="s">
        <v>18</v>
      </c>
      <c r="D11" s="143"/>
    </row>
    <row r="12" ht="17.25" customHeight="1" spans="1:4">
      <c r="A12" s="203" t="s">
        <v>19</v>
      </c>
      <c r="B12" s="143"/>
      <c r="C12" s="72" t="s">
        <v>20</v>
      </c>
      <c r="D12" s="143">
        <v>1383347.78</v>
      </c>
    </row>
    <row r="13" ht="17.25" customHeight="1" spans="1:4">
      <c r="A13" s="203" t="s">
        <v>21</v>
      </c>
      <c r="B13" s="143"/>
      <c r="C13" s="72" t="s">
        <v>22</v>
      </c>
      <c r="D13" s="143">
        <v>267327</v>
      </c>
    </row>
    <row r="14" ht="17.25" customHeight="1" spans="1:4">
      <c r="A14" s="203" t="s">
        <v>23</v>
      </c>
      <c r="B14" s="143"/>
      <c r="C14" s="72" t="s">
        <v>24</v>
      </c>
      <c r="D14" s="143">
        <v>159294</v>
      </c>
    </row>
    <row r="15" ht="17.25" customHeight="1" spans="1:4">
      <c r="A15" s="203" t="s">
        <v>25</v>
      </c>
      <c r="B15" s="143">
        <v>205921.78</v>
      </c>
      <c r="C15" s="72" t="s">
        <v>26</v>
      </c>
      <c r="D15" s="143"/>
    </row>
    <row r="16" ht="17.25" customHeight="1" spans="1:4">
      <c r="A16" s="183"/>
      <c r="B16" s="143"/>
      <c r="C16" s="72" t="s">
        <v>27</v>
      </c>
      <c r="D16" s="143"/>
    </row>
    <row r="17" ht="17.25" customHeight="1" spans="1:4">
      <c r="A17" s="204"/>
      <c r="B17" s="143"/>
      <c r="C17" s="72" t="s">
        <v>28</v>
      </c>
      <c r="D17" s="143"/>
    </row>
    <row r="18" ht="17.25" customHeight="1" spans="1:4">
      <c r="A18" s="204"/>
      <c r="B18" s="143"/>
      <c r="C18" s="72" t="s">
        <v>29</v>
      </c>
      <c r="D18" s="143"/>
    </row>
    <row r="19" ht="17.25" customHeight="1" spans="1:4">
      <c r="A19" s="204"/>
      <c r="B19" s="143"/>
      <c r="C19" s="72" t="s">
        <v>30</v>
      </c>
      <c r="D19" s="143"/>
    </row>
    <row r="20" ht="17.25" customHeight="1" spans="1:4">
      <c r="A20" s="204"/>
      <c r="B20" s="143"/>
      <c r="C20" s="72" t="s">
        <v>31</v>
      </c>
      <c r="D20" s="143"/>
    </row>
    <row r="21" ht="17.25" customHeight="1" spans="1:4">
      <c r="A21" s="204"/>
      <c r="B21" s="143"/>
      <c r="C21" s="72" t="s">
        <v>32</v>
      </c>
      <c r="D21" s="143"/>
    </row>
    <row r="22" ht="17.25" customHeight="1" spans="1:4">
      <c r="A22" s="204"/>
      <c r="B22" s="143"/>
      <c r="C22" s="72" t="s">
        <v>33</v>
      </c>
      <c r="D22" s="143"/>
    </row>
    <row r="23" ht="17.25" customHeight="1" spans="1:4">
      <c r="A23" s="204"/>
      <c r="B23" s="143"/>
      <c r="C23" s="72" t="s">
        <v>34</v>
      </c>
      <c r="D23" s="143"/>
    </row>
    <row r="24" ht="17.25" customHeight="1" spans="1:4">
      <c r="A24" s="204"/>
      <c r="B24" s="143"/>
      <c r="C24" s="72" t="s">
        <v>35</v>
      </c>
      <c r="D24" s="143">
        <v>143127</v>
      </c>
    </row>
    <row r="25" ht="17.25" customHeight="1" spans="1:4">
      <c r="A25" s="204"/>
      <c r="B25" s="143"/>
      <c r="C25" s="72" t="s">
        <v>36</v>
      </c>
      <c r="D25" s="143"/>
    </row>
    <row r="26" ht="17.25" customHeight="1" spans="1:4">
      <c r="A26" s="204"/>
      <c r="B26" s="143"/>
      <c r="C26" s="183" t="s">
        <v>37</v>
      </c>
      <c r="D26" s="143"/>
    </row>
    <row r="27" ht="17.25" customHeight="1" spans="1:4">
      <c r="A27" s="204"/>
      <c r="B27" s="143"/>
      <c r="C27" s="72" t="s">
        <v>38</v>
      </c>
      <c r="D27" s="143"/>
    </row>
    <row r="28" ht="16.5" customHeight="1" spans="1:4">
      <c r="A28" s="204"/>
      <c r="B28" s="143"/>
      <c r="C28" s="72" t="s">
        <v>39</v>
      </c>
      <c r="D28" s="143"/>
    </row>
    <row r="29" ht="16.5" customHeight="1" spans="1:4">
      <c r="A29" s="204"/>
      <c r="B29" s="143"/>
      <c r="C29" s="183" t="s">
        <v>40</v>
      </c>
      <c r="D29" s="143"/>
    </row>
    <row r="30" ht="17.25" customHeight="1" spans="1:4">
      <c r="A30" s="204"/>
      <c r="B30" s="143"/>
      <c r="C30" s="183" t="s">
        <v>41</v>
      </c>
      <c r="D30" s="143"/>
    </row>
    <row r="31" ht="17.25" customHeight="1" spans="1:4">
      <c r="A31" s="204"/>
      <c r="B31" s="143"/>
      <c r="C31" s="72" t="s">
        <v>42</v>
      </c>
      <c r="D31" s="143"/>
    </row>
    <row r="32" ht="16.5" customHeight="1" spans="1:4">
      <c r="A32" s="204" t="s">
        <v>43</v>
      </c>
      <c r="B32" s="143">
        <v>2048111.78</v>
      </c>
      <c r="C32" s="204" t="s">
        <v>44</v>
      </c>
      <c r="D32" s="143">
        <v>2048111.78</v>
      </c>
    </row>
    <row r="33" ht="16.5" customHeight="1" spans="1:4">
      <c r="A33" s="183" t="s">
        <v>45</v>
      </c>
      <c r="B33" s="143"/>
      <c r="C33" s="183" t="s">
        <v>46</v>
      </c>
      <c r="D33" s="143"/>
    </row>
    <row r="34" ht="16.5" customHeight="1" spans="1:4">
      <c r="A34" s="72" t="s">
        <v>47</v>
      </c>
      <c r="B34" s="143"/>
      <c r="C34" s="72" t="s">
        <v>47</v>
      </c>
      <c r="D34" s="143"/>
    </row>
    <row r="35" ht="16.5" customHeight="1" spans="1:4">
      <c r="A35" s="72" t="s">
        <v>48</v>
      </c>
      <c r="B35" s="143"/>
      <c r="C35" s="72" t="s">
        <v>49</v>
      </c>
      <c r="D35" s="143"/>
    </row>
    <row r="36" ht="16.5" customHeight="1" spans="1:4">
      <c r="A36" s="205" t="s">
        <v>50</v>
      </c>
      <c r="B36" s="143">
        <v>2048111.78</v>
      </c>
      <c r="C36" s="205" t="s">
        <v>51</v>
      </c>
      <c r="D36" s="143">
        <v>2048111.78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9" sqref="D9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59">
        <v>1</v>
      </c>
      <c r="B1" s="160">
        <v>0</v>
      </c>
      <c r="C1" s="159">
        <v>1</v>
      </c>
      <c r="D1" s="161"/>
      <c r="E1" s="161"/>
      <c r="F1" s="158" t="s">
        <v>343</v>
      </c>
    </row>
    <row r="2" ht="42" customHeight="1" spans="1:6">
      <c r="A2" s="162" t="str">
        <f>"2025"&amp;"年部门政府性基金预算支出预算表"</f>
        <v>2025年部门政府性基金预算支出预算表</v>
      </c>
      <c r="B2" s="162" t="s">
        <v>344</v>
      </c>
      <c r="C2" s="163"/>
      <c r="D2" s="164"/>
      <c r="E2" s="164"/>
      <c r="F2" s="164"/>
    </row>
    <row r="3" ht="13.5" customHeight="1" spans="1:6">
      <c r="A3" s="45" t="str">
        <f>"单位名称："&amp;"石林彝族自治县民族体育服务中心"</f>
        <v>单位名称：石林彝族自治县民族体育服务中心</v>
      </c>
      <c r="B3" s="45" t="s">
        <v>345</v>
      </c>
      <c r="C3" s="159"/>
      <c r="D3" s="161"/>
      <c r="E3" s="161"/>
      <c r="F3" s="158" t="s">
        <v>1</v>
      </c>
    </row>
    <row r="4" ht="19.5" customHeight="1" spans="1:6">
      <c r="A4" s="165" t="s">
        <v>183</v>
      </c>
      <c r="B4" s="166" t="s">
        <v>72</v>
      </c>
      <c r="C4" s="165" t="s">
        <v>73</v>
      </c>
      <c r="D4" s="51" t="s">
        <v>346</v>
      </c>
      <c r="E4" s="52"/>
      <c r="F4" s="53"/>
    </row>
    <row r="5" ht="18.75" customHeight="1" spans="1:6">
      <c r="A5" s="167"/>
      <c r="B5" s="168"/>
      <c r="C5" s="167"/>
      <c r="D5" s="56" t="s">
        <v>55</v>
      </c>
      <c r="E5" s="51" t="s">
        <v>75</v>
      </c>
      <c r="F5" s="56" t="s">
        <v>76</v>
      </c>
    </row>
    <row r="6" ht="18.75" customHeight="1" spans="1:6">
      <c r="A6" s="107">
        <v>1</v>
      </c>
      <c r="B6" s="169" t="s">
        <v>83</v>
      </c>
      <c r="C6" s="107">
        <v>3</v>
      </c>
      <c r="D6" s="118">
        <v>4</v>
      </c>
      <c r="E6" s="118">
        <v>5</v>
      </c>
      <c r="F6" s="118">
        <v>6</v>
      </c>
    </row>
    <row r="7" ht="21" customHeight="1" spans="1:6">
      <c r="A7" s="61"/>
      <c r="B7" s="61"/>
      <c r="C7" s="61"/>
      <c r="D7" s="143"/>
      <c r="E7" s="143"/>
      <c r="F7" s="143"/>
    </row>
    <row r="8" ht="21" customHeight="1" spans="1:6">
      <c r="A8" s="61"/>
      <c r="B8" s="61"/>
      <c r="C8" s="61"/>
      <c r="D8" s="143"/>
      <c r="E8" s="143"/>
      <c r="F8" s="143"/>
    </row>
    <row r="9" ht="18.75" customHeight="1" spans="1:6">
      <c r="A9" s="170" t="s">
        <v>173</v>
      </c>
      <c r="B9" s="170" t="s">
        <v>173</v>
      </c>
      <c r="C9" s="171" t="s">
        <v>173</v>
      </c>
      <c r="D9" s="143"/>
      <c r="E9" s="143"/>
      <c r="F9" s="143"/>
    </row>
    <row r="10" customHeight="1" spans="1:1">
      <c r="A10" t="s">
        <v>347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2:19">
      <c r="B1" s="121"/>
      <c r="C1" s="121"/>
      <c r="R1" s="43"/>
      <c r="S1" s="43" t="s">
        <v>348</v>
      </c>
    </row>
    <row r="2" ht="41.25" customHeight="1" spans="1:19">
      <c r="A2" s="112" t="str">
        <f>"2025"&amp;"年部门政府采购预算表"</f>
        <v>2025年部门政府采购预算表</v>
      </c>
      <c r="B2" s="105"/>
      <c r="C2" s="105"/>
      <c r="D2" s="44"/>
      <c r="E2" s="44"/>
      <c r="F2" s="44"/>
      <c r="G2" s="44"/>
      <c r="H2" s="44"/>
      <c r="I2" s="44"/>
      <c r="J2" s="44"/>
      <c r="K2" s="44"/>
      <c r="L2" s="44"/>
      <c r="M2" s="105"/>
      <c r="N2" s="44"/>
      <c r="O2" s="44"/>
      <c r="P2" s="105"/>
      <c r="Q2" s="44"/>
      <c r="R2" s="105"/>
      <c r="S2" s="105"/>
    </row>
    <row r="3" ht="18.75" customHeight="1" spans="1:19">
      <c r="A3" s="151" t="str">
        <f>"单位名称："&amp;"石林彝族自治县民族体育服务中心"</f>
        <v>单位名称：石林彝族自治县民族体育服务中心</v>
      </c>
      <c r="B3" s="123"/>
      <c r="C3" s="123"/>
      <c r="D3" s="47"/>
      <c r="E3" s="47"/>
      <c r="F3" s="47"/>
      <c r="G3" s="47"/>
      <c r="H3" s="47"/>
      <c r="I3" s="47"/>
      <c r="J3" s="47"/>
      <c r="K3" s="47"/>
      <c r="L3" s="47"/>
      <c r="R3" s="48"/>
      <c r="S3" s="158" t="s">
        <v>1</v>
      </c>
    </row>
    <row r="4" ht="15.75" customHeight="1" spans="1:19">
      <c r="A4" s="50" t="s">
        <v>182</v>
      </c>
      <c r="B4" s="124" t="s">
        <v>183</v>
      </c>
      <c r="C4" s="124" t="s">
        <v>349</v>
      </c>
      <c r="D4" s="125" t="s">
        <v>350</v>
      </c>
      <c r="E4" s="125" t="s">
        <v>351</v>
      </c>
      <c r="F4" s="125" t="s">
        <v>352</v>
      </c>
      <c r="G4" s="125" t="s">
        <v>353</v>
      </c>
      <c r="H4" s="125" t="s">
        <v>354</v>
      </c>
      <c r="I4" s="138" t="s">
        <v>190</v>
      </c>
      <c r="J4" s="138"/>
      <c r="K4" s="138"/>
      <c r="L4" s="138"/>
      <c r="M4" s="139"/>
      <c r="N4" s="138"/>
      <c r="O4" s="138"/>
      <c r="P4" s="147"/>
      <c r="Q4" s="138"/>
      <c r="R4" s="139"/>
      <c r="S4" s="148"/>
    </row>
    <row r="5" ht="17.25" customHeight="1" spans="1:19">
      <c r="A5" s="55"/>
      <c r="B5" s="126"/>
      <c r="C5" s="126"/>
      <c r="D5" s="127"/>
      <c r="E5" s="127"/>
      <c r="F5" s="127"/>
      <c r="G5" s="127"/>
      <c r="H5" s="127"/>
      <c r="I5" s="127" t="s">
        <v>55</v>
      </c>
      <c r="J5" s="127" t="s">
        <v>58</v>
      </c>
      <c r="K5" s="127" t="s">
        <v>355</v>
      </c>
      <c r="L5" s="127" t="s">
        <v>356</v>
      </c>
      <c r="M5" s="140" t="s">
        <v>357</v>
      </c>
      <c r="N5" s="141" t="s">
        <v>358</v>
      </c>
      <c r="O5" s="141"/>
      <c r="P5" s="149"/>
      <c r="Q5" s="141"/>
      <c r="R5" s="150"/>
      <c r="S5" s="128"/>
    </row>
    <row r="6" ht="54" customHeight="1" spans="1:19">
      <c r="A6" s="58"/>
      <c r="B6" s="128"/>
      <c r="C6" s="128"/>
      <c r="D6" s="129"/>
      <c r="E6" s="129"/>
      <c r="F6" s="129"/>
      <c r="G6" s="129"/>
      <c r="H6" s="129"/>
      <c r="I6" s="129"/>
      <c r="J6" s="129" t="s">
        <v>57</v>
      </c>
      <c r="K6" s="129"/>
      <c r="L6" s="129"/>
      <c r="M6" s="142"/>
      <c r="N6" s="129" t="s">
        <v>57</v>
      </c>
      <c r="O6" s="129" t="s">
        <v>64</v>
      </c>
      <c r="P6" s="128" t="s">
        <v>65</v>
      </c>
      <c r="Q6" s="129" t="s">
        <v>66</v>
      </c>
      <c r="R6" s="142" t="s">
        <v>67</v>
      </c>
      <c r="S6" s="128" t="s">
        <v>68</v>
      </c>
    </row>
    <row r="7" ht="18" customHeight="1" spans="1:19">
      <c r="A7" s="152">
        <v>1</v>
      </c>
      <c r="B7" s="152" t="s">
        <v>83</v>
      </c>
      <c r="C7" s="153">
        <v>3</v>
      </c>
      <c r="D7" s="153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2">
        <v>11</v>
      </c>
      <c r="L7" s="152">
        <v>12</v>
      </c>
      <c r="M7" s="152">
        <v>13</v>
      </c>
      <c r="N7" s="152">
        <v>14</v>
      </c>
      <c r="O7" s="152">
        <v>15</v>
      </c>
      <c r="P7" s="152">
        <v>16</v>
      </c>
      <c r="Q7" s="152">
        <v>17</v>
      </c>
      <c r="R7" s="152">
        <v>18</v>
      </c>
      <c r="S7" s="152">
        <v>19</v>
      </c>
    </row>
    <row r="8" ht="21" customHeight="1" spans="1:19">
      <c r="A8" s="130"/>
      <c r="B8" s="131"/>
      <c r="C8" s="131"/>
      <c r="D8" s="132"/>
      <c r="E8" s="132"/>
      <c r="F8" s="132"/>
      <c r="G8" s="154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</row>
    <row r="9" ht="21" customHeight="1" spans="1:19">
      <c r="A9" s="133" t="s">
        <v>173</v>
      </c>
      <c r="B9" s="134"/>
      <c r="C9" s="134"/>
      <c r="D9" s="135"/>
      <c r="E9" s="135"/>
      <c r="F9" s="135"/>
      <c r="G9" s="155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</row>
    <row r="10" ht="21" customHeight="1" spans="1:19">
      <c r="A10" s="151" t="s">
        <v>359</v>
      </c>
      <c r="B10" s="45"/>
      <c r="C10" s="45"/>
      <c r="D10" s="151"/>
      <c r="E10" s="151"/>
      <c r="F10" s="151"/>
      <c r="G10" s="156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120"/>
      <c r="B1" s="121"/>
      <c r="C1" s="121"/>
      <c r="D1" s="121"/>
      <c r="E1" s="121"/>
      <c r="F1" s="121"/>
      <c r="G1" s="121"/>
      <c r="H1" s="120"/>
      <c r="I1" s="120"/>
      <c r="J1" s="120"/>
      <c r="K1" s="120"/>
      <c r="L1" s="120"/>
      <c r="M1" s="120"/>
      <c r="N1" s="136"/>
      <c r="O1" s="120"/>
      <c r="P1" s="120"/>
      <c r="Q1" s="121"/>
      <c r="R1" s="120"/>
      <c r="S1" s="145"/>
      <c r="T1" s="145" t="s">
        <v>360</v>
      </c>
    </row>
    <row r="2" ht="41.25" customHeight="1" spans="1:20">
      <c r="A2" s="112" t="str">
        <f>"2025"&amp;"年部门政府购买服务预算表"</f>
        <v>2025年部门政府购买服务预算表</v>
      </c>
      <c r="B2" s="105"/>
      <c r="C2" s="105"/>
      <c r="D2" s="105"/>
      <c r="E2" s="105"/>
      <c r="F2" s="105"/>
      <c r="G2" s="105"/>
      <c r="H2" s="122"/>
      <c r="I2" s="122"/>
      <c r="J2" s="122"/>
      <c r="K2" s="122"/>
      <c r="L2" s="122"/>
      <c r="M2" s="122"/>
      <c r="N2" s="137"/>
      <c r="O2" s="122"/>
      <c r="P2" s="122"/>
      <c r="Q2" s="105"/>
      <c r="R2" s="122"/>
      <c r="S2" s="137"/>
      <c r="T2" s="105"/>
    </row>
    <row r="3" ht="22.5" customHeight="1" spans="1:20">
      <c r="A3" s="113" t="str">
        <f>"单位名称："&amp;"石林彝族自治县民族体育服务中心"</f>
        <v>单位名称：石林彝族自治县民族体育服务中心</v>
      </c>
      <c r="B3" s="123"/>
      <c r="C3" s="123"/>
      <c r="D3" s="123"/>
      <c r="E3" s="123"/>
      <c r="F3" s="123"/>
      <c r="G3" s="123"/>
      <c r="H3" s="114"/>
      <c r="I3" s="114"/>
      <c r="J3" s="114"/>
      <c r="K3" s="114"/>
      <c r="L3" s="114"/>
      <c r="M3" s="114"/>
      <c r="N3" s="136"/>
      <c r="O3" s="120"/>
      <c r="P3" s="120"/>
      <c r="Q3" s="121"/>
      <c r="R3" s="120"/>
      <c r="S3" s="146"/>
      <c r="T3" s="145" t="s">
        <v>1</v>
      </c>
    </row>
    <row r="4" ht="24" customHeight="1" spans="1:20">
      <c r="A4" s="50" t="s">
        <v>182</v>
      </c>
      <c r="B4" s="124" t="s">
        <v>183</v>
      </c>
      <c r="C4" s="124" t="s">
        <v>349</v>
      </c>
      <c r="D4" s="124" t="s">
        <v>361</v>
      </c>
      <c r="E4" s="124" t="s">
        <v>362</v>
      </c>
      <c r="F4" s="124" t="s">
        <v>363</v>
      </c>
      <c r="G4" s="124" t="s">
        <v>364</v>
      </c>
      <c r="H4" s="125" t="s">
        <v>365</v>
      </c>
      <c r="I4" s="125" t="s">
        <v>366</v>
      </c>
      <c r="J4" s="138" t="s">
        <v>190</v>
      </c>
      <c r="K4" s="138"/>
      <c r="L4" s="138"/>
      <c r="M4" s="138"/>
      <c r="N4" s="139"/>
      <c r="O4" s="138"/>
      <c r="P4" s="138"/>
      <c r="Q4" s="147"/>
      <c r="R4" s="138"/>
      <c r="S4" s="139"/>
      <c r="T4" s="148"/>
    </row>
    <row r="5" ht="24" customHeight="1" spans="1:20">
      <c r="A5" s="55"/>
      <c r="B5" s="126"/>
      <c r="C5" s="126"/>
      <c r="D5" s="126"/>
      <c r="E5" s="126"/>
      <c r="F5" s="126"/>
      <c r="G5" s="126"/>
      <c r="H5" s="127"/>
      <c r="I5" s="127"/>
      <c r="J5" s="127" t="s">
        <v>55</v>
      </c>
      <c r="K5" s="127" t="s">
        <v>58</v>
      </c>
      <c r="L5" s="127" t="s">
        <v>355</v>
      </c>
      <c r="M5" s="127" t="s">
        <v>356</v>
      </c>
      <c r="N5" s="140" t="s">
        <v>357</v>
      </c>
      <c r="O5" s="141" t="s">
        <v>358</v>
      </c>
      <c r="P5" s="141"/>
      <c r="Q5" s="149"/>
      <c r="R5" s="141"/>
      <c r="S5" s="150"/>
      <c r="T5" s="128"/>
    </row>
    <row r="6" ht="54" customHeight="1" spans="1:20">
      <c r="A6" s="58"/>
      <c r="B6" s="128"/>
      <c r="C6" s="128"/>
      <c r="D6" s="128"/>
      <c r="E6" s="128"/>
      <c r="F6" s="128"/>
      <c r="G6" s="128"/>
      <c r="H6" s="129"/>
      <c r="I6" s="129"/>
      <c r="J6" s="129"/>
      <c r="K6" s="129" t="s">
        <v>57</v>
      </c>
      <c r="L6" s="129"/>
      <c r="M6" s="129"/>
      <c r="N6" s="142"/>
      <c r="O6" s="129" t="s">
        <v>57</v>
      </c>
      <c r="P6" s="129" t="s">
        <v>64</v>
      </c>
      <c r="Q6" s="128" t="s">
        <v>65</v>
      </c>
      <c r="R6" s="129" t="s">
        <v>66</v>
      </c>
      <c r="S6" s="142" t="s">
        <v>67</v>
      </c>
      <c r="T6" s="128" t="s">
        <v>68</v>
      </c>
    </row>
    <row r="7" ht="17.25" customHeight="1" spans="1:20">
      <c r="A7" s="59">
        <v>1</v>
      </c>
      <c r="B7" s="128">
        <v>2</v>
      </c>
      <c r="C7" s="59">
        <v>3</v>
      </c>
      <c r="D7" s="59">
        <v>4</v>
      </c>
      <c r="E7" s="128">
        <v>5</v>
      </c>
      <c r="F7" s="59">
        <v>6</v>
      </c>
      <c r="G7" s="59">
        <v>7</v>
      </c>
      <c r="H7" s="128">
        <v>8</v>
      </c>
      <c r="I7" s="59">
        <v>9</v>
      </c>
      <c r="J7" s="59">
        <v>10</v>
      </c>
      <c r="K7" s="128">
        <v>11</v>
      </c>
      <c r="L7" s="59">
        <v>12</v>
      </c>
      <c r="M7" s="59">
        <v>13</v>
      </c>
      <c r="N7" s="128">
        <v>14</v>
      </c>
      <c r="O7" s="59">
        <v>15</v>
      </c>
      <c r="P7" s="59">
        <v>16</v>
      </c>
      <c r="Q7" s="128">
        <v>17</v>
      </c>
      <c r="R7" s="59">
        <v>18</v>
      </c>
      <c r="S7" s="59">
        <v>19</v>
      </c>
      <c r="T7" s="59">
        <v>20</v>
      </c>
    </row>
    <row r="8" ht="21" customHeight="1" spans="1:20">
      <c r="A8" s="130"/>
      <c r="B8" s="131"/>
      <c r="C8" s="131"/>
      <c r="D8" s="131"/>
      <c r="E8" s="131"/>
      <c r="F8" s="131"/>
      <c r="G8" s="131"/>
      <c r="H8" s="132"/>
      <c r="I8" s="132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</row>
    <row r="9" ht="21" customHeight="1" spans="1:20">
      <c r="A9" s="133" t="s">
        <v>173</v>
      </c>
      <c r="B9" s="134"/>
      <c r="C9" s="134"/>
      <c r="D9" s="134"/>
      <c r="E9" s="134"/>
      <c r="F9" s="134"/>
      <c r="G9" s="134"/>
      <c r="H9" s="135"/>
      <c r="I9" s="144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</row>
    <row r="10" customHeight="1" spans="1:1">
      <c r="A10" t="s">
        <v>367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tabSelected="1" workbookViewId="0">
      <selection activeCell="A13" sqref="A13"/>
    </sheetView>
  </sheetViews>
  <sheetFormatPr defaultColWidth="9.13888888888889" defaultRowHeight="14.25" customHeight="1" outlineLevelCol="4"/>
  <cols>
    <col min="1" max="1" width="37.7037037037037" customWidth="1"/>
    <col min="2" max="24" width="20" customWidth="1"/>
  </cols>
  <sheetData>
    <row r="1" customFormat="1" customHeight="1" spans="1:5">
      <c r="A1" s="110"/>
      <c r="B1" s="110"/>
      <c r="C1" s="110"/>
      <c r="D1" s="110"/>
      <c r="E1" s="110"/>
    </row>
    <row r="2" customFormat="1" ht="13.5" customHeight="1" spans="4:5">
      <c r="D2" s="111"/>
      <c r="E2" s="43" t="s">
        <v>368</v>
      </c>
    </row>
    <row r="3" customFormat="1" ht="27.75" customHeight="1" spans="1:5">
      <c r="A3" s="112" t="s">
        <v>369</v>
      </c>
      <c r="B3" s="44"/>
      <c r="C3" s="44"/>
      <c r="D3" s="44"/>
      <c r="E3" s="44"/>
    </row>
    <row r="4" customFormat="1" ht="18" customHeight="1" spans="1:5">
      <c r="A4" s="113" t="str">
        <f>"单位名称："&amp;"石林彝族自治县民族体育服务中心"</f>
        <v>单位名称：石林彝族自治县民族体育服务中心</v>
      </c>
      <c r="B4" s="114"/>
      <c r="C4" s="114"/>
      <c r="D4" s="115"/>
      <c r="E4" s="48" t="s">
        <v>1</v>
      </c>
    </row>
    <row r="5" customFormat="1" ht="19.5" customHeight="1" spans="1:5">
      <c r="A5" s="116" t="s">
        <v>370</v>
      </c>
      <c r="B5" s="10" t="s">
        <v>190</v>
      </c>
      <c r="C5" s="10"/>
      <c r="D5" s="10"/>
      <c r="E5" s="10" t="s">
        <v>371</v>
      </c>
    </row>
    <row r="6" customFormat="1" ht="40.5" customHeight="1" spans="1:5">
      <c r="A6" s="117"/>
      <c r="B6" s="10" t="s">
        <v>55</v>
      </c>
      <c r="C6" s="13" t="s">
        <v>58</v>
      </c>
      <c r="D6" s="13" t="s">
        <v>355</v>
      </c>
      <c r="E6" s="10"/>
    </row>
    <row r="7" customFormat="1" ht="19.5" customHeight="1" spans="1:5">
      <c r="A7" s="118">
        <v>1</v>
      </c>
      <c r="B7" s="59">
        <v>2</v>
      </c>
      <c r="C7" s="59">
        <v>3</v>
      </c>
      <c r="D7" s="117">
        <v>4</v>
      </c>
      <c r="E7" s="59">
        <v>5</v>
      </c>
    </row>
    <row r="8" customFormat="1" ht="28.4" customHeight="1" spans="1:5">
      <c r="A8" s="70"/>
      <c r="B8" s="119"/>
      <c r="C8" s="119"/>
      <c r="D8" s="119"/>
      <c r="E8" s="119"/>
    </row>
    <row r="9" customFormat="1" ht="29.9" customHeight="1" spans="1:5">
      <c r="A9" s="70"/>
      <c r="B9" s="119"/>
      <c r="C9" s="119"/>
      <c r="D9" s="119"/>
      <c r="E9" s="119"/>
    </row>
    <row r="10" customHeight="1" spans="1:1">
      <c r="A10" t="s">
        <v>372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43" t="s">
        <v>373</v>
      </c>
    </row>
    <row r="2" ht="41.25" customHeight="1" spans="1:10">
      <c r="A2" s="104" t="str">
        <f>"2025"&amp;"年对下转移支付绩效目标表"</f>
        <v>2025年对下转移支付绩效目标表</v>
      </c>
      <c r="B2" s="44"/>
      <c r="C2" s="44"/>
      <c r="D2" s="44"/>
      <c r="E2" s="44"/>
      <c r="F2" s="105"/>
      <c r="G2" s="44"/>
      <c r="H2" s="105"/>
      <c r="I2" s="105"/>
      <c r="J2" s="44"/>
    </row>
    <row r="3" ht="17.25" customHeight="1" spans="1:1">
      <c r="A3" s="45" t="str">
        <f>"单位名称："&amp;"石林彝族自治县民族体育服务中心"</f>
        <v>单位名称：石林彝族自治县民族体育服务中心</v>
      </c>
    </row>
    <row r="4" ht="44.25" customHeight="1" spans="1:10">
      <c r="A4" s="106" t="s">
        <v>370</v>
      </c>
      <c r="B4" s="106" t="s">
        <v>265</v>
      </c>
      <c r="C4" s="106" t="s">
        <v>266</v>
      </c>
      <c r="D4" s="106" t="s">
        <v>267</v>
      </c>
      <c r="E4" s="106" t="s">
        <v>268</v>
      </c>
      <c r="F4" s="107" t="s">
        <v>269</v>
      </c>
      <c r="G4" s="106" t="s">
        <v>270</v>
      </c>
      <c r="H4" s="107" t="s">
        <v>271</v>
      </c>
      <c r="I4" s="107" t="s">
        <v>272</v>
      </c>
      <c r="J4" s="106" t="s">
        <v>273</v>
      </c>
    </row>
    <row r="5" ht="14.25" customHeight="1" spans="1:10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107">
        <v>6</v>
      </c>
      <c r="G5" s="106">
        <v>7</v>
      </c>
      <c r="H5" s="107">
        <v>8</v>
      </c>
      <c r="I5" s="107">
        <v>9</v>
      </c>
      <c r="J5" s="106">
        <v>10</v>
      </c>
    </row>
    <row r="6" ht="42" customHeight="1" spans="1:10">
      <c r="A6" s="70"/>
      <c r="B6" s="108"/>
      <c r="C6" s="108"/>
      <c r="D6" s="108"/>
      <c r="E6" s="94"/>
      <c r="F6" s="109"/>
      <c r="G6" s="94"/>
      <c r="H6" s="109"/>
      <c r="I6" s="109"/>
      <c r="J6" s="94"/>
    </row>
    <row r="7" ht="42" customHeight="1" spans="1:10">
      <c r="A7" s="70"/>
      <c r="B7" s="61"/>
      <c r="C7" s="61"/>
      <c r="D7" s="61"/>
      <c r="E7" s="70"/>
      <c r="F7" s="61"/>
      <c r="G7" s="70"/>
      <c r="H7" s="61"/>
      <c r="I7" s="61"/>
      <c r="J7" s="70"/>
    </row>
    <row r="8" customHeight="1" spans="1:1">
      <c r="A8" t="s">
        <v>374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B1" workbookViewId="0">
      <selection activeCell="B9" sqref="B9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78" t="s">
        <v>375</v>
      </c>
      <c r="B1" s="79"/>
      <c r="C1" s="79"/>
      <c r="D1" s="80"/>
      <c r="E1" s="80"/>
      <c r="F1" s="80"/>
      <c r="G1" s="79"/>
      <c r="H1" s="79"/>
      <c r="I1" s="80"/>
    </row>
    <row r="2" ht="41.25" customHeight="1" spans="1:9">
      <c r="A2" s="81" t="str">
        <f>"2025"&amp;"年新增资产配置预算表"</f>
        <v>2025年新增资产配置预算表</v>
      </c>
      <c r="B2" s="82"/>
      <c r="C2" s="82"/>
      <c r="D2" s="83"/>
      <c r="E2" s="83"/>
      <c r="F2" s="83"/>
      <c r="G2" s="82"/>
      <c r="H2" s="82"/>
      <c r="I2" s="83"/>
    </row>
    <row r="3" customHeight="1" spans="1:9">
      <c r="A3" s="84" t="str">
        <f>"单位名称："&amp;"石林彝族自治县民族体育服务中心"</f>
        <v>单位名称：石林彝族自治县民族体育服务中心</v>
      </c>
      <c r="B3" s="85"/>
      <c r="C3" s="85"/>
      <c r="D3" s="86"/>
      <c r="F3" s="83"/>
      <c r="G3" s="82"/>
      <c r="H3" s="82"/>
      <c r="I3" s="103" t="s">
        <v>1</v>
      </c>
    </row>
    <row r="4" ht="28.5" customHeight="1" spans="1:9">
      <c r="A4" s="87" t="s">
        <v>182</v>
      </c>
      <c r="B4" s="88" t="s">
        <v>183</v>
      </c>
      <c r="C4" s="89" t="s">
        <v>376</v>
      </c>
      <c r="D4" s="87" t="s">
        <v>377</v>
      </c>
      <c r="E4" s="87" t="s">
        <v>378</v>
      </c>
      <c r="F4" s="87" t="s">
        <v>379</v>
      </c>
      <c r="G4" s="88" t="s">
        <v>380</v>
      </c>
      <c r="H4" s="76"/>
      <c r="I4" s="87"/>
    </row>
    <row r="5" ht="21" customHeight="1" spans="1:9">
      <c r="A5" s="89"/>
      <c r="B5" s="90"/>
      <c r="C5" s="90"/>
      <c r="D5" s="91"/>
      <c r="E5" s="90"/>
      <c r="F5" s="90"/>
      <c r="G5" s="88" t="s">
        <v>353</v>
      </c>
      <c r="H5" s="88" t="s">
        <v>381</v>
      </c>
      <c r="I5" s="88" t="s">
        <v>382</v>
      </c>
    </row>
    <row r="6" ht="17.25" customHeight="1" spans="1:9">
      <c r="A6" s="92" t="s">
        <v>82</v>
      </c>
      <c r="B6" s="93" t="s">
        <v>83</v>
      </c>
      <c r="C6" s="92" t="s">
        <v>84</v>
      </c>
      <c r="D6" s="94" t="s">
        <v>85</v>
      </c>
      <c r="E6" s="92" t="s">
        <v>86</v>
      </c>
      <c r="F6" s="93" t="s">
        <v>87</v>
      </c>
      <c r="G6" s="95" t="s">
        <v>88</v>
      </c>
      <c r="H6" s="94" t="s">
        <v>89</v>
      </c>
      <c r="I6" s="94">
        <v>9</v>
      </c>
    </row>
    <row r="7" ht="19.5" customHeight="1" spans="1:9">
      <c r="A7" s="96"/>
      <c r="B7" s="72"/>
      <c r="C7" s="72"/>
      <c r="D7" s="70"/>
      <c r="E7" s="61"/>
      <c r="F7" s="95"/>
      <c r="G7" s="97"/>
      <c r="H7" s="98"/>
      <c r="I7" s="98"/>
    </row>
    <row r="8" ht="19.5" customHeight="1" spans="1:9">
      <c r="A8" s="99" t="s">
        <v>55</v>
      </c>
      <c r="B8" s="100"/>
      <c r="C8" s="100"/>
      <c r="D8" s="101"/>
      <c r="E8" s="102"/>
      <c r="F8" s="102"/>
      <c r="G8" s="97"/>
      <c r="H8" s="98"/>
      <c r="I8" s="98"/>
    </row>
    <row r="9" customHeight="1" spans="2:2">
      <c r="B9" t="s">
        <v>383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42"/>
      <c r="E1" s="42"/>
      <c r="F1" s="42"/>
      <c r="G1" s="42"/>
      <c r="K1" s="43" t="s">
        <v>384</v>
      </c>
    </row>
    <row r="2" ht="41.25" customHeight="1" spans="1:11">
      <c r="A2" s="44" t="str">
        <f>"2025"&amp;"年上级转移支付补助项目支出预算表"</f>
        <v>2025年上级转移支付补助项目支出预算表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3.5" customHeight="1" spans="1:11">
      <c r="A3" s="45" t="str">
        <f>"单位名称："&amp;"石林彝族自治县民族体育服务中心"</f>
        <v>单位名称：石林彝族自治县民族体育服务中心</v>
      </c>
      <c r="B3" s="46"/>
      <c r="C3" s="46"/>
      <c r="D3" s="46"/>
      <c r="E3" s="46"/>
      <c r="F3" s="46"/>
      <c r="G3" s="46"/>
      <c r="H3" s="47"/>
      <c r="I3" s="47"/>
      <c r="J3" s="47"/>
      <c r="K3" s="48" t="s">
        <v>1</v>
      </c>
    </row>
    <row r="4" ht="21.75" customHeight="1" spans="1:11">
      <c r="A4" s="49" t="s">
        <v>249</v>
      </c>
      <c r="B4" s="49" t="s">
        <v>185</v>
      </c>
      <c r="C4" s="49" t="s">
        <v>250</v>
      </c>
      <c r="D4" s="50" t="s">
        <v>186</v>
      </c>
      <c r="E4" s="50" t="s">
        <v>187</v>
      </c>
      <c r="F4" s="50" t="s">
        <v>251</v>
      </c>
      <c r="G4" s="50" t="s">
        <v>252</v>
      </c>
      <c r="H4" s="68" t="s">
        <v>55</v>
      </c>
      <c r="I4" s="51" t="s">
        <v>385</v>
      </c>
      <c r="J4" s="52"/>
      <c r="K4" s="53"/>
    </row>
    <row r="5" ht="21.75" customHeight="1" spans="1:11">
      <c r="A5" s="54"/>
      <c r="B5" s="54"/>
      <c r="C5" s="54"/>
      <c r="D5" s="55"/>
      <c r="E5" s="55"/>
      <c r="F5" s="55"/>
      <c r="G5" s="55"/>
      <c r="H5" s="69"/>
      <c r="I5" s="50" t="s">
        <v>58</v>
      </c>
      <c r="J5" s="50" t="s">
        <v>59</v>
      </c>
      <c r="K5" s="50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6">
        <v>10</v>
      </c>
      <c r="K7" s="76">
        <v>11</v>
      </c>
    </row>
    <row r="8" ht="18.75" customHeight="1" spans="1:11">
      <c r="A8" s="70"/>
      <c r="B8" s="61"/>
      <c r="C8" s="70"/>
      <c r="D8" s="70"/>
      <c r="E8" s="70"/>
      <c r="F8" s="70"/>
      <c r="G8" s="70"/>
      <c r="H8" s="71"/>
      <c r="I8" s="77"/>
      <c r="J8" s="77"/>
      <c r="K8" s="71"/>
    </row>
    <row r="9" ht="18.75" customHeight="1" spans="1:11">
      <c r="A9" s="72"/>
      <c r="B9" s="61"/>
      <c r="C9" s="61"/>
      <c r="D9" s="61"/>
      <c r="E9" s="61"/>
      <c r="F9" s="61"/>
      <c r="G9" s="61"/>
      <c r="H9" s="63"/>
      <c r="I9" s="63"/>
      <c r="J9" s="63"/>
      <c r="K9" s="71"/>
    </row>
    <row r="10" ht="18.75" customHeight="1" spans="1:11">
      <c r="A10" s="73" t="s">
        <v>173</v>
      </c>
      <c r="B10" s="74"/>
      <c r="C10" s="74"/>
      <c r="D10" s="74"/>
      <c r="E10" s="74"/>
      <c r="F10" s="74"/>
      <c r="G10" s="75"/>
      <c r="H10" s="63"/>
      <c r="I10" s="63"/>
      <c r="J10" s="63"/>
      <c r="K10" s="71"/>
    </row>
    <row r="11" customHeight="1" spans="1:1">
      <c r="A11" t="s">
        <v>386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1" workbookViewId="0">
      <selection activeCell="J5" sqref="J5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4:7">
      <c r="D1" s="42"/>
      <c r="G1" s="43" t="s">
        <v>387</v>
      </c>
    </row>
    <row r="2" ht="41.25" customHeight="1" spans="1:7">
      <c r="A2" s="44" t="str">
        <f>"2025"&amp;"年部门项目中期规划预算表"</f>
        <v>2025年部门项目中期规划预算表</v>
      </c>
      <c r="B2" s="44"/>
      <c r="C2" s="44"/>
      <c r="D2" s="44"/>
      <c r="E2" s="44"/>
      <c r="F2" s="44"/>
      <c r="G2" s="44"/>
    </row>
    <row r="3" ht="13.5" customHeight="1" spans="1:7">
      <c r="A3" s="45" t="str">
        <f>"单位名称："&amp;"石林彝族自治县民族体育服务中心"</f>
        <v>单位名称：石林彝族自治县民族体育服务中心</v>
      </c>
      <c r="B3" s="46"/>
      <c r="C3" s="46"/>
      <c r="D3" s="46"/>
      <c r="E3" s="47"/>
      <c r="F3" s="47"/>
      <c r="G3" s="48" t="s">
        <v>1</v>
      </c>
    </row>
    <row r="4" ht="21.75" customHeight="1" spans="1:7">
      <c r="A4" s="49" t="s">
        <v>250</v>
      </c>
      <c r="B4" s="49" t="s">
        <v>249</v>
      </c>
      <c r="C4" s="49" t="s">
        <v>185</v>
      </c>
      <c r="D4" s="50" t="s">
        <v>388</v>
      </c>
      <c r="E4" s="51" t="s">
        <v>58</v>
      </c>
      <c r="F4" s="52"/>
      <c r="G4" s="53"/>
    </row>
    <row r="5" ht="21.75" customHeight="1" spans="1:7">
      <c r="A5" s="54"/>
      <c r="B5" s="54"/>
      <c r="C5" s="54"/>
      <c r="D5" s="55"/>
      <c r="E5" s="56" t="str">
        <f>"2025"&amp;"年"</f>
        <v>2025年</v>
      </c>
      <c r="F5" s="50" t="str">
        <f>("2025"+1)&amp;"年"</f>
        <v>2026年</v>
      </c>
      <c r="G5" s="50" t="str">
        <f>("2025"+2)&amp;"年"</f>
        <v>2027年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61" t="s">
        <v>70</v>
      </c>
      <c r="B8" s="62"/>
      <c r="C8" s="62"/>
      <c r="D8" s="61"/>
      <c r="E8" s="63">
        <v>175016</v>
      </c>
      <c r="F8" s="63"/>
      <c r="G8" s="63"/>
    </row>
    <row r="9" ht="18.75" customHeight="1" spans="1:7">
      <c r="A9" s="61"/>
      <c r="B9" s="61" t="s">
        <v>389</v>
      </c>
      <c r="C9" s="61" t="s">
        <v>257</v>
      </c>
      <c r="D9" s="61" t="s">
        <v>390</v>
      </c>
      <c r="E9" s="63">
        <v>95016</v>
      </c>
      <c r="F9" s="63"/>
      <c r="G9" s="63"/>
    </row>
    <row r="10" ht="18.75" customHeight="1" spans="1:7">
      <c r="A10" s="64"/>
      <c r="B10" s="61" t="s">
        <v>389</v>
      </c>
      <c r="C10" s="61" t="s">
        <v>261</v>
      </c>
      <c r="D10" s="61" t="s">
        <v>390</v>
      </c>
      <c r="E10" s="63">
        <v>80000</v>
      </c>
      <c r="F10" s="63"/>
      <c r="G10" s="63"/>
    </row>
    <row r="11" ht="18.75" customHeight="1" spans="1:7">
      <c r="A11" s="65" t="s">
        <v>55</v>
      </c>
      <c r="B11" s="66" t="s">
        <v>391</v>
      </c>
      <c r="C11" s="66"/>
      <c r="D11" s="67"/>
      <c r="E11" s="63">
        <v>175016</v>
      </c>
      <c r="F11" s="63"/>
      <c r="G11" s="6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7" workbookViewId="0">
      <selection activeCell="A4" sqref="A4:J21"/>
    </sheetView>
  </sheetViews>
  <sheetFormatPr defaultColWidth="9" defaultRowHeight="14.4"/>
  <cols>
    <col min="1" max="1" width="16.6296296296296" customWidth="1"/>
    <col min="3" max="3" width="16" customWidth="1"/>
    <col min="4" max="4" width="4.75" customWidth="1"/>
    <col min="5" max="5" width="4.87962962962963" customWidth="1"/>
    <col min="6" max="6" width="5" customWidth="1"/>
    <col min="8" max="8" width="16.1296296296296" customWidth="1"/>
    <col min="9" max="9" width="19.25" customWidth="1"/>
    <col min="10" max="10" width="101" customWidth="1"/>
  </cols>
  <sheetData>
    <row r="1" ht="30.6" spans="1:10">
      <c r="A1" s="1"/>
      <c r="B1" s="1"/>
      <c r="C1" s="1"/>
      <c r="D1" s="1"/>
      <c r="E1" s="1"/>
      <c r="F1" s="1"/>
      <c r="G1" s="1"/>
      <c r="H1" s="1"/>
      <c r="I1" s="1"/>
      <c r="J1" s="35" t="s">
        <v>392</v>
      </c>
    </row>
    <row r="2" ht="30.6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30.6" spans="1:10">
      <c r="A3" s="3" t="str">
        <f>"单位名称："&amp;"石林彝族自治县民族体育服务中心"</f>
        <v>单位名称：石林彝族自治县民族体育服务中心</v>
      </c>
      <c r="B3" s="3"/>
      <c r="C3" s="4"/>
      <c r="D3" s="5"/>
      <c r="E3" s="5"/>
      <c r="F3" s="5"/>
      <c r="G3" s="5"/>
      <c r="H3" s="5"/>
      <c r="I3" s="5"/>
      <c r="J3" s="235" t="s">
        <v>1</v>
      </c>
    </row>
    <row r="4" spans="1:10">
      <c r="A4" s="6" t="s">
        <v>393</v>
      </c>
      <c r="B4" s="7"/>
      <c r="C4" s="8"/>
      <c r="D4" s="8"/>
      <c r="E4" s="8"/>
      <c r="F4" s="6" t="s">
        <v>394</v>
      </c>
      <c r="G4" s="8"/>
      <c r="H4" s="9" t="s">
        <v>70</v>
      </c>
      <c r="I4" s="8"/>
      <c r="J4" s="8"/>
    </row>
    <row r="5" spans="1:10">
      <c r="A5" s="10" t="s">
        <v>395</v>
      </c>
      <c r="B5" s="10"/>
      <c r="C5" s="10"/>
      <c r="D5" s="10"/>
      <c r="E5" s="10"/>
      <c r="F5" s="10"/>
      <c r="G5" s="10"/>
      <c r="H5" s="10"/>
      <c r="I5" s="10"/>
      <c r="J5" s="36" t="s">
        <v>396</v>
      </c>
    </row>
    <row r="6" spans="1:10">
      <c r="A6" s="10" t="s">
        <v>397</v>
      </c>
      <c r="B6" s="11" t="s">
        <v>398</v>
      </c>
      <c r="C6" s="12"/>
      <c r="D6" s="12"/>
      <c r="E6" s="12"/>
      <c r="F6" s="12"/>
      <c r="G6" s="12"/>
      <c r="H6" s="12"/>
      <c r="I6" s="12"/>
      <c r="J6" s="37" t="s">
        <v>399</v>
      </c>
    </row>
    <row r="7" ht="72" spans="1:10">
      <c r="A7" s="10"/>
      <c r="B7" s="11" t="str">
        <f>"总体绩效目标（"&amp;"2025"&amp;"-"&amp;("2025"+2)&amp;"年期间）"</f>
        <v>总体绩效目标（2025-2027年期间）</v>
      </c>
      <c r="C7" s="12" t="s">
        <v>400</v>
      </c>
      <c r="D7" s="12"/>
      <c r="E7" s="12"/>
      <c r="F7" s="12"/>
      <c r="G7" s="12"/>
      <c r="H7" s="12"/>
      <c r="I7" s="12"/>
      <c r="J7" s="37" t="s">
        <v>401</v>
      </c>
    </row>
    <row r="8" ht="57.6" spans="1:10">
      <c r="A8" s="11" t="s">
        <v>402</v>
      </c>
      <c r="B8" s="13" t="str">
        <f>"预算年度（"&amp;"2025"&amp;"年）绩效目标"</f>
        <v>预算年度（2025年）绩效目标</v>
      </c>
      <c r="C8" s="14" t="s">
        <v>403</v>
      </c>
      <c r="D8" s="14"/>
      <c r="E8" s="14"/>
      <c r="F8" s="14"/>
      <c r="G8" s="14"/>
      <c r="H8" s="14"/>
      <c r="I8" s="14"/>
      <c r="J8" s="38" t="s">
        <v>404</v>
      </c>
    </row>
    <row r="9" spans="1:10">
      <c r="A9" s="15" t="s">
        <v>405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1" t="s">
        <v>406</v>
      </c>
      <c r="B10" s="11"/>
      <c r="C10" s="13" t="s">
        <v>407</v>
      </c>
      <c r="D10" s="10"/>
      <c r="E10" s="10"/>
      <c r="F10" s="10" t="s">
        <v>408</v>
      </c>
      <c r="G10" s="10"/>
      <c r="H10" s="10" t="s">
        <v>409</v>
      </c>
      <c r="I10" s="10"/>
      <c r="J10" s="10"/>
    </row>
    <row r="11" spans="1:10">
      <c r="A11" s="11"/>
      <c r="B11" s="11"/>
      <c r="C11" s="10"/>
      <c r="D11" s="10"/>
      <c r="E11" s="10"/>
      <c r="F11" s="10"/>
      <c r="G11" s="10"/>
      <c r="H11" s="11" t="s">
        <v>410</v>
      </c>
      <c r="I11" s="11" t="s">
        <v>411</v>
      </c>
      <c r="J11" s="11" t="s">
        <v>412</v>
      </c>
    </row>
    <row r="12" spans="1:10">
      <c r="A12" s="16" t="s">
        <v>55</v>
      </c>
      <c r="B12" s="17"/>
      <c r="C12" s="17"/>
      <c r="D12" s="17"/>
      <c r="E12" s="17"/>
      <c r="F12" s="17"/>
      <c r="G12" s="18"/>
      <c r="H12" s="19">
        <v>2048111.78</v>
      </c>
      <c r="I12" s="19">
        <v>2048111.78</v>
      </c>
      <c r="J12" s="39">
        <v>205921.78</v>
      </c>
    </row>
    <row r="13" spans="1:10">
      <c r="A13" s="16" t="s">
        <v>413</v>
      </c>
      <c r="B13" s="16"/>
      <c r="C13" s="16"/>
      <c r="D13" s="16"/>
      <c r="E13" s="16"/>
      <c r="F13" s="16"/>
      <c r="G13" s="20"/>
      <c r="H13" s="19">
        <v>1667174</v>
      </c>
      <c r="I13" s="19">
        <v>1667174</v>
      </c>
      <c r="J13" s="39"/>
    </row>
    <row r="14" spans="1:10">
      <c r="A14" s="16" t="s">
        <v>414</v>
      </c>
      <c r="B14" s="16"/>
      <c r="C14" s="16"/>
      <c r="D14" s="16"/>
      <c r="E14" s="16"/>
      <c r="F14" s="16"/>
      <c r="G14" s="20"/>
      <c r="H14" s="19">
        <v>380937.78</v>
      </c>
      <c r="I14" s="19">
        <v>175016</v>
      </c>
      <c r="J14" s="39">
        <v>205921.78</v>
      </c>
    </row>
    <row r="15" spans="1:10">
      <c r="A15" s="15" t="s">
        <v>415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>
      <c r="A16" s="21" t="s">
        <v>416</v>
      </c>
      <c r="B16" s="21"/>
      <c r="C16" s="21"/>
      <c r="D16" s="21"/>
      <c r="E16" s="21"/>
      <c r="F16" s="21"/>
      <c r="G16" s="21"/>
      <c r="H16" s="22" t="s">
        <v>417</v>
      </c>
      <c r="I16" s="40" t="s">
        <v>273</v>
      </c>
      <c r="J16" s="22" t="s">
        <v>418</v>
      </c>
    </row>
    <row r="17" ht="36" customHeight="1" spans="1:10">
      <c r="A17" s="23" t="s">
        <v>266</v>
      </c>
      <c r="B17" s="23" t="s">
        <v>419</v>
      </c>
      <c r="C17" s="24" t="s">
        <v>268</v>
      </c>
      <c r="D17" s="24" t="s">
        <v>269</v>
      </c>
      <c r="E17" s="24" t="s">
        <v>270</v>
      </c>
      <c r="F17" s="24" t="s">
        <v>271</v>
      </c>
      <c r="G17" s="24" t="s">
        <v>272</v>
      </c>
      <c r="H17" s="25"/>
      <c r="I17" s="25"/>
      <c r="J17" s="25"/>
    </row>
    <row r="18" ht="43.2" spans="1:10">
      <c r="A18" s="26" t="s">
        <v>275</v>
      </c>
      <c r="B18" s="26" t="s">
        <v>276</v>
      </c>
      <c r="C18" s="27" t="s">
        <v>420</v>
      </c>
      <c r="D18" s="28" t="s">
        <v>291</v>
      </c>
      <c r="E18" s="26">
        <v>9</v>
      </c>
      <c r="F18" s="26" t="s">
        <v>279</v>
      </c>
      <c r="G18" s="26" t="s">
        <v>280</v>
      </c>
      <c r="H18" s="29" t="s">
        <v>421</v>
      </c>
      <c r="I18" s="41" t="s">
        <v>422</v>
      </c>
      <c r="J18" s="29" t="s">
        <v>423</v>
      </c>
    </row>
    <row r="19" ht="84" customHeight="1" spans="1:10">
      <c r="A19" s="30" t="s">
        <v>275</v>
      </c>
      <c r="B19" s="30" t="s">
        <v>424</v>
      </c>
      <c r="C19" s="31" t="s">
        <v>425</v>
      </c>
      <c r="D19" s="28" t="s">
        <v>291</v>
      </c>
      <c r="E19" s="30">
        <v>90</v>
      </c>
      <c r="F19" s="32" t="s">
        <v>426</v>
      </c>
      <c r="G19" s="26" t="s">
        <v>280</v>
      </c>
      <c r="H19" s="30" t="s">
        <v>427</v>
      </c>
      <c r="I19" s="34" t="s">
        <v>428</v>
      </c>
      <c r="J19" s="30" t="s">
        <v>423</v>
      </c>
    </row>
    <row r="20" ht="100.8" spans="1:10">
      <c r="A20" s="33" t="s">
        <v>282</v>
      </c>
      <c r="B20" s="33" t="s">
        <v>429</v>
      </c>
      <c r="C20" s="34" t="s">
        <v>430</v>
      </c>
      <c r="D20" s="34" t="s">
        <v>278</v>
      </c>
      <c r="E20" s="34">
        <v>100</v>
      </c>
      <c r="F20" s="34" t="s">
        <v>293</v>
      </c>
      <c r="G20" s="34" t="s">
        <v>315</v>
      </c>
      <c r="H20" s="30" t="s">
        <v>427</v>
      </c>
      <c r="I20" s="41" t="s">
        <v>431</v>
      </c>
      <c r="J20" s="30" t="s">
        <v>423</v>
      </c>
    </row>
    <row r="21" ht="57.6" spans="1:10">
      <c r="A21" s="33" t="s">
        <v>288</v>
      </c>
      <c r="B21" s="34" t="s">
        <v>432</v>
      </c>
      <c r="C21" s="34" t="s">
        <v>433</v>
      </c>
      <c r="D21" s="34" t="s">
        <v>291</v>
      </c>
      <c r="E21" s="34">
        <v>95</v>
      </c>
      <c r="F21" s="34" t="s">
        <v>293</v>
      </c>
      <c r="G21" s="34" t="s">
        <v>280</v>
      </c>
      <c r="H21" s="30" t="s">
        <v>427</v>
      </c>
      <c r="I21" s="41" t="s">
        <v>434</v>
      </c>
      <c r="J21" s="30" t="s">
        <v>423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G13"/>
    <mergeCell ref="A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103" t="s">
        <v>52</v>
      </c>
    </row>
    <row r="2" ht="41.25" customHeight="1" spans="1:1">
      <c r="A2" s="81" t="str">
        <f>"2025"&amp;"年部门收入预算表"</f>
        <v>2025年部门收入预算表</v>
      </c>
    </row>
    <row r="3" ht="17.25" customHeight="1" spans="1:19">
      <c r="A3" s="84" t="str">
        <f>"单位名称："&amp;"石林彝族自治县民族体育服务中心"</f>
        <v>单位名称：石林彝族自治县民族体育服务中心</v>
      </c>
      <c r="S3" s="86" t="s">
        <v>1</v>
      </c>
    </row>
    <row r="4" ht="21.75" customHeight="1" spans="1:19">
      <c r="A4" s="221" t="s">
        <v>53</v>
      </c>
      <c r="B4" s="222" t="s">
        <v>54</v>
      </c>
      <c r="C4" s="222" t="s">
        <v>55</v>
      </c>
      <c r="D4" s="223" t="s">
        <v>56</v>
      </c>
      <c r="E4" s="223"/>
      <c r="F4" s="223"/>
      <c r="G4" s="223"/>
      <c r="H4" s="223"/>
      <c r="I4" s="170"/>
      <c r="J4" s="223"/>
      <c r="K4" s="223"/>
      <c r="L4" s="223"/>
      <c r="M4" s="223"/>
      <c r="N4" s="229"/>
      <c r="O4" s="223" t="s">
        <v>45</v>
      </c>
      <c r="P4" s="223"/>
      <c r="Q4" s="223"/>
      <c r="R4" s="223"/>
      <c r="S4" s="229"/>
    </row>
    <row r="5" ht="27" customHeight="1" spans="1:19">
      <c r="A5" s="224"/>
      <c r="B5" s="225"/>
      <c r="C5" s="225"/>
      <c r="D5" s="225" t="s">
        <v>57</v>
      </c>
      <c r="E5" s="225" t="s">
        <v>58</v>
      </c>
      <c r="F5" s="225" t="s">
        <v>59</v>
      </c>
      <c r="G5" s="225" t="s">
        <v>60</v>
      </c>
      <c r="H5" s="225" t="s">
        <v>61</v>
      </c>
      <c r="I5" s="230" t="s">
        <v>62</v>
      </c>
      <c r="J5" s="231"/>
      <c r="K5" s="231"/>
      <c r="L5" s="231"/>
      <c r="M5" s="231"/>
      <c r="N5" s="232"/>
      <c r="O5" s="225" t="s">
        <v>57</v>
      </c>
      <c r="P5" s="225" t="s">
        <v>58</v>
      </c>
      <c r="Q5" s="225" t="s">
        <v>59</v>
      </c>
      <c r="R5" s="225" t="s">
        <v>60</v>
      </c>
      <c r="S5" s="225" t="s">
        <v>63</v>
      </c>
    </row>
    <row r="6" ht="30" customHeight="1" spans="1:19">
      <c r="A6" s="226"/>
      <c r="B6" s="144"/>
      <c r="C6" s="155"/>
      <c r="D6" s="155"/>
      <c r="E6" s="155"/>
      <c r="F6" s="155"/>
      <c r="G6" s="155"/>
      <c r="H6" s="155"/>
      <c r="I6" s="109" t="s">
        <v>57</v>
      </c>
      <c r="J6" s="232" t="s">
        <v>64</v>
      </c>
      <c r="K6" s="232" t="s">
        <v>65</v>
      </c>
      <c r="L6" s="232" t="s">
        <v>66</v>
      </c>
      <c r="M6" s="232" t="s">
        <v>67</v>
      </c>
      <c r="N6" s="232" t="s">
        <v>68</v>
      </c>
      <c r="O6" s="233"/>
      <c r="P6" s="233"/>
      <c r="Q6" s="233"/>
      <c r="R6" s="233"/>
      <c r="S6" s="155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109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61" t="s">
        <v>69</v>
      </c>
      <c r="B8" s="61" t="s">
        <v>70</v>
      </c>
      <c r="C8" s="143">
        <v>2048111.78</v>
      </c>
      <c r="D8" s="143">
        <v>2048111.78</v>
      </c>
      <c r="E8" s="143">
        <v>1842190</v>
      </c>
      <c r="F8" s="143"/>
      <c r="G8" s="143"/>
      <c r="H8" s="143"/>
      <c r="I8" s="143">
        <v>205921.78</v>
      </c>
      <c r="J8" s="143"/>
      <c r="K8" s="143"/>
      <c r="L8" s="143"/>
      <c r="M8" s="143"/>
      <c r="N8" s="143">
        <v>205921.78</v>
      </c>
      <c r="O8" s="143"/>
      <c r="P8" s="143"/>
      <c r="Q8" s="143"/>
      <c r="R8" s="143"/>
      <c r="S8" s="143"/>
    </row>
    <row r="9" ht="18" customHeight="1" spans="1:19">
      <c r="A9" s="89" t="s">
        <v>55</v>
      </c>
      <c r="B9" s="228"/>
      <c r="C9" s="143">
        <v>2048111.78</v>
      </c>
      <c r="D9" s="143">
        <v>2048111.78</v>
      </c>
      <c r="E9" s="143">
        <v>1842190</v>
      </c>
      <c r="F9" s="143"/>
      <c r="G9" s="143"/>
      <c r="H9" s="143"/>
      <c r="I9" s="143">
        <v>205921.78</v>
      </c>
      <c r="J9" s="143"/>
      <c r="K9" s="143"/>
      <c r="L9" s="143"/>
      <c r="M9" s="143"/>
      <c r="N9" s="143">
        <v>205921.78</v>
      </c>
      <c r="O9" s="143"/>
      <c r="P9" s="143"/>
      <c r="Q9" s="143"/>
      <c r="R9" s="143"/>
      <c r="S9" s="14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G10" workbookViewId="0">
      <selection activeCell="F26" sqref="F26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86" t="s">
        <v>71</v>
      </c>
    </row>
    <row r="2" ht="41.25" customHeight="1" spans="1:1">
      <c r="A2" s="81" t="str">
        <f>"2025"&amp;"年部门支出预算表"</f>
        <v>2025年部门支出预算表</v>
      </c>
    </row>
    <row r="3" ht="17.25" customHeight="1" spans="1:15">
      <c r="A3" s="84" t="str">
        <f>"单位名称："&amp;"石林彝族自治县民族体育服务中心"</f>
        <v>单位名称：石林彝族自治县民族体育服务中心</v>
      </c>
      <c r="O3" s="86" t="s">
        <v>1</v>
      </c>
    </row>
    <row r="4" ht="27" customHeight="1" spans="1:15">
      <c r="A4" s="207" t="s">
        <v>72</v>
      </c>
      <c r="B4" s="207" t="s">
        <v>73</v>
      </c>
      <c r="C4" s="207" t="s">
        <v>55</v>
      </c>
      <c r="D4" s="208" t="s">
        <v>58</v>
      </c>
      <c r="E4" s="209"/>
      <c r="F4" s="210"/>
      <c r="G4" s="211" t="s">
        <v>59</v>
      </c>
      <c r="H4" s="211" t="s">
        <v>60</v>
      </c>
      <c r="I4" s="211" t="s">
        <v>74</v>
      </c>
      <c r="J4" s="208" t="s">
        <v>62</v>
      </c>
      <c r="K4" s="209"/>
      <c r="L4" s="209"/>
      <c r="M4" s="209"/>
      <c r="N4" s="218"/>
      <c r="O4" s="219"/>
    </row>
    <row r="5" ht="42" customHeight="1" spans="1:15">
      <c r="A5" s="212"/>
      <c r="B5" s="212"/>
      <c r="C5" s="213"/>
      <c r="D5" s="214" t="s">
        <v>57</v>
      </c>
      <c r="E5" s="214" t="s">
        <v>75</v>
      </c>
      <c r="F5" s="214" t="s">
        <v>76</v>
      </c>
      <c r="G5" s="213"/>
      <c r="H5" s="213"/>
      <c r="I5" s="220"/>
      <c r="J5" s="214" t="s">
        <v>57</v>
      </c>
      <c r="K5" s="201" t="s">
        <v>77</v>
      </c>
      <c r="L5" s="201" t="s">
        <v>78</v>
      </c>
      <c r="M5" s="201" t="s">
        <v>79</v>
      </c>
      <c r="N5" s="201" t="s">
        <v>80</v>
      </c>
      <c r="O5" s="201" t="s">
        <v>81</v>
      </c>
    </row>
    <row r="6" ht="18" customHeight="1" spans="1:15">
      <c r="A6" s="92" t="s">
        <v>82</v>
      </c>
      <c r="B6" s="92" t="s">
        <v>83</v>
      </c>
      <c r="C6" s="92" t="s">
        <v>84</v>
      </c>
      <c r="D6" s="95" t="s">
        <v>85</v>
      </c>
      <c r="E6" s="95" t="s">
        <v>86</v>
      </c>
      <c r="F6" s="95" t="s">
        <v>87</v>
      </c>
      <c r="G6" s="95" t="s">
        <v>88</v>
      </c>
      <c r="H6" s="95" t="s">
        <v>89</v>
      </c>
      <c r="I6" s="95" t="s">
        <v>90</v>
      </c>
      <c r="J6" s="95" t="s">
        <v>91</v>
      </c>
      <c r="K6" s="95" t="s">
        <v>92</v>
      </c>
      <c r="L6" s="95" t="s">
        <v>93</v>
      </c>
      <c r="M6" s="95" t="s">
        <v>94</v>
      </c>
      <c r="N6" s="92" t="s">
        <v>95</v>
      </c>
      <c r="O6" s="95" t="s">
        <v>96</v>
      </c>
    </row>
    <row r="7" ht="21" customHeight="1" spans="1:15">
      <c r="A7" s="96" t="s">
        <v>97</v>
      </c>
      <c r="B7" s="96" t="s">
        <v>98</v>
      </c>
      <c r="C7" s="143">
        <v>95016</v>
      </c>
      <c r="D7" s="143">
        <v>95016</v>
      </c>
      <c r="E7" s="143"/>
      <c r="F7" s="143">
        <v>95016</v>
      </c>
      <c r="G7" s="143"/>
      <c r="H7" s="143"/>
      <c r="I7" s="143"/>
      <c r="J7" s="143"/>
      <c r="K7" s="143"/>
      <c r="L7" s="143"/>
      <c r="M7" s="143"/>
      <c r="N7" s="143"/>
      <c r="O7" s="143"/>
    </row>
    <row r="8" ht="21" customHeight="1" spans="1:15">
      <c r="A8" s="215" t="s">
        <v>99</v>
      </c>
      <c r="B8" s="215" t="s">
        <v>100</v>
      </c>
      <c r="C8" s="143">
        <v>95016</v>
      </c>
      <c r="D8" s="143">
        <v>95016</v>
      </c>
      <c r="E8" s="143"/>
      <c r="F8" s="143">
        <v>95016</v>
      </c>
      <c r="G8" s="143"/>
      <c r="H8" s="143"/>
      <c r="I8" s="143"/>
      <c r="J8" s="143"/>
      <c r="K8" s="143"/>
      <c r="L8" s="143"/>
      <c r="M8" s="143"/>
      <c r="N8" s="143"/>
      <c r="O8" s="143"/>
    </row>
    <row r="9" ht="21" customHeight="1" spans="1:15">
      <c r="A9" s="216" t="s">
        <v>101</v>
      </c>
      <c r="B9" s="216" t="s">
        <v>102</v>
      </c>
      <c r="C9" s="143">
        <v>95016</v>
      </c>
      <c r="D9" s="143">
        <v>95016</v>
      </c>
      <c r="E9" s="143"/>
      <c r="F9" s="143">
        <v>95016</v>
      </c>
      <c r="G9" s="143"/>
      <c r="H9" s="143"/>
      <c r="I9" s="143"/>
      <c r="J9" s="143"/>
      <c r="K9" s="143"/>
      <c r="L9" s="143"/>
      <c r="M9" s="143"/>
      <c r="N9" s="143"/>
      <c r="O9" s="143"/>
    </row>
    <row r="10" ht="21" customHeight="1" spans="1:15">
      <c r="A10" s="96" t="s">
        <v>103</v>
      </c>
      <c r="B10" s="96" t="s">
        <v>104</v>
      </c>
      <c r="C10" s="143">
        <v>1383347.78</v>
      </c>
      <c r="D10" s="143">
        <v>1177426</v>
      </c>
      <c r="E10" s="143">
        <v>1097426</v>
      </c>
      <c r="F10" s="143">
        <v>80000</v>
      </c>
      <c r="G10" s="143"/>
      <c r="H10" s="143"/>
      <c r="I10" s="143"/>
      <c r="J10" s="143">
        <v>205921.78</v>
      </c>
      <c r="K10" s="143"/>
      <c r="L10" s="143"/>
      <c r="M10" s="143"/>
      <c r="N10" s="143"/>
      <c r="O10" s="143">
        <v>205921.78</v>
      </c>
    </row>
    <row r="11" ht="21" customHeight="1" spans="1:15">
      <c r="A11" s="215" t="s">
        <v>105</v>
      </c>
      <c r="B11" s="215" t="s">
        <v>106</v>
      </c>
      <c r="C11" s="143">
        <v>1383347.78</v>
      </c>
      <c r="D11" s="143">
        <v>1177426</v>
      </c>
      <c r="E11" s="143">
        <v>1097426</v>
      </c>
      <c r="F11" s="143">
        <v>80000</v>
      </c>
      <c r="G11" s="143"/>
      <c r="H11" s="143"/>
      <c r="I11" s="143"/>
      <c r="J11" s="143">
        <v>205921.78</v>
      </c>
      <c r="K11" s="143"/>
      <c r="L11" s="143"/>
      <c r="M11" s="143"/>
      <c r="N11" s="143"/>
      <c r="O11" s="143">
        <v>205921.78</v>
      </c>
    </row>
    <row r="12" ht="21" customHeight="1" spans="1:15">
      <c r="A12" s="216" t="s">
        <v>107</v>
      </c>
      <c r="B12" s="216" t="s">
        <v>108</v>
      </c>
      <c r="C12" s="143">
        <v>1303347.78</v>
      </c>
      <c r="D12" s="143">
        <v>1097426</v>
      </c>
      <c r="E12" s="143">
        <v>1097426</v>
      </c>
      <c r="F12" s="143"/>
      <c r="G12" s="143"/>
      <c r="H12" s="143"/>
      <c r="I12" s="143"/>
      <c r="J12" s="143">
        <v>205921.78</v>
      </c>
      <c r="K12" s="143"/>
      <c r="L12" s="143"/>
      <c r="M12" s="143"/>
      <c r="N12" s="143"/>
      <c r="O12" s="143">
        <v>205921.78</v>
      </c>
    </row>
    <row r="13" ht="21" customHeight="1" spans="1:15">
      <c r="A13" s="216" t="s">
        <v>109</v>
      </c>
      <c r="B13" s="216" t="s">
        <v>110</v>
      </c>
      <c r="C13" s="143">
        <v>80000</v>
      </c>
      <c r="D13" s="143">
        <v>80000</v>
      </c>
      <c r="E13" s="143"/>
      <c r="F13" s="143">
        <v>80000</v>
      </c>
      <c r="G13" s="143"/>
      <c r="H13" s="143"/>
      <c r="I13" s="143"/>
      <c r="J13" s="143"/>
      <c r="K13" s="143"/>
      <c r="L13" s="143"/>
      <c r="M13" s="143"/>
      <c r="N13" s="143"/>
      <c r="O13" s="143"/>
    </row>
    <row r="14" ht="21" customHeight="1" spans="1:15">
      <c r="A14" s="96" t="s">
        <v>111</v>
      </c>
      <c r="B14" s="96" t="s">
        <v>112</v>
      </c>
      <c r="C14" s="143">
        <v>267327</v>
      </c>
      <c r="D14" s="143">
        <v>267327</v>
      </c>
      <c r="E14" s="143">
        <v>267327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ht="21" customHeight="1" spans="1:15">
      <c r="A15" s="215" t="s">
        <v>113</v>
      </c>
      <c r="B15" s="215" t="s">
        <v>114</v>
      </c>
      <c r="C15" s="143">
        <v>267327</v>
      </c>
      <c r="D15" s="143">
        <v>267327</v>
      </c>
      <c r="E15" s="143">
        <v>267327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ht="21" customHeight="1" spans="1:15">
      <c r="A16" s="216" t="s">
        <v>115</v>
      </c>
      <c r="B16" s="216" t="s">
        <v>116</v>
      </c>
      <c r="C16" s="143">
        <v>86400</v>
      </c>
      <c r="D16" s="143">
        <v>86400</v>
      </c>
      <c r="E16" s="143">
        <v>86400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ht="21" customHeight="1" spans="1:15">
      <c r="A17" s="216" t="s">
        <v>117</v>
      </c>
      <c r="B17" s="216" t="s">
        <v>118</v>
      </c>
      <c r="C17" s="143">
        <v>180927</v>
      </c>
      <c r="D17" s="143">
        <v>180927</v>
      </c>
      <c r="E17" s="143">
        <v>180927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ht="21" customHeight="1" spans="1:15">
      <c r="A18" s="96" t="s">
        <v>119</v>
      </c>
      <c r="B18" s="96" t="s">
        <v>120</v>
      </c>
      <c r="C18" s="143">
        <v>159294</v>
      </c>
      <c r="D18" s="143">
        <v>159294</v>
      </c>
      <c r="E18" s="143">
        <v>159294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ht="21" customHeight="1" spans="1:15">
      <c r="A19" s="215" t="s">
        <v>121</v>
      </c>
      <c r="B19" s="215" t="s">
        <v>122</v>
      </c>
      <c r="C19" s="143">
        <v>159294</v>
      </c>
      <c r="D19" s="143">
        <v>159294</v>
      </c>
      <c r="E19" s="143">
        <v>159294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ht="21" customHeight="1" spans="1:15">
      <c r="A20" s="216" t="s">
        <v>123</v>
      </c>
      <c r="B20" s="216" t="s">
        <v>124</v>
      </c>
      <c r="C20" s="143">
        <v>75861</v>
      </c>
      <c r="D20" s="143">
        <v>75861</v>
      </c>
      <c r="E20" s="143">
        <v>75861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ht="21" customHeight="1" spans="1:15">
      <c r="A21" s="216" t="s">
        <v>125</v>
      </c>
      <c r="B21" s="216" t="s">
        <v>126</v>
      </c>
      <c r="C21" s="143">
        <v>73419</v>
      </c>
      <c r="D21" s="143">
        <v>73419</v>
      </c>
      <c r="E21" s="143">
        <v>73419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ht="21" customHeight="1" spans="1:15">
      <c r="A22" s="216" t="s">
        <v>127</v>
      </c>
      <c r="B22" s="216" t="s">
        <v>128</v>
      </c>
      <c r="C22" s="143">
        <v>10014</v>
      </c>
      <c r="D22" s="143">
        <v>10014</v>
      </c>
      <c r="E22" s="143">
        <v>10014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ht="21" customHeight="1" spans="1:15">
      <c r="A23" s="96" t="s">
        <v>129</v>
      </c>
      <c r="B23" s="96" t="s">
        <v>130</v>
      </c>
      <c r="C23" s="143">
        <v>143127</v>
      </c>
      <c r="D23" s="143">
        <v>143127</v>
      </c>
      <c r="E23" s="143">
        <v>143127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ht="21" customHeight="1" spans="1:15">
      <c r="A24" s="215" t="s">
        <v>131</v>
      </c>
      <c r="B24" s="215" t="s">
        <v>132</v>
      </c>
      <c r="C24" s="143">
        <v>143127</v>
      </c>
      <c r="D24" s="143">
        <v>143127</v>
      </c>
      <c r="E24" s="143">
        <v>143127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ht="21" customHeight="1" spans="1:15">
      <c r="A25" s="216" t="s">
        <v>133</v>
      </c>
      <c r="B25" s="216" t="s">
        <v>134</v>
      </c>
      <c r="C25" s="143">
        <v>143127</v>
      </c>
      <c r="D25" s="143">
        <v>143127</v>
      </c>
      <c r="E25" s="143">
        <v>143127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ht="21" customHeight="1" spans="1:15">
      <c r="A26" s="217" t="s">
        <v>55</v>
      </c>
      <c r="B26" s="75"/>
      <c r="C26" s="143">
        <v>2048111.78</v>
      </c>
      <c r="D26" s="143">
        <v>1842190</v>
      </c>
      <c r="E26" s="143">
        <v>1667174</v>
      </c>
      <c r="F26" s="143">
        <v>175016</v>
      </c>
      <c r="G26" s="143"/>
      <c r="H26" s="143"/>
      <c r="I26" s="143"/>
      <c r="J26" s="143">
        <v>205921.78</v>
      </c>
      <c r="K26" s="143"/>
      <c r="L26" s="143"/>
      <c r="M26" s="143"/>
      <c r="N26" s="143"/>
      <c r="O26" s="143">
        <v>205921.78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82"/>
      <c r="B1" s="86"/>
      <c r="C1" s="86"/>
      <c r="D1" s="86" t="s">
        <v>135</v>
      </c>
    </row>
    <row r="2" ht="41.25" customHeight="1" spans="1:1">
      <c r="A2" s="81" t="str">
        <f>"2025"&amp;"年部门财政拨款收支预算总表"</f>
        <v>2025年部门财政拨款收支预算总表</v>
      </c>
    </row>
    <row r="3" ht="17.25" customHeight="1" spans="1:4">
      <c r="A3" s="84" t="str">
        <f>"单位名称："&amp;"石林彝族自治县民族体育服务中心"</f>
        <v>单位名称：石林彝族自治县民族体育服务中心</v>
      </c>
      <c r="B3" s="200"/>
      <c r="D3" s="86" t="s">
        <v>1</v>
      </c>
    </row>
    <row r="4" ht="17.25" customHeight="1" spans="1:4">
      <c r="A4" s="201" t="s">
        <v>2</v>
      </c>
      <c r="B4" s="202"/>
      <c r="C4" s="201" t="s">
        <v>3</v>
      </c>
      <c r="D4" s="202"/>
    </row>
    <row r="5" ht="18.75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6.5" customHeight="1" spans="1:4">
      <c r="A6" s="203" t="s">
        <v>136</v>
      </c>
      <c r="B6" s="143">
        <v>1842190</v>
      </c>
      <c r="C6" s="203" t="s">
        <v>137</v>
      </c>
      <c r="D6" s="143">
        <v>1842190</v>
      </c>
    </row>
    <row r="7" ht="16.5" customHeight="1" spans="1:4">
      <c r="A7" s="203" t="s">
        <v>138</v>
      </c>
      <c r="B7" s="143">
        <v>1842190</v>
      </c>
      <c r="C7" s="203" t="s">
        <v>139</v>
      </c>
      <c r="D7" s="143"/>
    </row>
    <row r="8" ht="16.5" customHeight="1" spans="1:4">
      <c r="A8" s="203" t="s">
        <v>140</v>
      </c>
      <c r="B8" s="143"/>
      <c r="C8" s="203" t="s">
        <v>141</v>
      </c>
      <c r="D8" s="143"/>
    </row>
    <row r="9" ht="16.5" customHeight="1" spans="1:4">
      <c r="A9" s="203" t="s">
        <v>142</v>
      </c>
      <c r="B9" s="143"/>
      <c r="C9" s="203" t="s">
        <v>143</v>
      </c>
      <c r="D9" s="143"/>
    </row>
    <row r="10" ht="16.5" customHeight="1" spans="1:4">
      <c r="A10" s="203" t="s">
        <v>144</v>
      </c>
      <c r="B10" s="143"/>
      <c r="C10" s="203" t="s">
        <v>145</v>
      </c>
      <c r="D10" s="143"/>
    </row>
    <row r="11" ht="16.5" customHeight="1" spans="1:4">
      <c r="A11" s="203" t="s">
        <v>138</v>
      </c>
      <c r="B11" s="143"/>
      <c r="C11" s="203" t="s">
        <v>146</v>
      </c>
      <c r="D11" s="143">
        <v>95016</v>
      </c>
    </row>
    <row r="12" ht="16.5" customHeight="1" spans="1:4">
      <c r="A12" s="183" t="s">
        <v>140</v>
      </c>
      <c r="B12" s="143"/>
      <c r="C12" s="108" t="s">
        <v>147</v>
      </c>
      <c r="D12" s="143"/>
    </row>
    <row r="13" ht="16.5" customHeight="1" spans="1:4">
      <c r="A13" s="183" t="s">
        <v>142</v>
      </c>
      <c r="B13" s="143"/>
      <c r="C13" s="108" t="s">
        <v>148</v>
      </c>
      <c r="D13" s="143">
        <v>1177426</v>
      </c>
    </row>
    <row r="14" ht="16.5" customHeight="1" spans="1:4">
      <c r="A14" s="204"/>
      <c r="B14" s="143"/>
      <c r="C14" s="108" t="s">
        <v>149</v>
      </c>
      <c r="D14" s="143">
        <v>267327</v>
      </c>
    </row>
    <row r="15" ht="16.5" customHeight="1" spans="1:4">
      <c r="A15" s="204"/>
      <c r="B15" s="143"/>
      <c r="C15" s="108" t="s">
        <v>150</v>
      </c>
      <c r="D15" s="143">
        <v>159294</v>
      </c>
    </row>
    <row r="16" ht="16.5" customHeight="1" spans="1:4">
      <c r="A16" s="204"/>
      <c r="B16" s="143"/>
      <c r="C16" s="108" t="s">
        <v>151</v>
      </c>
      <c r="D16" s="143"/>
    </row>
    <row r="17" ht="16.5" customHeight="1" spans="1:4">
      <c r="A17" s="204"/>
      <c r="B17" s="143"/>
      <c r="C17" s="108" t="s">
        <v>152</v>
      </c>
      <c r="D17" s="143"/>
    </row>
    <row r="18" ht="16.5" customHeight="1" spans="1:4">
      <c r="A18" s="204"/>
      <c r="B18" s="143"/>
      <c r="C18" s="108" t="s">
        <v>153</v>
      </c>
      <c r="D18" s="143"/>
    </row>
    <row r="19" ht="16.5" customHeight="1" spans="1:4">
      <c r="A19" s="204"/>
      <c r="B19" s="143"/>
      <c r="C19" s="108" t="s">
        <v>154</v>
      </c>
      <c r="D19" s="143"/>
    </row>
    <row r="20" ht="16.5" customHeight="1" spans="1:4">
      <c r="A20" s="204"/>
      <c r="B20" s="143"/>
      <c r="C20" s="108" t="s">
        <v>155</v>
      </c>
      <c r="D20" s="143"/>
    </row>
    <row r="21" ht="16.5" customHeight="1" spans="1:4">
      <c r="A21" s="204"/>
      <c r="B21" s="143"/>
      <c r="C21" s="108" t="s">
        <v>156</v>
      </c>
      <c r="D21" s="143"/>
    </row>
    <row r="22" ht="16.5" customHeight="1" spans="1:4">
      <c r="A22" s="204"/>
      <c r="B22" s="143"/>
      <c r="C22" s="108" t="s">
        <v>157</v>
      </c>
      <c r="D22" s="143"/>
    </row>
    <row r="23" ht="16.5" customHeight="1" spans="1:4">
      <c r="A23" s="204"/>
      <c r="B23" s="143"/>
      <c r="C23" s="108" t="s">
        <v>158</v>
      </c>
      <c r="D23" s="143"/>
    </row>
    <row r="24" ht="16.5" customHeight="1" spans="1:4">
      <c r="A24" s="204"/>
      <c r="B24" s="143"/>
      <c r="C24" s="108" t="s">
        <v>159</v>
      </c>
      <c r="D24" s="143"/>
    </row>
    <row r="25" ht="16.5" customHeight="1" spans="1:4">
      <c r="A25" s="204"/>
      <c r="B25" s="143"/>
      <c r="C25" s="108" t="s">
        <v>160</v>
      </c>
      <c r="D25" s="143">
        <v>143127</v>
      </c>
    </row>
    <row r="26" ht="16.5" customHeight="1" spans="1:4">
      <c r="A26" s="204"/>
      <c r="B26" s="143"/>
      <c r="C26" s="108" t="s">
        <v>161</v>
      </c>
      <c r="D26" s="143"/>
    </row>
    <row r="27" ht="16.5" customHeight="1" spans="1:4">
      <c r="A27" s="204"/>
      <c r="B27" s="143"/>
      <c r="C27" s="108" t="s">
        <v>162</v>
      </c>
      <c r="D27" s="143"/>
    </row>
    <row r="28" ht="16.5" customHeight="1" spans="1:4">
      <c r="A28" s="204"/>
      <c r="B28" s="143"/>
      <c r="C28" s="108" t="s">
        <v>163</v>
      </c>
      <c r="D28" s="143"/>
    </row>
    <row r="29" ht="16.5" customHeight="1" spans="1:4">
      <c r="A29" s="204"/>
      <c r="B29" s="143"/>
      <c r="C29" s="108" t="s">
        <v>164</v>
      </c>
      <c r="D29" s="143"/>
    </row>
    <row r="30" ht="16.5" customHeight="1" spans="1:4">
      <c r="A30" s="204"/>
      <c r="B30" s="143"/>
      <c r="C30" s="108" t="s">
        <v>165</v>
      </c>
      <c r="D30" s="143"/>
    </row>
    <row r="31" ht="16.5" customHeight="1" spans="1:4">
      <c r="A31" s="204"/>
      <c r="B31" s="143"/>
      <c r="C31" s="183" t="s">
        <v>166</v>
      </c>
      <c r="D31" s="143"/>
    </row>
    <row r="32" ht="16.5" customHeight="1" spans="1:4">
      <c r="A32" s="204"/>
      <c r="B32" s="143"/>
      <c r="C32" s="183" t="s">
        <v>167</v>
      </c>
      <c r="D32" s="143"/>
    </row>
    <row r="33" ht="16.5" customHeight="1" spans="1:4">
      <c r="A33" s="204"/>
      <c r="B33" s="143"/>
      <c r="C33" s="70" t="s">
        <v>168</v>
      </c>
      <c r="D33" s="143"/>
    </row>
    <row r="34" ht="15" customHeight="1" spans="1:4">
      <c r="A34" s="205" t="s">
        <v>50</v>
      </c>
      <c r="B34" s="206">
        <v>1842190</v>
      </c>
      <c r="C34" s="205" t="s">
        <v>51</v>
      </c>
      <c r="D34" s="206">
        <v>1842190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74"/>
      <c r="F1" s="111"/>
      <c r="G1" s="178" t="s">
        <v>169</v>
      </c>
    </row>
    <row r="2" ht="41.25" customHeight="1" spans="1:7">
      <c r="A2" s="164" t="str">
        <f>"2025"&amp;"年一般公共预算支出预算表（按功能科目分类）"</f>
        <v>2025年一般公共预算支出预算表（按功能科目分类）</v>
      </c>
      <c r="B2" s="164"/>
      <c r="C2" s="164"/>
      <c r="D2" s="164"/>
      <c r="E2" s="164"/>
      <c r="F2" s="164"/>
      <c r="G2" s="164"/>
    </row>
    <row r="3" ht="18" customHeight="1" spans="1:7">
      <c r="A3" s="45" t="str">
        <f>"单位名称："&amp;"石林彝族自治县民族体育服务中心"</f>
        <v>单位名称：石林彝族自治县民族体育服务中心</v>
      </c>
      <c r="F3" s="161"/>
      <c r="G3" s="178" t="s">
        <v>1</v>
      </c>
    </row>
    <row r="4" ht="20.25" customHeight="1" spans="1:7">
      <c r="A4" s="194" t="s">
        <v>170</v>
      </c>
      <c r="B4" s="195"/>
      <c r="C4" s="165" t="s">
        <v>55</v>
      </c>
      <c r="D4" s="186" t="s">
        <v>75</v>
      </c>
      <c r="E4" s="52"/>
      <c r="F4" s="53"/>
      <c r="G4" s="175" t="s">
        <v>76</v>
      </c>
    </row>
    <row r="5" ht="20.25" customHeight="1" spans="1:7">
      <c r="A5" s="196" t="s">
        <v>72</v>
      </c>
      <c r="B5" s="196" t="s">
        <v>73</v>
      </c>
      <c r="C5" s="59"/>
      <c r="D5" s="118" t="s">
        <v>57</v>
      </c>
      <c r="E5" s="118" t="s">
        <v>171</v>
      </c>
      <c r="F5" s="118" t="s">
        <v>172</v>
      </c>
      <c r="G5" s="177"/>
    </row>
    <row r="6" ht="15" customHeight="1" spans="1:7">
      <c r="A6" s="99" t="s">
        <v>82</v>
      </c>
      <c r="B6" s="99" t="s">
        <v>83</v>
      </c>
      <c r="C6" s="99" t="s">
        <v>84</v>
      </c>
      <c r="D6" s="99" t="s">
        <v>85</v>
      </c>
      <c r="E6" s="99" t="s">
        <v>86</v>
      </c>
      <c r="F6" s="99" t="s">
        <v>87</v>
      </c>
      <c r="G6" s="99" t="s">
        <v>88</v>
      </c>
    </row>
    <row r="7" ht="18" customHeight="1" spans="1:7">
      <c r="A7" s="70" t="s">
        <v>97</v>
      </c>
      <c r="B7" s="70" t="s">
        <v>98</v>
      </c>
      <c r="C7" s="143">
        <v>95016</v>
      </c>
      <c r="D7" s="143"/>
      <c r="E7" s="143"/>
      <c r="F7" s="143"/>
      <c r="G7" s="143">
        <v>95016</v>
      </c>
    </row>
    <row r="8" ht="18" customHeight="1" spans="1:7">
      <c r="A8" s="173" t="s">
        <v>99</v>
      </c>
      <c r="B8" s="173" t="s">
        <v>100</v>
      </c>
      <c r="C8" s="143">
        <v>95016</v>
      </c>
      <c r="D8" s="143"/>
      <c r="E8" s="143"/>
      <c r="F8" s="143"/>
      <c r="G8" s="143">
        <v>95016</v>
      </c>
    </row>
    <row r="9" ht="18" customHeight="1" spans="1:7">
      <c r="A9" s="197" t="s">
        <v>101</v>
      </c>
      <c r="B9" s="197" t="s">
        <v>102</v>
      </c>
      <c r="C9" s="143">
        <v>95016</v>
      </c>
      <c r="D9" s="143"/>
      <c r="E9" s="143"/>
      <c r="F9" s="143"/>
      <c r="G9" s="143">
        <v>95016</v>
      </c>
    </row>
    <row r="10" ht="18" customHeight="1" spans="1:7">
      <c r="A10" s="70" t="s">
        <v>103</v>
      </c>
      <c r="B10" s="70" t="s">
        <v>104</v>
      </c>
      <c r="C10" s="143">
        <v>1177426</v>
      </c>
      <c r="D10" s="143">
        <v>1097426</v>
      </c>
      <c r="E10" s="143">
        <v>1019846</v>
      </c>
      <c r="F10" s="143">
        <v>77580</v>
      </c>
      <c r="G10" s="143">
        <v>80000</v>
      </c>
    </row>
    <row r="11" ht="18" customHeight="1" spans="1:7">
      <c r="A11" s="173" t="s">
        <v>105</v>
      </c>
      <c r="B11" s="173" t="s">
        <v>106</v>
      </c>
      <c r="C11" s="143">
        <v>1177426</v>
      </c>
      <c r="D11" s="143">
        <v>1097426</v>
      </c>
      <c r="E11" s="143">
        <v>1019846</v>
      </c>
      <c r="F11" s="143">
        <v>77580</v>
      </c>
      <c r="G11" s="143">
        <v>80000</v>
      </c>
    </row>
    <row r="12" ht="18" customHeight="1" spans="1:7">
      <c r="A12" s="197" t="s">
        <v>107</v>
      </c>
      <c r="B12" s="197" t="s">
        <v>108</v>
      </c>
      <c r="C12" s="143">
        <v>1097426</v>
      </c>
      <c r="D12" s="143">
        <v>1097426</v>
      </c>
      <c r="E12" s="143">
        <v>1019846</v>
      </c>
      <c r="F12" s="143">
        <v>77580</v>
      </c>
      <c r="G12" s="143"/>
    </row>
    <row r="13" ht="18" customHeight="1" spans="1:7">
      <c r="A13" s="197" t="s">
        <v>109</v>
      </c>
      <c r="B13" s="197" t="s">
        <v>110</v>
      </c>
      <c r="C13" s="143">
        <v>80000</v>
      </c>
      <c r="D13" s="143"/>
      <c r="E13" s="143"/>
      <c r="F13" s="143"/>
      <c r="G13" s="143">
        <v>80000</v>
      </c>
    </row>
    <row r="14" ht="18" customHeight="1" spans="1:7">
      <c r="A14" s="70" t="s">
        <v>111</v>
      </c>
      <c r="B14" s="70" t="s">
        <v>112</v>
      </c>
      <c r="C14" s="143">
        <v>267327</v>
      </c>
      <c r="D14" s="143">
        <v>267327</v>
      </c>
      <c r="E14" s="143">
        <v>267327</v>
      </c>
      <c r="F14" s="143"/>
      <c r="G14" s="143"/>
    </row>
    <row r="15" ht="18" customHeight="1" spans="1:7">
      <c r="A15" s="173" t="s">
        <v>113</v>
      </c>
      <c r="B15" s="173" t="s">
        <v>114</v>
      </c>
      <c r="C15" s="143">
        <v>267327</v>
      </c>
      <c r="D15" s="143">
        <v>267327</v>
      </c>
      <c r="E15" s="143">
        <v>267327</v>
      </c>
      <c r="F15" s="143"/>
      <c r="G15" s="143"/>
    </row>
    <row r="16" ht="18" customHeight="1" spans="1:7">
      <c r="A16" s="197" t="s">
        <v>115</v>
      </c>
      <c r="B16" s="197" t="s">
        <v>116</v>
      </c>
      <c r="C16" s="143">
        <v>86400</v>
      </c>
      <c r="D16" s="143">
        <v>86400</v>
      </c>
      <c r="E16" s="143">
        <v>86400</v>
      </c>
      <c r="F16" s="143"/>
      <c r="G16" s="143"/>
    </row>
    <row r="17" ht="18" customHeight="1" spans="1:7">
      <c r="A17" s="197" t="s">
        <v>117</v>
      </c>
      <c r="B17" s="197" t="s">
        <v>118</v>
      </c>
      <c r="C17" s="143">
        <v>180927</v>
      </c>
      <c r="D17" s="143">
        <v>180927</v>
      </c>
      <c r="E17" s="143">
        <v>180927</v>
      </c>
      <c r="F17" s="143"/>
      <c r="G17" s="143"/>
    </row>
    <row r="18" ht="18" customHeight="1" spans="1:7">
      <c r="A18" s="70" t="s">
        <v>119</v>
      </c>
      <c r="B18" s="70" t="s">
        <v>120</v>
      </c>
      <c r="C18" s="143">
        <v>159294</v>
      </c>
      <c r="D18" s="143">
        <v>159294</v>
      </c>
      <c r="E18" s="143">
        <v>159294</v>
      </c>
      <c r="F18" s="143"/>
      <c r="G18" s="143"/>
    </row>
    <row r="19" ht="18" customHeight="1" spans="1:7">
      <c r="A19" s="173" t="s">
        <v>121</v>
      </c>
      <c r="B19" s="173" t="s">
        <v>122</v>
      </c>
      <c r="C19" s="143">
        <v>159294</v>
      </c>
      <c r="D19" s="143">
        <v>159294</v>
      </c>
      <c r="E19" s="143">
        <v>159294</v>
      </c>
      <c r="F19" s="143"/>
      <c r="G19" s="143"/>
    </row>
    <row r="20" ht="18" customHeight="1" spans="1:7">
      <c r="A20" s="197" t="s">
        <v>123</v>
      </c>
      <c r="B20" s="197" t="s">
        <v>124</v>
      </c>
      <c r="C20" s="143">
        <v>75861</v>
      </c>
      <c r="D20" s="143">
        <v>75861</v>
      </c>
      <c r="E20" s="143">
        <v>75861</v>
      </c>
      <c r="F20" s="143"/>
      <c r="G20" s="143"/>
    </row>
    <row r="21" ht="18" customHeight="1" spans="1:7">
      <c r="A21" s="197" t="s">
        <v>125</v>
      </c>
      <c r="B21" s="197" t="s">
        <v>126</v>
      </c>
      <c r="C21" s="143">
        <v>73419</v>
      </c>
      <c r="D21" s="143">
        <v>73419</v>
      </c>
      <c r="E21" s="143">
        <v>73419</v>
      </c>
      <c r="F21" s="143"/>
      <c r="G21" s="143"/>
    </row>
    <row r="22" ht="18" customHeight="1" spans="1:7">
      <c r="A22" s="197" t="s">
        <v>127</v>
      </c>
      <c r="B22" s="197" t="s">
        <v>128</v>
      </c>
      <c r="C22" s="143">
        <v>10014</v>
      </c>
      <c r="D22" s="143">
        <v>10014</v>
      </c>
      <c r="E22" s="143">
        <v>10014</v>
      </c>
      <c r="F22" s="143"/>
      <c r="G22" s="143"/>
    </row>
    <row r="23" ht="18" customHeight="1" spans="1:7">
      <c r="A23" s="70" t="s">
        <v>129</v>
      </c>
      <c r="B23" s="70" t="s">
        <v>130</v>
      </c>
      <c r="C23" s="143">
        <v>143127</v>
      </c>
      <c r="D23" s="143">
        <v>143127</v>
      </c>
      <c r="E23" s="143">
        <v>143127</v>
      </c>
      <c r="F23" s="143"/>
      <c r="G23" s="143"/>
    </row>
    <row r="24" ht="18" customHeight="1" spans="1:7">
      <c r="A24" s="173" t="s">
        <v>131</v>
      </c>
      <c r="B24" s="173" t="s">
        <v>132</v>
      </c>
      <c r="C24" s="143">
        <v>143127</v>
      </c>
      <c r="D24" s="143">
        <v>143127</v>
      </c>
      <c r="E24" s="143">
        <v>143127</v>
      </c>
      <c r="F24" s="143"/>
      <c r="G24" s="143"/>
    </row>
    <row r="25" ht="18" customHeight="1" spans="1:7">
      <c r="A25" s="197" t="s">
        <v>133</v>
      </c>
      <c r="B25" s="197" t="s">
        <v>134</v>
      </c>
      <c r="C25" s="143">
        <v>143127</v>
      </c>
      <c r="D25" s="143">
        <v>143127</v>
      </c>
      <c r="E25" s="143">
        <v>143127</v>
      </c>
      <c r="F25" s="143"/>
      <c r="G25" s="143"/>
    </row>
    <row r="26" ht="18" customHeight="1" spans="1:7">
      <c r="A26" s="198" t="s">
        <v>173</v>
      </c>
      <c r="B26" s="199" t="s">
        <v>173</v>
      </c>
      <c r="C26" s="143">
        <v>1842190</v>
      </c>
      <c r="D26" s="143">
        <v>1667174</v>
      </c>
      <c r="E26" s="143">
        <v>1589594</v>
      </c>
      <c r="F26" s="143">
        <v>77580</v>
      </c>
      <c r="G26" s="143">
        <v>175016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C1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83"/>
      <c r="B1" s="83"/>
      <c r="C1" s="83"/>
      <c r="D1" s="83"/>
      <c r="E1" s="82"/>
      <c r="F1" s="190" t="s">
        <v>174</v>
      </c>
    </row>
    <row r="2" ht="41.25" customHeight="1" spans="1:6">
      <c r="A2" s="191" t="str">
        <f>"2025"&amp;"年一般公共预算“三公”经费支出预算表"</f>
        <v>2025年一般公共预算“三公”经费支出预算表</v>
      </c>
      <c r="B2" s="83"/>
      <c r="C2" s="83"/>
      <c r="D2" s="83"/>
      <c r="E2" s="82"/>
      <c r="F2" s="83"/>
    </row>
    <row r="3" customHeight="1" spans="1:6">
      <c r="A3" s="151" t="str">
        <f>"单位名称："&amp;"石林彝族自治县民族体育服务中心"</f>
        <v>单位名称：石林彝族自治县民族体育服务中心</v>
      </c>
      <c r="B3" s="192"/>
      <c r="D3" s="83"/>
      <c r="E3" s="82"/>
      <c r="F3" s="103" t="s">
        <v>1</v>
      </c>
    </row>
    <row r="4" ht="27" customHeight="1" spans="1:6">
      <c r="A4" s="87" t="s">
        <v>175</v>
      </c>
      <c r="B4" s="87" t="s">
        <v>176</v>
      </c>
      <c r="C4" s="89" t="s">
        <v>177</v>
      </c>
      <c r="D4" s="87"/>
      <c r="E4" s="88"/>
      <c r="F4" s="87" t="s">
        <v>178</v>
      </c>
    </row>
    <row r="5" ht="28.5" customHeight="1" spans="1:6">
      <c r="A5" s="193"/>
      <c r="B5" s="91"/>
      <c r="C5" s="88" t="s">
        <v>57</v>
      </c>
      <c r="D5" s="88" t="s">
        <v>179</v>
      </c>
      <c r="E5" s="88" t="s">
        <v>180</v>
      </c>
      <c r="F5" s="90"/>
    </row>
    <row r="6" ht="17.25" customHeight="1" spans="1:6">
      <c r="A6" s="95" t="s">
        <v>82</v>
      </c>
      <c r="B6" s="95" t="s">
        <v>83</v>
      </c>
      <c r="C6" s="95" t="s">
        <v>84</v>
      </c>
      <c r="D6" s="95" t="s">
        <v>85</v>
      </c>
      <c r="E6" s="95" t="s">
        <v>86</v>
      </c>
      <c r="F6" s="95" t="s">
        <v>87</v>
      </c>
    </row>
    <row r="7" ht="17.25" customHeight="1" spans="1:6">
      <c r="A7" s="143">
        <v>3600</v>
      </c>
      <c r="B7" s="143"/>
      <c r="C7" s="143"/>
      <c r="D7" s="143"/>
      <c r="E7" s="143"/>
      <c r="F7" s="143">
        <v>3600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B22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2:24">
      <c r="B1" s="174"/>
      <c r="C1" s="179"/>
      <c r="E1" s="180"/>
      <c r="F1" s="180"/>
      <c r="G1" s="180"/>
      <c r="H1" s="180"/>
      <c r="I1" s="121"/>
      <c r="J1" s="121"/>
      <c r="K1" s="121"/>
      <c r="L1" s="121"/>
      <c r="M1" s="121"/>
      <c r="N1" s="121"/>
      <c r="R1" s="121"/>
      <c r="V1" s="179"/>
      <c r="X1" s="43" t="s">
        <v>181</v>
      </c>
    </row>
    <row r="2" ht="45.75" customHeight="1" spans="1:24">
      <c r="A2" s="105" t="str">
        <f>"2025"&amp;"年部门基本支出预算表"</f>
        <v>2025年部门基本支出预算表</v>
      </c>
      <c r="B2" s="4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44"/>
      <c r="P2" s="44"/>
      <c r="Q2" s="44"/>
      <c r="R2" s="105"/>
      <c r="S2" s="105"/>
      <c r="T2" s="105"/>
      <c r="U2" s="105"/>
      <c r="V2" s="105"/>
      <c r="W2" s="105"/>
      <c r="X2" s="105"/>
    </row>
    <row r="3" ht="18.75" customHeight="1" spans="1:24">
      <c r="A3" s="45" t="str">
        <f>"单位名称："&amp;"石林彝族自治县民族体育服务中心"</f>
        <v>单位名称：石林彝族自治县民族体育服务中心</v>
      </c>
      <c r="B3" s="46"/>
      <c r="C3" s="181"/>
      <c r="D3" s="181"/>
      <c r="E3" s="181"/>
      <c r="F3" s="181"/>
      <c r="G3" s="181"/>
      <c r="H3" s="181"/>
      <c r="I3" s="123"/>
      <c r="J3" s="123"/>
      <c r="K3" s="123"/>
      <c r="L3" s="123"/>
      <c r="M3" s="123"/>
      <c r="N3" s="123"/>
      <c r="O3" s="47"/>
      <c r="P3" s="47"/>
      <c r="Q3" s="47"/>
      <c r="R3" s="123"/>
      <c r="V3" s="179"/>
      <c r="X3" s="43" t="s">
        <v>1</v>
      </c>
    </row>
    <row r="4" ht="18" customHeight="1" spans="1:24">
      <c r="A4" s="49" t="s">
        <v>182</v>
      </c>
      <c r="B4" s="49" t="s">
        <v>183</v>
      </c>
      <c r="C4" s="49" t="s">
        <v>184</v>
      </c>
      <c r="D4" s="49" t="s">
        <v>185</v>
      </c>
      <c r="E4" s="49" t="s">
        <v>186</v>
      </c>
      <c r="F4" s="49" t="s">
        <v>187</v>
      </c>
      <c r="G4" s="49" t="s">
        <v>188</v>
      </c>
      <c r="H4" s="49" t="s">
        <v>189</v>
      </c>
      <c r="I4" s="186" t="s">
        <v>190</v>
      </c>
      <c r="J4" s="147" t="s">
        <v>190</v>
      </c>
      <c r="K4" s="147"/>
      <c r="L4" s="147"/>
      <c r="M4" s="147"/>
      <c r="N4" s="147"/>
      <c r="O4" s="52"/>
      <c r="P4" s="52"/>
      <c r="Q4" s="52"/>
      <c r="R4" s="139" t="s">
        <v>61</v>
      </c>
      <c r="S4" s="147" t="s">
        <v>62</v>
      </c>
      <c r="T4" s="147"/>
      <c r="U4" s="147"/>
      <c r="V4" s="147"/>
      <c r="W4" s="147"/>
      <c r="X4" s="148"/>
    </row>
    <row r="5" ht="18" customHeight="1" spans="1:24">
      <c r="A5" s="54"/>
      <c r="B5" s="69"/>
      <c r="C5" s="167"/>
      <c r="D5" s="54"/>
      <c r="E5" s="54"/>
      <c r="F5" s="54"/>
      <c r="G5" s="54"/>
      <c r="H5" s="54"/>
      <c r="I5" s="165" t="s">
        <v>191</v>
      </c>
      <c r="J5" s="186" t="s">
        <v>58</v>
      </c>
      <c r="K5" s="147"/>
      <c r="L5" s="147"/>
      <c r="M5" s="147"/>
      <c r="N5" s="148"/>
      <c r="O5" s="51" t="s">
        <v>192</v>
      </c>
      <c r="P5" s="52"/>
      <c r="Q5" s="53"/>
      <c r="R5" s="49" t="s">
        <v>61</v>
      </c>
      <c r="S5" s="186" t="s">
        <v>62</v>
      </c>
      <c r="T5" s="139" t="s">
        <v>64</v>
      </c>
      <c r="U5" s="147" t="s">
        <v>62</v>
      </c>
      <c r="V5" s="139" t="s">
        <v>66</v>
      </c>
      <c r="W5" s="139" t="s">
        <v>67</v>
      </c>
      <c r="X5" s="189" t="s">
        <v>68</v>
      </c>
    </row>
    <row r="6" ht="19.5" customHeight="1" spans="1:24">
      <c r="A6" s="69"/>
      <c r="B6" s="69"/>
      <c r="C6" s="69"/>
      <c r="D6" s="69"/>
      <c r="E6" s="69"/>
      <c r="F6" s="69"/>
      <c r="G6" s="69"/>
      <c r="H6" s="69"/>
      <c r="I6" s="69"/>
      <c r="J6" s="187" t="s">
        <v>193</v>
      </c>
      <c r="K6" s="49" t="s">
        <v>194</v>
      </c>
      <c r="L6" s="49" t="s">
        <v>195</v>
      </c>
      <c r="M6" s="49" t="s">
        <v>196</v>
      </c>
      <c r="N6" s="49" t="s">
        <v>197</v>
      </c>
      <c r="O6" s="49" t="s">
        <v>58</v>
      </c>
      <c r="P6" s="49" t="s">
        <v>59</v>
      </c>
      <c r="Q6" s="49" t="s">
        <v>60</v>
      </c>
      <c r="R6" s="69"/>
      <c r="S6" s="49" t="s">
        <v>57</v>
      </c>
      <c r="T6" s="49" t="s">
        <v>64</v>
      </c>
      <c r="U6" s="49" t="s">
        <v>198</v>
      </c>
      <c r="V6" s="49" t="s">
        <v>66</v>
      </c>
      <c r="W6" s="49" t="s">
        <v>67</v>
      </c>
      <c r="X6" s="49" t="s">
        <v>68</v>
      </c>
    </row>
    <row r="7" ht="37.5" customHeight="1" spans="1:24">
      <c r="A7" s="182"/>
      <c r="B7" s="59"/>
      <c r="C7" s="182"/>
      <c r="D7" s="182"/>
      <c r="E7" s="182"/>
      <c r="F7" s="182"/>
      <c r="G7" s="182"/>
      <c r="H7" s="182"/>
      <c r="I7" s="182"/>
      <c r="J7" s="188" t="s">
        <v>57</v>
      </c>
      <c r="K7" s="57" t="s">
        <v>199</v>
      </c>
      <c r="L7" s="57" t="s">
        <v>195</v>
      </c>
      <c r="M7" s="57" t="s">
        <v>196</v>
      </c>
      <c r="N7" s="57" t="s">
        <v>197</v>
      </c>
      <c r="O7" s="57" t="s">
        <v>195</v>
      </c>
      <c r="P7" s="57" t="s">
        <v>196</v>
      </c>
      <c r="Q7" s="57" t="s">
        <v>197</v>
      </c>
      <c r="R7" s="57" t="s">
        <v>61</v>
      </c>
      <c r="S7" s="57" t="s">
        <v>57</v>
      </c>
      <c r="T7" s="57" t="s">
        <v>64</v>
      </c>
      <c r="U7" s="57" t="s">
        <v>198</v>
      </c>
      <c r="V7" s="57" t="s">
        <v>66</v>
      </c>
      <c r="W7" s="57" t="s">
        <v>67</v>
      </c>
      <c r="X7" s="57" t="s">
        <v>68</v>
      </c>
    </row>
    <row r="8" customHeight="1" spans="1:24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6">
        <v>21</v>
      </c>
      <c r="V8" s="76">
        <v>22</v>
      </c>
      <c r="W8" s="76">
        <v>23</v>
      </c>
      <c r="X8" s="76">
        <v>24</v>
      </c>
    </row>
    <row r="9" ht="20.25" customHeight="1" spans="1:24">
      <c r="A9" s="183" t="s">
        <v>200</v>
      </c>
      <c r="B9" s="183" t="s">
        <v>70</v>
      </c>
      <c r="C9" s="183" t="s">
        <v>201</v>
      </c>
      <c r="D9" s="183" t="s">
        <v>202</v>
      </c>
      <c r="E9" s="183" t="s">
        <v>117</v>
      </c>
      <c r="F9" s="183" t="s">
        <v>118</v>
      </c>
      <c r="G9" s="183" t="s">
        <v>203</v>
      </c>
      <c r="H9" s="183" t="s">
        <v>204</v>
      </c>
      <c r="I9" s="143">
        <v>180927</v>
      </c>
      <c r="J9" s="143">
        <v>180927</v>
      </c>
      <c r="K9" s="143"/>
      <c r="L9" s="143"/>
      <c r="M9" s="143">
        <v>180927</v>
      </c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</row>
    <row r="10" ht="20.25" customHeight="1" spans="1:24">
      <c r="A10" s="183" t="s">
        <v>200</v>
      </c>
      <c r="B10" s="183" t="s">
        <v>70</v>
      </c>
      <c r="C10" s="183" t="s">
        <v>201</v>
      </c>
      <c r="D10" s="183" t="s">
        <v>202</v>
      </c>
      <c r="E10" s="183" t="s">
        <v>123</v>
      </c>
      <c r="F10" s="183" t="s">
        <v>124</v>
      </c>
      <c r="G10" s="183" t="s">
        <v>205</v>
      </c>
      <c r="H10" s="183" t="s">
        <v>206</v>
      </c>
      <c r="I10" s="143">
        <v>75861</v>
      </c>
      <c r="J10" s="143">
        <v>75861</v>
      </c>
      <c r="K10" s="64"/>
      <c r="L10" s="64"/>
      <c r="M10" s="143">
        <v>75861</v>
      </c>
      <c r="N10" s="64"/>
      <c r="O10" s="143"/>
      <c r="P10" s="143"/>
      <c r="Q10" s="143"/>
      <c r="R10" s="143"/>
      <c r="S10" s="143"/>
      <c r="T10" s="143"/>
      <c r="U10" s="143"/>
      <c r="V10" s="143"/>
      <c r="W10" s="143"/>
      <c r="X10" s="143"/>
    </row>
    <row r="11" ht="20.25" customHeight="1" spans="1:24">
      <c r="A11" s="183" t="s">
        <v>200</v>
      </c>
      <c r="B11" s="183" t="s">
        <v>70</v>
      </c>
      <c r="C11" s="183" t="s">
        <v>201</v>
      </c>
      <c r="D11" s="183" t="s">
        <v>202</v>
      </c>
      <c r="E11" s="183" t="s">
        <v>125</v>
      </c>
      <c r="F11" s="183" t="s">
        <v>126</v>
      </c>
      <c r="G11" s="183" t="s">
        <v>207</v>
      </c>
      <c r="H11" s="183" t="s">
        <v>208</v>
      </c>
      <c r="I11" s="143">
        <v>25404</v>
      </c>
      <c r="J11" s="143">
        <v>25404</v>
      </c>
      <c r="K11" s="64"/>
      <c r="L11" s="64"/>
      <c r="M11" s="143">
        <v>25404</v>
      </c>
      <c r="N11" s="64"/>
      <c r="O11" s="143"/>
      <c r="P11" s="143"/>
      <c r="Q11" s="143"/>
      <c r="R11" s="143"/>
      <c r="S11" s="143"/>
      <c r="T11" s="143"/>
      <c r="U11" s="143"/>
      <c r="V11" s="143"/>
      <c r="W11" s="143"/>
      <c r="X11" s="143"/>
    </row>
    <row r="12" ht="20.25" customHeight="1" spans="1:24">
      <c r="A12" s="183" t="s">
        <v>200</v>
      </c>
      <c r="B12" s="183" t="s">
        <v>70</v>
      </c>
      <c r="C12" s="183" t="s">
        <v>201</v>
      </c>
      <c r="D12" s="183" t="s">
        <v>202</v>
      </c>
      <c r="E12" s="183" t="s">
        <v>125</v>
      </c>
      <c r="F12" s="183" t="s">
        <v>126</v>
      </c>
      <c r="G12" s="183" t="s">
        <v>207</v>
      </c>
      <c r="H12" s="183" t="s">
        <v>208</v>
      </c>
      <c r="I12" s="143">
        <v>48015</v>
      </c>
      <c r="J12" s="143">
        <v>48015</v>
      </c>
      <c r="K12" s="64"/>
      <c r="L12" s="64"/>
      <c r="M12" s="143">
        <v>48015</v>
      </c>
      <c r="N12" s="64"/>
      <c r="O12" s="143"/>
      <c r="P12" s="143"/>
      <c r="Q12" s="143"/>
      <c r="R12" s="143"/>
      <c r="S12" s="143"/>
      <c r="T12" s="143"/>
      <c r="U12" s="143"/>
      <c r="V12" s="143"/>
      <c r="W12" s="143"/>
      <c r="X12" s="143"/>
    </row>
    <row r="13" ht="20.25" customHeight="1" spans="1:24">
      <c r="A13" s="183" t="s">
        <v>200</v>
      </c>
      <c r="B13" s="183" t="s">
        <v>70</v>
      </c>
      <c r="C13" s="183" t="s">
        <v>201</v>
      </c>
      <c r="D13" s="183" t="s">
        <v>202</v>
      </c>
      <c r="E13" s="183" t="s">
        <v>107</v>
      </c>
      <c r="F13" s="183" t="s">
        <v>108</v>
      </c>
      <c r="G13" s="183" t="s">
        <v>209</v>
      </c>
      <c r="H13" s="183" t="s">
        <v>210</v>
      </c>
      <c r="I13" s="143">
        <v>6543</v>
      </c>
      <c r="J13" s="143">
        <v>6543</v>
      </c>
      <c r="K13" s="64"/>
      <c r="L13" s="64"/>
      <c r="M13" s="143">
        <v>6543</v>
      </c>
      <c r="N13" s="64"/>
      <c r="O13" s="143"/>
      <c r="P13" s="143"/>
      <c r="Q13" s="143"/>
      <c r="R13" s="143"/>
      <c r="S13" s="143"/>
      <c r="T13" s="143"/>
      <c r="U13" s="143"/>
      <c r="V13" s="143"/>
      <c r="W13" s="143"/>
      <c r="X13" s="143"/>
    </row>
    <row r="14" ht="20.25" customHeight="1" spans="1:24">
      <c r="A14" s="183" t="s">
        <v>200</v>
      </c>
      <c r="B14" s="183" t="s">
        <v>70</v>
      </c>
      <c r="C14" s="183" t="s">
        <v>201</v>
      </c>
      <c r="D14" s="183" t="s">
        <v>202</v>
      </c>
      <c r="E14" s="183" t="s">
        <v>127</v>
      </c>
      <c r="F14" s="183" t="s">
        <v>128</v>
      </c>
      <c r="G14" s="183" t="s">
        <v>209</v>
      </c>
      <c r="H14" s="183" t="s">
        <v>210</v>
      </c>
      <c r="I14" s="143">
        <v>2259</v>
      </c>
      <c r="J14" s="143">
        <v>2259</v>
      </c>
      <c r="K14" s="64"/>
      <c r="L14" s="64"/>
      <c r="M14" s="143">
        <v>2259</v>
      </c>
      <c r="N14" s="64"/>
      <c r="O14" s="143"/>
      <c r="P14" s="143"/>
      <c r="Q14" s="143"/>
      <c r="R14" s="143"/>
      <c r="S14" s="143"/>
      <c r="T14" s="143"/>
      <c r="U14" s="143"/>
      <c r="V14" s="143"/>
      <c r="W14" s="143"/>
      <c r="X14" s="143"/>
    </row>
    <row r="15" ht="20.25" customHeight="1" spans="1:24">
      <c r="A15" s="183" t="s">
        <v>200</v>
      </c>
      <c r="B15" s="183" t="s">
        <v>70</v>
      </c>
      <c r="C15" s="183" t="s">
        <v>201</v>
      </c>
      <c r="D15" s="183" t="s">
        <v>202</v>
      </c>
      <c r="E15" s="183" t="s">
        <v>127</v>
      </c>
      <c r="F15" s="183" t="s">
        <v>128</v>
      </c>
      <c r="G15" s="183" t="s">
        <v>209</v>
      </c>
      <c r="H15" s="183" t="s">
        <v>210</v>
      </c>
      <c r="I15" s="143">
        <v>4653</v>
      </c>
      <c r="J15" s="143">
        <v>4653</v>
      </c>
      <c r="K15" s="64"/>
      <c r="L15" s="64"/>
      <c r="M15" s="143">
        <v>4653</v>
      </c>
      <c r="N15" s="64"/>
      <c r="O15" s="143"/>
      <c r="P15" s="143"/>
      <c r="Q15" s="143"/>
      <c r="R15" s="143"/>
      <c r="S15" s="143"/>
      <c r="T15" s="143"/>
      <c r="U15" s="143"/>
      <c r="V15" s="143"/>
      <c r="W15" s="143"/>
      <c r="X15" s="143"/>
    </row>
    <row r="16" ht="20.25" customHeight="1" spans="1:24">
      <c r="A16" s="183" t="s">
        <v>200</v>
      </c>
      <c r="B16" s="183" t="s">
        <v>70</v>
      </c>
      <c r="C16" s="183" t="s">
        <v>201</v>
      </c>
      <c r="D16" s="183" t="s">
        <v>202</v>
      </c>
      <c r="E16" s="183" t="s">
        <v>127</v>
      </c>
      <c r="F16" s="183" t="s">
        <v>128</v>
      </c>
      <c r="G16" s="183" t="s">
        <v>209</v>
      </c>
      <c r="H16" s="183" t="s">
        <v>210</v>
      </c>
      <c r="I16" s="143">
        <v>3102</v>
      </c>
      <c r="J16" s="143">
        <v>3102</v>
      </c>
      <c r="K16" s="64"/>
      <c r="L16" s="64"/>
      <c r="M16" s="143">
        <v>3102</v>
      </c>
      <c r="N16" s="64"/>
      <c r="O16" s="143"/>
      <c r="P16" s="143"/>
      <c r="Q16" s="143"/>
      <c r="R16" s="143"/>
      <c r="S16" s="143"/>
      <c r="T16" s="143"/>
      <c r="U16" s="143"/>
      <c r="V16" s="143"/>
      <c r="W16" s="143"/>
      <c r="X16" s="143"/>
    </row>
    <row r="17" ht="20.25" customHeight="1" spans="1:24">
      <c r="A17" s="183" t="s">
        <v>200</v>
      </c>
      <c r="B17" s="183" t="s">
        <v>70</v>
      </c>
      <c r="C17" s="183" t="s">
        <v>211</v>
      </c>
      <c r="D17" s="183" t="s">
        <v>178</v>
      </c>
      <c r="E17" s="183" t="s">
        <v>107</v>
      </c>
      <c r="F17" s="183" t="s">
        <v>108</v>
      </c>
      <c r="G17" s="183" t="s">
        <v>212</v>
      </c>
      <c r="H17" s="183" t="s">
        <v>178</v>
      </c>
      <c r="I17" s="143">
        <v>3600</v>
      </c>
      <c r="J17" s="143">
        <v>3600</v>
      </c>
      <c r="K17" s="64"/>
      <c r="L17" s="64"/>
      <c r="M17" s="143">
        <v>3600</v>
      </c>
      <c r="N17" s="64"/>
      <c r="O17" s="143"/>
      <c r="P17" s="143"/>
      <c r="Q17" s="143"/>
      <c r="R17" s="143"/>
      <c r="S17" s="143"/>
      <c r="T17" s="143"/>
      <c r="U17" s="143"/>
      <c r="V17" s="143"/>
      <c r="W17" s="143"/>
      <c r="X17" s="143"/>
    </row>
    <row r="18" ht="20.25" customHeight="1" spans="1:24">
      <c r="A18" s="183" t="s">
        <v>200</v>
      </c>
      <c r="B18" s="183" t="s">
        <v>70</v>
      </c>
      <c r="C18" s="183" t="s">
        <v>213</v>
      </c>
      <c r="D18" s="183" t="s">
        <v>214</v>
      </c>
      <c r="E18" s="183" t="s">
        <v>107</v>
      </c>
      <c r="F18" s="183" t="s">
        <v>108</v>
      </c>
      <c r="G18" s="183" t="s">
        <v>215</v>
      </c>
      <c r="H18" s="183" t="s">
        <v>214</v>
      </c>
      <c r="I18" s="143">
        <v>10440</v>
      </c>
      <c r="J18" s="143">
        <v>10440</v>
      </c>
      <c r="K18" s="64"/>
      <c r="L18" s="64"/>
      <c r="M18" s="143">
        <v>10440</v>
      </c>
      <c r="N18" s="64"/>
      <c r="O18" s="143"/>
      <c r="P18" s="143"/>
      <c r="Q18" s="143"/>
      <c r="R18" s="143"/>
      <c r="S18" s="143"/>
      <c r="T18" s="143"/>
      <c r="U18" s="143"/>
      <c r="V18" s="143"/>
      <c r="W18" s="143"/>
      <c r="X18" s="143"/>
    </row>
    <row r="19" ht="20.25" customHeight="1" spans="1:24">
      <c r="A19" s="183" t="s">
        <v>200</v>
      </c>
      <c r="B19" s="183" t="s">
        <v>70</v>
      </c>
      <c r="C19" s="183" t="s">
        <v>216</v>
      </c>
      <c r="D19" s="183" t="s">
        <v>217</v>
      </c>
      <c r="E19" s="183" t="s">
        <v>107</v>
      </c>
      <c r="F19" s="183" t="s">
        <v>108</v>
      </c>
      <c r="G19" s="183" t="s">
        <v>218</v>
      </c>
      <c r="H19" s="183" t="s">
        <v>219</v>
      </c>
      <c r="I19" s="143">
        <v>13500</v>
      </c>
      <c r="J19" s="143">
        <v>13500</v>
      </c>
      <c r="K19" s="64"/>
      <c r="L19" s="64"/>
      <c r="M19" s="143">
        <v>13500</v>
      </c>
      <c r="N19" s="64"/>
      <c r="O19" s="143"/>
      <c r="P19" s="143"/>
      <c r="Q19" s="143"/>
      <c r="R19" s="143"/>
      <c r="S19" s="143"/>
      <c r="T19" s="143"/>
      <c r="U19" s="143"/>
      <c r="V19" s="143"/>
      <c r="W19" s="143"/>
      <c r="X19" s="143"/>
    </row>
    <row r="20" ht="20.25" customHeight="1" spans="1:24">
      <c r="A20" s="183" t="s">
        <v>200</v>
      </c>
      <c r="B20" s="183" t="s">
        <v>70</v>
      </c>
      <c r="C20" s="183" t="s">
        <v>216</v>
      </c>
      <c r="D20" s="183" t="s">
        <v>217</v>
      </c>
      <c r="E20" s="183" t="s">
        <v>107</v>
      </c>
      <c r="F20" s="183" t="s">
        <v>108</v>
      </c>
      <c r="G20" s="183" t="s">
        <v>220</v>
      </c>
      <c r="H20" s="183" t="s">
        <v>221</v>
      </c>
      <c r="I20" s="143">
        <v>1800</v>
      </c>
      <c r="J20" s="143">
        <v>1800</v>
      </c>
      <c r="K20" s="64"/>
      <c r="L20" s="64"/>
      <c r="M20" s="143">
        <v>1800</v>
      </c>
      <c r="N20" s="64"/>
      <c r="O20" s="143"/>
      <c r="P20" s="143"/>
      <c r="Q20" s="143"/>
      <c r="R20" s="143"/>
      <c r="S20" s="143"/>
      <c r="T20" s="143"/>
      <c r="U20" s="143"/>
      <c r="V20" s="143"/>
      <c r="W20" s="143"/>
      <c r="X20" s="143"/>
    </row>
    <row r="21" ht="20.25" customHeight="1" spans="1:24">
      <c r="A21" s="183" t="s">
        <v>200</v>
      </c>
      <c r="B21" s="183" t="s">
        <v>70</v>
      </c>
      <c r="C21" s="183" t="s">
        <v>216</v>
      </c>
      <c r="D21" s="183" t="s">
        <v>217</v>
      </c>
      <c r="E21" s="183" t="s">
        <v>107</v>
      </c>
      <c r="F21" s="183" t="s">
        <v>108</v>
      </c>
      <c r="G21" s="183" t="s">
        <v>222</v>
      </c>
      <c r="H21" s="183" t="s">
        <v>223</v>
      </c>
      <c r="I21" s="143">
        <v>2700</v>
      </c>
      <c r="J21" s="143">
        <v>2700</v>
      </c>
      <c r="K21" s="64"/>
      <c r="L21" s="64"/>
      <c r="M21" s="143">
        <v>2700</v>
      </c>
      <c r="N21" s="64"/>
      <c r="O21" s="143"/>
      <c r="P21" s="143"/>
      <c r="Q21" s="143"/>
      <c r="R21" s="143"/>
      <c r="S21" s="143"/>
      <c r="T21" s="143"/>
      <c r="U21" s="143"/>
      <c r="V21" s="143"/>
      <c r="W21" s="143"/>
      <c r="X21" s="143"/>
    </row>
    <row r="22" ht="20.25" customHeight="1" spans="1:24">
      <c r="A22" s="183" t="s">
        <v>200</v>
      </c>
      <c r="B22" s="183" t="s">
        <v>70</v>
      </c>
      <c r="C22" s="183" t="s">
        <v>216</v>
      </c>
      <c r="D22" s="183" t="s">
        <v>217</v>
      </c>
      <c r="E22" s="183" t="s">
        <v>107</v>
      </c>
      <c r="F22" s="183" t="s">
        <v>108</v>
      </c>
      <c r="G22" s="183" t="s">
        <v>224</v>
      </c>
      <c r="H22" s="183" t="s">
        <v>225</v>
      </c>
      <c r="I22" s="143">
        <v>1800</v>
      </c>
      <c r="J22" s="143">
        <v>1800</v>
      </c>
      <c r="K22" s="64"/>
      <c r="L22" s="64"/>
      <c r="M22" s="143">
        <v>1800</v>
      </c>
      <c r="N22" s="64"/>
      <c r="O22" s="143"/>
      <c r="P22" s="143"/>
      <c r="Q22" s="143"/>
      <c r="R22" s="143"/>
      <c r="S22" s="143"/>
      <c r="T22" s="143"/>
      <c r="U22" s="143"/>
      <c r="V22" s="143"/>
      <c r="W22" s="143"/>
      <c r="X22" s="143"/>
    </row>
    <row r="23" ht="20.25" customHeight="1" spans="1:24">
      <c r="A23" s="183" t="s">
        <v>200</v>
      </c>
      <c r="B23" s="183" t="s">
        <v>70</v>
      </c>
      <c r="C23" s="183" t="s">
        <v>216</v>
      </c>
      <c r="D23" s="183" t="s">
        <v>217</v>
      </c>
      <c r="E23" s="183" t="s">
        <v>107</v>
      </c>
      <c r="F23" s="183" t="s">
        <v>108</v>
      </c>
      <c r="G23" s="183" t="s">
        <v>226</v>
      </c>
      <c r="H23" s="183" t="s">
        <v>227</v>
      </c>
      <c r="I23" s="143">
        <v>6300</v>
      </c>
      <c r="J23" s="143">
        <v>6300</v>
      </c>
      <c r="K23" s="64"/>
      <c r="L23" s="64"/>
      <c r="M23" s="143">
        <v>6300</v>
      </c>
      <c r="N23" s="64"/>
      <c r="O23" s="143"/>
      <c r="P23" s="143"/>
      <c r="Q23" s="143"/>
      <c r="R23" s="143"/>
      <c r="S23" s="143"/>
      <c r="T23" s="143"/>
      <c r="U23" s="143"/>
      <c r="V23" s="143"/>
      <c r="W23" s="143"/>
      <c r="X23" s="143"/>
    </row>
    <row r="24" ht="20.25" customHeight="1" spans="1:24">
      <c r="A24" s="183" t="s">
        <v>200</v>
      </c>
      <c r="B24" s="183" t="s">
        <v>70</v>
      </c>
      <c r="C24" s="183" t="s">
        <v>216</v>
      </c>
      <c r="D24" s="183" t="s">
        <v>217</v>
      </c>
      <c r="E24" s="183" t="s">
        <v>107</v>
      </c>
      <c r="F24" s="183" t="s">
        <v>108</v>
      </c>
      <c r="G24" s="183" t="s">
        <v>228</v>
      </c>
      <c r="H24" s="183" t="s">
        <v>229</v>
      </c>
      <c r="I24" s="143">
        <v>27000</v>
      </c>
      <c r="J24" s="143">
        <v>27000</v>
      </c>
      <c r="K24" s="64"/>
      <c r="L24" s="64"/>
      <c r="M24" s="143">
        <v>27000</v>
      </c>
      <c r="N24" s="64"/>
      <c r="O24" s="143"/>
      <c r="P24" s="143"/>
      <c r="Q24" s="143"/>
      <c r="R24" s="143"/>
      <c r="S24" s="143"/>
      <c r="T24" s="143"/>
      <c r="U24" s="143"/>
      <c r="V24" s="143"/>
      <c r="W24" s="143"/>
      <c r="X24" s="143"/>
    </row>
    <row r="25" ht="20.25" customHeight="1" spans="1:24">
      <c r="A25" s="183" t="s">
        <v>200</v>
      </c>
      <c r="B25" s="183" t="s">
        <v>70</v>
      </c>
      <c r="C25" s="183" t="s">
        <v>216</v>
      </c>
      <c r="D25" s="183" t="s">
        <v>217</v>
      </c>
      <c r="E25" s="183" t="s">
        <v>107</v>
      </c>
      <c r="F25" s="183" t="s">
        <v>108</v>
      </c>
      <c r="G25" s="183" t="s">
        <v>230</v>
      </c>
      <c r="H25" s="183" t="s">
        <v>231</v>
      </c>
      <c r="I25" s="143">
        <v>10440</v>
      </c>
      <c r="J25" s="143">
        <v>10440</v>
      </c>
      <c r="K25" s="64"/>
      <c r="L25" s="64"/>
      <c r="M25" s="143">
        <v>10440</v>
      </c>
      <c r="N25" s="64"/>
      <c r="O25" s="143"/>
      <c r="P25" s="143"/>
      <c r="Q25" s="143"/>
      <c r="R25" s="143"/>
      <c r="S25" s="143"/>
      <c r="T25" s="143"/>
      <c r="U25" s="143"/>
      <c r="V25" s="143"/>
      <c r="W25" s="143"/>
      <c r="X25" s="143"/>
    </row>
    <row r="26" ht="20.25" customHeight="1" spans="1:24">
      <c r="A26" s="183" t="s">
        <v>200</v>
      </c>
      <c r="B26" s="183" t="s">
        <v>70</v>
      </c>
      <c r="C26" s="183" t="s">
        <v>232</v>
      </c>
      <c r="D26" s="183" t="s">
        <v>233</v>
      </c>
      <c r="E26" s="183" t="s">
        <v>107</v>
      </c>
      <c r="F26" s="183" t="s">
        <v>108</v>
      </c>
      <c r="G26" s="183" t="s">
        <v>234</v>
      </c>
      <c r="H26" s="183" t="s">
        <v>235</v>
      </c>
      <c r="I26" s="143">
        <v>425076</v>
      </c>
      <c r="J26" s="143">
        <v>425076</v>
      </c>
      <c r="K26" s="64"/>
      <c r="L26" s="64"/>
      <c r="M26" s="143">
        <v>425076</v>
      </c>
      <c r="N26" s="64"/>
      <c r="O26" s="143"/>
      <c r="P26" s="143"/>
      <c r="Q26" s="143"/>
      <c r="R26" s="143"/>
      <c r="S26" s="143"/>
      <c r="T26" s="143"/>
      <c r="U26" s="143"/>
      <c r="V26" s="143"/>
      <c r="W26" s="143"/>
      <c r="X26" s="143"/>
    </row>
    <row r="27" ht="20.25" customHeight="1" spans="1:24">
      <c r="A27" s="183" t="s">
        <v>200</v>
      </c>
      <c r="B27" s="183" t="s">
        <v>70</v>
      </c>
      <c r="C27" s="183" t="s">
        <v>232</v>
      </c>
      <c r="D27" s="183" t="s">
        <v>233</v>
      </c>
      <c r="E27" s="183" t="s">
        <v>107</v>
      </c>
      <c r="F27" s="183" t="s">
        <v>108</v>
      </c>
      <c r="G27" s="183" t="s">
        <v>236</v>
      </c>
      <c r="H27" s="183" t="s">
        <v>237</v>
      </c>
      <c r="I27" s="143">
        <v>220188</v>
      </c>
      <c r="J27" s="143">
        <v>220188</v>
      </c>
      <c r="K27" s="64"/>
      <c r="L27" s="64"/>
      <c r="M27" s="143">
        <v>220188</v>
      </c>
      <c r="N27" s="64"/>
      <c r="O27" s="143"/>
      <c r="P27" s="143"/>
      <c r="Q27" s="143"/>
      <c r="R27" s="143"/>
      <c r="S27" s="143"/>
      <c r="T27" s="143"/>
      <c r="U27" s="143"/>
      <c r="V27" s="143"/>
      <c r="W27" s="143"/>
      <c r="X27" s="143"/>
    </row>
    <row r="28" ht="20.25" customHeight="1" spans="1:24">
      <c r="A28" s="183" t="s">
        <v>200</v>
      </c>
      <c r="B28" s="183" t="s">
        <v>70</v>
      </c>
      <c r="C28" s="183" t="s">
        <v>232</v>
      </c>
      <c r="D28" s="183" t="s">
        <v>233</v>
      </c>
      <c r="E28" s="183" t="s">
        <v>107</v>
      </c>
      <c r="F28" s="183" t="s">
        <v>108</v>
      </c>
      <c r="G28" s="183" t="s">
        <v>238</v>
      </c>
      <c r="H28" s="183" t="s">
        <v>239</v>
      </c>
      <c r="I28" s="143">
        <v>35423</v>
      </c>
      <c r="J28" s="143">
        <v>35423</v>
      </c>
      <c r="K28" s="64"/>
      <c r="L28" s="64"/>
      <c r="M28" s="143">
        <v>35423</v>
      </c>
      <c r="N28" s="64"/>
      <c r="O28" s="143"/>
      <c r="P28" s="143"/>
      <c r="Q28" s="143"/>
      <c r="R28" s="143"/>
      <c r="S28" s="143"/>
      <c r="T28" s="143"/>
      <c r="U28" s="143"/>
      <c r="V28" s="143"/>
      <c r="W28" s="143"/>
      <c r="X28" s="143"/>
    </row>
    <row r="29" ht="20.25" customHeight="1" spans="1:24">
      <c r="A29" s="183" t="s">
        <v>200</v>
      </c>
      <c r="B29" s="183" t="s">
        <v>70</v>
      </c>
      <c r="C29" s="183" t="s">
        <v>232</v>
      </c>
      <c r="D29" s="183" t="s">
        <v>233</v>
      </c>
      <c r="E29" s="183" t="s">
        <v>107</v>
      </c>
      <c r="F29" s="183" t="s">
        <v>108</v>
      </c>
      <c r="G29" s="183" t="s">
        <v>238</v>
      </c>
      <c r="H29" s="183" t="s">
        <v>239</v>
      </c>
      <c r="I29" s="143">
        <v>3000</v>
      </c>
      <c r="J29" s="143">
        <v>3000</v>
      </c>
      <c r="K29" s="64"/>
      <c r="L29" s="64"/>
      <c r="M29" s="143">
        <v>3000</v>
      </c>
      <c r="N29" s="64"/>
      <c r="O29" s="143"/>
      <c r="P29" s="143"/>
      <c r="Q29" s="143"/>
      <c r="R29" s="143"/>
      <c r="S29" s="143"/>
      <c r="T29" s="143"/>
      <c r="U29" s="143"/>
      <c r="V29" s="143"/>
      <c r="W29" s="143"/>
      <c r="X29" s="143"/>
    </row>
    <row r="30" ht="20.25" customHeight="1" spans="1:24">
      <c r="A30" s="183" t="s">
        <v>200</v>
      </c>
      <c r="B30" s="183" t="s">
        <v>70</v>
      </c>
      <c r="C30" s="183" t="s">
        <v>232</v>
      </c>
      <c r="D30" s="183" t="s">
        <v>233</v>
      </c>
      <c r="E30" s="183" t="s">
        <v>107</v>
      </c>
      <c r="F30" s="183" t="s">
        <v>108</v>
      </c>
      <c r="G30" s="183" t="s">
        <v>240</v>
      </c>
      <c r="H30" s="183" t="s">
        <v>241</v>
      </c>
      <c r="I30" s="143">
        <v>165180</v>
      </c>
      <c r="J30" s="143">
        <v>165180</v>
      </c>
      <c r="K30" s="64"/>
      <c r="L30" s="64"/>
      <c r="M30" s="143">
        <v>165180</v>
      </c>
      <c r="N30" s="64"/>
      <c r="O30" s="143"/>
      <c r="P30" s="143"/>
      <c r="Q30" s="143"/>
      <c r="R30" s="143"/>
      <c r="S30" s="143"/>
      <c r="T30" s="143"/>
      <c r="U30" s="143"/>
      <c r="V30" s="143"/>
      <c r="W30" s="143"/>
      <c r="X30" s="143"/>
    </row>
    <row r="31" ht="20.25" customHeight="1" spans="1:24">
      <c r="A31" s="183" t="s">
        <v>200</v>
      </c>
      <c r="B31" s="183" t="s">
        <v>70</v>
      </c>
      <c r="C31" s="183" t="s">
        <v>232</v>
      </c>
      <c r="D31" s="183" t="s">
        <v>233</v>
      </c>
      <c r="E31" s="183" t="s">
        <v>107</v>
      </c>
      <c r="F31" s="183" t="s">
        <v>108</v>
      </c>
      <c r="G31" s="183" t="s">
        <v>240</v>
      </c>
      <c r="H31" s="183" t="s">
        <v>241</v>
      </c>
      <c r="I31" s="143">
        <v>88836</v>
      </c>
      <c r="J31" s="143">
        <v>88836</v>
      </c>
      <c r="K31" s="64"/>
      <c r="L31" s="64"/>
      <c r="M31" s="143">
        <v>88836</v>
      </c>
      <c r="N31" s="64"/>
      <c r="O31" s="143"/>
      <c r="P31" s="143"/>
      <c r="Q31" s="143"/>
      <c r="R31" s="143"/>
      <c r="S31" s="143"/>
      <c r="T31" s="143"/>
      <c r="U31" s="143"/>
      <c r="V31" s="143"/>
      <c r="W31" s="143"/>
      <c r="X31" s="143"/>
    </row>
    <row r="32" ht="20.25" customHeight="1" spans="1:24">
      <c r="A32" s="183" t="s">
        <v>200</v>
      </c>
      <c r="B32" s="183" t="s">
        <v>70</v>
      </c>
      <c r="C32" s="183" t="s">
        <v>232</v>
      </c>
      <c r="D32" s="183" t="s">
        <v>233</v>
      </c>
      <c r="E32" s="183" t="s">
        <v>107</v>
      </c>
      <c r="F32" s="183" t="s">
        <v>108</v>
      </c>
      <c r="G32" s="183" t="s">
        <v>240</v>
      </c>
      <c r="H32" s="183" t="s">
        <v>241</v>
      </c>
      <c r="I32" s="143">
        <v>75600</v>
      </c>
      <c r="J32" s="143">
        <v>75600</v>
      </c>
      <c r="K32" s="64"/>
      <c r="L32" s="64"/>
      <c r="M32" s="143">
        <v>75600</v>
      </c>
      <c r="N32" s="64"/>
      <c r="O32" s="143"/>
      <c r="P32" s="143"/>
      <c r="Q32" s="143"/>
      <c r="R32" s="143"/>
      <c r="S32" s="143"/>
      <c r="T32" s="143"/>
      <c r="U32" s="143"/>
      <c r="V32" s="143"/>
      <c r="W32" s="143"/>
      <c r="X32" s="143"/>
    </row>
    <row r="33" ht="20.25" customHeight="1" spans="1:24">
      <c r="A33" s="183" t="s">
        <v>200</v>
      </c>
      <c r="B33" s="183" t="s">
        <v>70</v>
      </c>
      <c r="C33" s="183" t="s">
        <v>242</v>
      </c>
      <c r="D33" s="183" t="s">
        <v>134</v>
      </c>
      <c r="E33" s="183" t="s">
        <v>133</v>
      </c>
      <c r="F33" s="183" t="s">
        <v>134</v>
      </c>
      <c r="G33" s="183" t="s">
        <v>243</v>
      </c>
      <c r="H33" s="183" t="s">
        <v>134</v>
      </c>
      <c r="I33" s="143">
        <v>143127</v>
      </c>
      <c r="J33" s="143">
        <v>143127</v>
      </c>
      <c r="K33" s="64"/>
      <c r="L33" s="64"/>
      <c r="M33" s="143">
        <v>143127</v>
      </c>
      <c r="N33" s="64"/>
      <c r="O33" s="143"/>
      <c r="P33" s="143"/>
      <c r="Q33" s="143"/>
      <c r="R33" s="143"/>
      <c r="S33" s="143"/>
      <c r="T33" s="143"/>
      <c r="U33" s="143"/>
      <c r="V33" s="143"/>
      <c r="W33" s="143"/>
      <c r="X33" s="143"/>
    </row>
    <row r="34" ht="20.25" customHeight="1" spans="1:24">
      <c r="A34" s="183" t="s">
        <v>200</v>
      </c>
      <c r="B34" s="183" t="s">
        <v>70</v>
      </c>
      <c r="C34" s="183" t="s">
        <v>244</v>
      </c>
      <c r="D34" s="183" t="s">
        <v>245</v>
      </c>
      <c r="E34" s="183" t="s">
        <v>115</v>
      </c>
      <c r="F34" s="183" t="s">
        <v>116</v>
      </c>
      <c r="G34" s="183" t="s">
        <v>246</v>
      </c>
      <c r="H34" s="183" t="s">
        <v>247</v>
      </c>
      <c r="I34" s="143">
        <v>86400</v>
      </c>
      <c r="J34" s="143">
        <v>86400</v>
      </c>
      <c r="K34" s="64"/>
      <c r="L34" s="64"/>
      <c r="M34" s="143">
        <v>86400</v>
      </c>
      <c r="N34" s="64"/>
      <c r="O34" s="143"/>
      <c r="P34" s="143"/>
      <c r="Q34" s="143"/>
      <c r="R34" s="143"/>
      <c r="S34" s="143"/>
      <c r="T34" s="143"/>
      <c r="U34" s="143"/>
      <c r="V34" s="143"/>
      <c r="W34" s="143"/>
      <c r="X34" s="143"/>
    </row>
    <row r="35" ht="17.25" customHeight="1" spans="1:24">
      <c r="A35" s="73" t="s">
        <v>173</v>
      </c>
      <c r="B35" s="74"/>
      <c r="C35" s="184"/>
      <c r="D35" s="184"/>
      <c r="E35" s="184"/>
      <c r="F35" s="184"/>
      <c r="G35" s="184"/>
      <c r="H35" s="185"/>
      <c r="I35" s="143">
        <v>1667174</v>
      </c>
      <c r="J35" s="143">
        <v>1667174</v>
      </c>
      <c r="K35" s="143"/>
      <c r="L35" s="143"/>
      <c r="M35" s="143">
        <v>1667174</v>
      </c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74"/>
      <c r="E1" s="42"/>
      <c r="F1" s="42"/>
      <c r="G1" s="42"/>
      <c r="H1" s="42"/>
      <c r="U1" s="174"/>
      <c r="W1" s="178" t="s">
        <v>248</v>
      </c>
    </row>
    <row r="2" ht="46.5" customHeight="1" spans="1:23">
      <c r="A2" s="44" t="str">
        <f>"2025"&amp;"年部门项目支出预算表"</f>
        <v>2025年部门项目支出预算表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3.5" customHeight="1" spans="1:23">
      <c r="A3" s="45" t="str">
        <f>"单位名称："&amp;"石林彝族自治县民族体育服务中心"</f>
        <v>单位名称：石林彝族自治县民族体育服务中心</v>
      </c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  <c r="O3" s="47"/>
      <c r="P3" s="47"/>
      <c r="Q3" s="47"/>
      <c r="U3" s="174"/>
      <c r="W3" s="158" t="s">
        <v>1</v>
      </c>
    </row>
    <row r="4" ht="21.75" customHeight="1" spans="1:23">
      <c r="A4" s="49" t="s">
        <v>249</v>
      </c>
      <c r="B4" s="50" t="s">
        <v>184</v>
      </c>
      <c r="C4" s="49" t="s">
        <v>185</v>
      </c>
      <c r="D4" s="49" t="s">
        <v>250</v>
      </c>
      <c r="E4" s="50" t="s">
        <v>186</v>
      </c>
      <c r="F4" s="50" t="s">
        <v>187</v>
      </c>
      <c r="G4" s="50" t="s">
        <v>251</v>
      </c>
      <c r="H4" s="50" t="s">
        <v>252</v>
      </c>
      <c r="I4" s="68" t="s">
        <v>55</v>
      </c>
      <c r="J4" s="51" t="s">
        <v>253</v>
      </c>
      <c r="K4" s="52"/>
      <c r="L4" s="52"/>
      <c r="M4" s="53"/>
      <c r="N4" s="51" t="s">
        <v>192</v>
      </c>
      <c r="O4" s="52"/>
      <c r="P4" s="53"/>
      <c r="Q4" s="50" t="s">
        <v>61</v>
      </c>
      <c r="R4" s="51" t="s">
        <v>62</v>
      </c>
      <c r="S4" s="52"/>
      <c r="T4" s="52"/>
      <c r="U4" s="52"/>
      <c r="V4" s="52"/>
      <c r="W4" s="53"/>
    </row>
    <row r="5" ht="21.75" customHeight="1" spans="1:23">
      <c r="A5" s="54"/>
      <c r="B5" s="69"/>
      <c r="C5" s="54"/>
      <c r="D5" s="54"/>
      <c r="E5" s="55"/>
      <c r="F5" s="55"/>
      <c r="G5" s="55"/>
      <c r="H5" s="55"/>
      <c r="I5" s="69"/>
      <c r="J5" s="116" t="s">
        <v>58</v>
      </c>
      <c r="K5" s="175"/>
      <c r="L5" s="50" t="s">
        <v>59</v>
      </c>
      <c r="M5" s="50" t="s">
        <v>60</v>
      </c>
      <c r="N5" s="50" t="s">
        <v>58</v>
      </c>
      <c r="O5" s="50" t="s">
        <v>59</v>
      </c>
      <c r="P5" s="50" t="s">
        <v>60</v>
      </c>
      <c r="Q5" s="55"/>
      <c r="R5" s="50" t="s">
        <v>57</v>
      </c>
      <c r="S5" s="50" t="s">
        <v>64</v>
      </c>
      <c r="T5" s="50" t="s">
        <v>198</v>
      </c>
      <c r="U5" s="50" t="s">
        <v>66</v>
      </c>
      <c r="V5" s="50" t="s">
        <v>67</v>
      </c>
      <c r="W5" s="50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6" t="s">
        <v>57</v>
      </c>
      <c r="K6" s="177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106" t="s">
        <v>57</v>
      </c>
      <c r="K7" s="106" t="s">
        <v>254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60">
        <v>21</v>
      </c>
      <c r="V8" s="76">
        <v>22</v>
      </c>
      <c r="W8" s="60">
        <v>23</v>
      </c>
    </row>
    <row r="9" ht="21.75" customHeight="1" spans="1:23">
      <c r="A9" s="108" t="s">
        <v>255</v>
      </c>
      <c r="B9" s="108" t="s">
        <v>256</v>
      </c>
      <c r="C9" s="108" t="s">
        <v>257</v>
      </c>
      <c r="D9" s="108" t="s">
        <v>70</v>
      </c>
      <c r="E9" s="108" t="s">
        <v>101</v>
      </c>
      <c r="F9" s="108" t="s">
        <v>102</v>
      </c>
      <c r="G9" s="108" t="s">
        <v>258</v>
      </c>
      <c r="H9" s="108" t="s">
        <v>259</v>
      </c>
      <c r="I9" s="143">
        <v>95016</v>
      </c>
      <c r="J9" s="143">
        <v>95016</v>
      </c>
      <c r="K9" s="143">
        <v>95016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21.75" customHeight="1" spans="1:23">
      <c r="A10" s="108" t="s">
        <v>255</v>
      </c>
      <c r="B10" s="108" t="s">
        <v>260</v>
      </c>
      <c r="C10" s="108" t="s">
        <v>261</v>
      </c>
      <c r="D10" s="108" t="s">
        <v>70</v>
      </c>
      <c r="E10" s="108" t="s">
        <v>109</v>
      </c>
      <c r="F10" s="108" t="s">
        <v>110</v>
      </c>
      <c r="G10" s="108" t="s">
        <v>218</v>
      </c>
      <c r="H10" s="108" t="s">
        <v>219</v>
      </c>
      <c r="I10" s="143">
        <v>80000</v>
      </c>
      <c r="J10" s="143">
        <v>80000</v>
      </c>
      <c r="K10" s="143">
        <v>80000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ht="21.75" customHeight="1" spans="1:23">
      <c r="A11" s="108" t="s">
        <v>255</v>
      </c>
      <c r="B11" s="108" t="s">
        <v>262</v>
      </c>
      <c r="C11" s="108" t="s">
        <v>263</v>
      </c>
      <c r="D11" s="108" t="s">
        <v>70</v>
      </c>
      <c r="E11" s="108" t="s">
        <v>107</v>
      </c>
      <c r="F11" s="108" t="s">
        <v>108</v>
      </c>
      <c r="G11" s="108" t="s">
        <v>218</v>
      </c>
      <c r="H11" s="108" t="s">
        <v>219</v>
      </c>
      <c r="I11" s="143">
        <v>205921.78</v>
      </c>
      <c r="J11" s="143"/>
      <c r="K11" s="143"/>
      <c r="L11" s="143"/>
      <c r="M11" s="143"/>
      <c r="N11" s="143"/>
      <c r="O11" s="143"/>
      <c r="P11" s="143"/>
      <c r="Q11" s="143"/>
      <c r="R11" s="143">
        <v>205921.78</v>
      </c>
      <c r="S11" s="143"/>
      <c r="T11" s="143"/>
      <c r="U11" s="143"/>
      <c r="V11" s="143"/>
      <c r="W11" s="143">
        <v>205921.78</v>
      </c>
    </row>
    <row r="12" ht="18.75" customHeight="1" spans="1:23">
      <c r="A12" s="73" t="s">
        <v>173</v>
      </c>
      <c r="B12" s="74"/>
      <c r="C12" s="74"/>
      <c r="D12" s="74"/>
      <c r="E12" s="74"/>
      <c r="F12" s="74"/>
      <c r="G12" s="74"/>
      <c r="H12" s="75"/>
      <c r="I12" s="143">
        <v>380937.78</v>
      </c>
      <c r="J12" s="143">
        <v>175016</v>
      </c>
      <c r="K12" s="143">
        <v>175016</v>
      </c>
      <c r="L12" s="143"/>
      <c r="M12" s="143"/>
      <c r="N12" s="143"/>
      <c r="O12" s="143"/>
      <c r="P12" s="143"/>
      <c r="Q12" s="143"/>
      <c r="R12" s="143">
        <v>205921.78</v>
      </c>
      <c r="S12" s="143"/>
      <c r="T12" s="143"/>
      <c r="U12" s="143"/>
      <c r="V12" s="143"/>
      <c r="W12" s="143">
        <v>205921.78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topLeftCell="A16" workbookViewId="0">
      <selection activeCell="A1" sqref="A1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43" t="s">
        <v>264</v>
      </c>
    </row>
    <row r="2" ht="39.75" customHeight="1" spans="1:10">
      <c r="A2" s="104" t="str">
        <f>"2025"&amp;"年部门项目支出绩效目标表"</f>
        <v>2025年部门项目支出绩效目标表</v>
      </c>
      <c r="B2" s="44"/>
      <c r="C2" s="44"/>
      <c r="D2" s="44"/>
      <c r="E2" s="44"/>
      <c r="F2" s="105"/>
      <c r="G2" s="44"/>
      <c r="H2" s="105"/>
      <c r="I2" s="105"/>
      <c r="J2" s="44"/>
    </row>
    <row r="3" ht="17.25" customHeight="1" spans="1:1">
      <c r="A3" s="45" t="str">
        <f>"单位名称："&amp;"石林彝族自治县民族体育服务中心"</f>
        <v>单位名称：石林彝族自治县民族体育服务中心</v>
      </c>
    </row>
    <row r="4" ht="44.25" customHeight="1" spans="1:10">
      <c r="A4" s="106" t="s">
        <v>185</v>
      </c>
      <c r="B4" s="106" t="s">
        <v>265</v>
      </c>
      <c r="C4" s="106" t="s">
        <v>266</v>
      </c>
      <c r="D4" s="106" t="s">
        <v>267</v>
      </c>
      <c r="E4" s="106" t="s">
        <v>268</v>
      </c>
      <c r="F4" s="107" t="s">
        <v>269</v>
      </c>
      <c r="G4" s="106" t="s">
        <v>270</v>
      </c>
      <c r="H4" s="107" t="s">
        <v>271</v>
      </c>
      <c r="I4" s="107" t="s">
        <v>272</v>
      </c>
      <c r="J4" s="106" t="s">
        <v>273</v>
      </c>
    </row>
    <row r="5" ht="18.75" customHeight="1" spans="1:10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76">
        <v>6</v>
      </c>
      <c r="G5" s="172">
        <v>7</v>
      </c>
      <c r="H5" s="76">
        <v>8</v>
      </c>
      <c r="I5" s="76">
        <v>9</v>
      </c>
      <c r="J5" s="172">
        <v>10</v>
      </c>
    </row>
    <row r="6" ht="42" customHeight="1" spans="1:10">
      <c r="A6" s="70" t="s">
        <v>70</v>
      </c>
      <c r="B6" s="108"/>
      <c r="C6" s="108"/>
      <c r="D6" s="108"/>
      <c r="E6" s="94"/>
      <c r="F6" s="109"/>
      <c r="G6" s="94"/>
      <c r="H6" s="109"/>
      <c r="I6" s="109"/>
      <c r="J6" s="94"/>
    </row>
    <row r="7" ht="42" customHeight="1" spans="1:10">
      <c r="A7" s="173" t="s">
        <v>257</v>
      </c>
      <c r="B7" s="61" t="s">
        <v>274</v>
      </c>
      <c r="C7" s="61" t="s">
        <v>275</v>
      </c>
      <c r="D7" s="61" t="s">
        <v>276</v>
      </c>
      <c r="E7" s="70" t="s">
        <v>277</v>
      </c>
      <c r="F7" s="61" t="s">
        <v>278</v>
      </c>
      <c r="G7" s="70" t="s">
        <v>83</v>
      </c>
      <c r="H7" s="61" t="s">
        <v>279</v>
      </c>
      <c r="I7" s="61" t="s">
        <v>280</v>
      </c>
      <c r="J7" s="70" t="s">
        <v>281</v>
      </c>
    </row>
    <row r="8" ht="42" customHeight="1" spans="1:10">
      <c r="A8" s="173" t="s">
        <v>257</v>
      </c>
      <c r="B8" s="61" t="s">
        <v>274</v>
      </c>
      <c r="C8" s="61" t="s">
        <v>282</v>
      </c>
      <c r="D8" s="61" t="s">
        <v>283</v>
      </c>
      <c r="E8" s="70" t="s">
        <v>284</v>
      </c>
      <c r="F8" s="61" t="s">
        <v>278</v>
      </c>
      <c r="G8" s="70" t="s">
        <v>285</v>
      </c>
      <c r="H8" s="61" t="s">
        <v>286</v>
      </c>
      <c r="I8" s="61" t="s">
        <v>280</v>
      </c>
      <c r="J8" s="70" t="s">
        <v>287</v>
      </c>
    </row>
    <row r="9" ht="42" customHeight="1" spans="1:10">
      <c r="A9" s="173" t="s">
        <v>257</v>
      </c>
      <c r="B9" s="61" t="s">
        <v>274</v>
      </c>
      <c r="C9" s="61" t="s">
        <v>288</v>
      </c>
      <c r="D9" s="61" t="s">
        <v>289</v>
      </c>
      <c r="E9" s="70" t="s">
        <v>290</v>
      </c>
      <c r="F9" s="61" t="s">
        <v>291</v>
      </c>
      <c r="G9" s="70" t="s">
        <v>292</v>
      </c>
      <c r="H9" s="61" t="s">
        <v>293</v>
      </c>
      <c r="I9" s="61" t="s">
        <v>280</v>
      </c>
      <c r="J9" s="70" t="s">
        <v>294</v>
      </c>
    </row>
    <row r="10" ht="42" customHeight="1" spans="1:10">
      <c r="A10" s="173" t="s">
        <v>263</v>
      </c>
      <c r="B10" s="61" t="s">
        <v>295</v>
      </c>
      <c r="C10" s="61" t="s">
        <v>275</v>
      </c>
      <c r="D10" s="61" t="s">
        <v>276</v>
      </c>
      <c r="E10" s="70" t="s">
        <v>296</v>
      </c>
      <c r="F10" s="61" t="s">
        <v>291</v>
      </c>
      <c r="G10" s="70" t="s">
        <v>89</v>
      </c>
      <c r="H10" s="61" t="s">
        <v>297</v>
      </c>
      <c r="I10" s="61" t="s">
        <v>280</v>
      </c>
      <c r="J10" s="70" t="s">
        <v>298</v>
      </c>
    </row>
    <row r="11" ht="42" customHeight="1" spans="1:10">
      <c r="A11" s="173" t="s">
        <v>263</v>
      </c>
      <c r="B11" s="61" t="s">
        <v>295</v>
      </c>
      <c r="C11" s="61" t="s">
        <v>275</v>
      </c>
      <c r="D11" s="61" t="s">
        <v>276</v>
      </c>
      <c r="E11" s="70" t="s">
        <v>299</v>
      </c>
      <c r="F11" s="61" t="s">
        <v>291</v>
      </c>
      <c r="G11" s="70" t="s">
        <v>300</v>
      </c>
      <c r="H11" s="61" t="s">
        <v>301</v>
      </c>
      <c r="I11" s="61" t="s">
        <v>280</v>
      </c>
      <c r="J11" s="70" t="s">
        <v>302</v>
      </c>
    </row>
    <row r="12" ht="42" customHeight="1" spans="1:10">
      <c r="A12" s="173" t="s">
        <v>263</v>
      </c>
      <c r="B12" s="61" t="s">
        <v>295</v>
      </c>
      <c r="C12" s="61" t="s">
        <v>275</v>
      </c>
      <c r="D12" s="61" t="s">
        <v>276</v>
      </c>
      <c r="E12" s="70" t="s">
        <v>303</v>
      </c>
      <c r="F12" s="61" t="s">
        <v>291</v>
      </c>
      <c r="G12" s="70" t="s">
        <v>304</v>
      </c>
      <c r="H12" s="61" t="s">
        <v>305</v>
      </c>
      <c r="I12" s="61" t="s">
        <v>280</v>
      </c>
      <c r="J12" s="70" t="s">
        <v>306</v>
      </c>
    </row>
    <row r="13" ht="42" customHeight="1" spans="1:10">
      <c r="A13" s="173" t="s">
        <v>263</v>
      </c>
      <c r="B13" s="61" t="s">
        <v>295</v>
      </c>
      <c r="C13" s="61" t="s">
        <v>275</v>
      </c>
      <c r="D13" s="61" t="s">
        <v>307</v>
      </c>
      <c r="E13" s="70" t="s">
        <v>308</v>
      </c>
      <c r="F13" s="61" t="s">
        <v>309</v>
      </c>
      <c r="G13" s="70" t="s">
        <v>310</v>
      </c>
      <c r="H13" s="61" t="s">
        <v>311</v>
      </c>
      <c r="I13" s="61" t="s">
        <v>280</v>
      </c>
      <c r="J13" s="70" t="s">
        <v>312</v>
      </c>
    </row>
    <row r="14" ht="42" customHeight="1" spans="1:10">
      <c r="A14" s="173" t="s">
        <v>263</v>
      </c>
      <c r="B14" s="61" t="s">
        <v>295</v>
      </c>
      <c r="C14" s="61" t="s">
        <v>275</v>
      </c>
      <c r="D14" s="61" t="s">
        <v>307</v>
      </c>
      <c r="E14" s="70" t="s">
        <v>313</v>
      </c>
      <c r="F14" s="61" t="s">
        <v>291</v>
      </c>
      <c r="G14" s="70" t="s">
        <v>314</v>
      </c>
      <c r="H14" s="61" t="s">
        <v>293</v>
      </c>
      <c r="I14" s="61" t="s">
        <v>315</v>
      </c>
      <c r="J14" s="70" t="s">
        <v>316</v>
      </c>
    </row>
    <row r="15" ht="42" customHeight="1" spans="1:10">
      <c r="A15" s="173" t="s">
        <v>263</v>
      </c>
      <c r="B15" s="61" t="s">
        <v>295</v>
      </c>
      <c r="C15" s="61" t="s">
        <v>275</v>
      </c>
      <c r="D15" s="61" t="s">
        <v>317</v>
      </c>
      <c r="E15" s="70" t="s">
        <v>318</v>
      </c>
      <c r="F15" s="61" t="s">
        <v>291</v>
      </c>
      <c r="G15" s="70" t="s">
        <v>319</v>
      </c>
      <c r="H15" s="61" t="s">
        <v>293</v>
      </c>
      <c r="I15" s="61" t="s">
        <v>280</v>
      </c>
      <c r="J15" s="70" t="s">
        <v>320</v>
      </c>
    </row>
    <row r="16" ht="42" customHeight="1" spans="1:10">
      <c r="A16" s="173" t="s">
        <v>263</v>
      </c>
      <c r="B16" s="61" t="s">
        <v>295</v>
      </c>
      <c r="C16" s="61" t="s">
        <v>275</v>
      </c>
      <c r="D16" s="61" t="s">
        <v>317</v>
      </c>
      <c r="E16" s="70" t="s">
        <v>321</v>
      </c>
      <c r="F16" s="61" t="s">
        <v>291</v>
      </c>
      <c r="G16" s="70" t="s">
        <v>319</v>
      </c>
      <c r="H16" s="61" t="s">
        <v>293</v>
      </c>
      <c r="I16" s="61" t="s">
        <v>280</v>
      </c>
      <c r="J16" s="70" t="s">
        <v>322</v>
      </c>
    </row>
    <row r="17" ht="42" customHeight="1" spans="1:10">
      <c r="A17" s="173" t="s">
        <v>263</v>
      </c>
      <c r="B17" s="61" t="s">
        <v>295</v>
      </c>
      <c r="C17" s="61" t="s">
        <v>282</v>
      </c>
      <c r="D17" s="61" t="s">
        <v>283</v>
      </c>
      <c r="E17" s="70" t="s">
        <v>323</v>
      </c>
      <c r="F17" s="61" t="s">
        <v>291</v>
      </c>
      <c r="G17" s="70" t="s">
        <v>324</v>
      </c>
      <c r="H17" s="61" t="s">
        <v>325</v>
      </c>
      <c r="I17" s="61" t="s">
        <v>280</v>
      </c>
      <c r="J17" s="70" t="s">
        <v>326</v>
      </c>
    </row>
    <row r="18" ht="42" customHeight="1" spans="1:10">
      <c r="A18" s="173" t="s">
        <v>263</v>
      </c>
      <c r="B18" s="61" t="s">
        <v>295</v>
      </c>
      <c r="C18" s="61" t="s">
        <v>282</v>
      </c>
      <c r="D18" s="61" t="s">
        <v>283</v>
      </c>
      <c r="E18" s="70" t="s">
        <v>327</v>
      </c>
      <c r="F18" s="61" t="s">
        <v>291</v>
      </c>
      <c r="G18" s="70" t="s">
        <v>319</v>
      </c>
      <c r="H18" s="61" t="s">
        <v>301</v>
      </c>
      <c r="I18" s="61" t="s">
        <v>280</v>
      </c>
      <c r="J18" s="70" t="s">
        <v>328</v>
      </c>
    </row>
    <row r="19" ht="42" customHeight="1" spans="1:10">
      <c r="A19" s="173" t="s">
        <v>263</v>
      </c>
      <c r="B19" s="61" t="s">
        <v>295</v>
      </c>
      <c r="C19" s="61" t="s">
        <v>288</v>
      </c>
      <c r="D19" s="61" t="s">
        <v>289</v>
      </c>
      <c r="E19" s="70" t="s">
        <v>329</v>
      </c>
      <c r="F19" s="61" t="s">
        <v>309</v>
      </c>
      <c r="G19" s="70" t="s">
        <v>86</v>
      </c>
      <c r="H19" s="61" t="s">
        <v>293</v>
      </c>
      <c r="I19" s="61" t="s">
        <v>280</v>
      </c>
      <c r="J19" s="70" t="s">
        <v>330</v>
      </c>
    </row>
    <row r="20" ht="42" customHeight="1" spans="1:10">
      <c r="A20" s="173" t="s">
        <v>263</v>
      </c>
      <c r="B20" s="61" t="s">
        <v>295</v>
      </c>
      <c r="C20" s="61" t="s">
        <v>288</v>
      </c>
      <c r="D20" s="61" t="s">
        <v>289</v>
      </c>
      <c r="E20" s="70" t="s">
        <v>331</v>
      </c>
      <c r="F20" s="61" t="s">
        <v>291</v>
      </c>
      <c r="G20" s="70" t="s">
        <v>314</v>
      </c>
      <c r="H20" s="61" t="s">
        <v>293</v>
      </c>
      <c r="I20" s="61" t="s">
        <v>280</v>
      </c>
      <c r="J20" s="70" t="s">
        <v>332</v>
      </c>
    </row>
    <row r="21" ht="42" customHeight="1" spans="1:10">
      <c r="A21" s="173" t="s">
        <v>261</v>
      </c>
      <c r="B21" s="61" t="s">
        <v>333</v>
      </c>
      <c r="C21" s="61" t="s">
        <v>275</v>
      </c>
      <c r="D21" s="61" t="s">
        <v>276</v>
      </c>
      <c r="E21" s="70" t="s">
        <v>334</v>
      </c>
      <c r="F21" s="61" t="s">
        <v>291</v>
      </c>
      <c r="G21" s="70" t="s">
        <v>335</v>
      </c>
      <c r="H21" s="61" t="s">
        <v>336</v>
      </c>
      <c r="I21" s="61" t="s">
        <v>280</v>
      </c>
      <c r="J21" s="70" t="s">
        <v>337</v>
      </c>
    </row>
    <row r="22" ht="42" customHeight="1" spans="1:10">
      <c r="A22" s="173" t="s">
        <v>261</v>
      </c>
      <c r="B22" s="61" t="s">
        <v>333</v>
      </c>
      <c r="C22" s="61" t="s">
        <v>282</v>
      </c>
      <c r="D22" s="61" t="s">
        <v>283</v>
      </c>
      <c r="E22" s="70" t="s">
        <v>338</v>
      </c>
      <c r="F22" s="61" t="s">
        <v>278</v>
      </c>
      <c r="G22" s="70" t="s">
        <v>319</v>
      </c>
      <c r="H22" s="61" t="s">
        <v>293</v>
      </c>
      <c r="I22" s="61" t="s">
        <v>280</v>
      </c>
      <c r="J22" s="70" t="s">
        <v>339</v>
      </c>
    </row>
    <row r="23" ht="42" customHeight="1" spans="1:10">
      <c r="A23" s="173" t="s">
        <v>261</v>
      </c>
      <c r="B23" s="61" t="s">
        <v>333</v>
      </c>
      <c r="C23" s="61" t="s">
        <v>288</v>
      </c>
      <c r="D23" s="61" t="s">
        <v>289</v>
      </c>
      <c r="E23" s="70" t="s">
        <v>340</v>
      </c>
      <c r="F23" s="61" t="s">
        <v>291</v>
      </c>
      <c r="G23" s="70" t="s">
        <v>341</v>
      </c>
      <c r="H23" s="61" t="s">
        <v>293</v>
      </c>
      <c r="I23" s="61" t="s">
        <v>280</v>
      </c>
      <c r="J23" s="70" t="s">
        <v>342</v>
      </c>
    </row>
  </sheetData>
  <mergeCells count="8">
    <mergeCell ref="A2:J2"/>
    <mergeCell ref="A3:H3"/>
    <mergeCell ref="A7:A9"/>
    <mergeCell ref="A10:A20"/>
    <mergeCell ref="A21:A23"/>
    <mergeCell ref="B7:B9"/>
    <mergeCell ref="B10:B20"/>
    <mergeCell ref="B21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2025-03-10T08:08:00Z</dcterms:created>
  <dcterms:modified xsi:type="dcterms:W3CDTF">2025-03-12T08:53:41Z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26A0D6FE646D4F5BAE9D297BEBD49490</vt:lpwstr>
  </property>
</Properties>
</file>