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<sst xmlns="http://schemas.openxmlformats.org/spreadsheetml/2006/main" count="1251" uniqueCount="456">
  <si>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</si>
  <si>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</si>
  <si>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</si>
  <si>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</si>
  <si>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</si>
  <si>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</si>
  <si>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</si>
  <si>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</si>
  <si>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</si>
  <si>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</si>
  <si>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</si>
  <si>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</si>
  <si>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</si>
  <si>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</si>
  <si>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</si>
  <si>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</si>
  <si>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</si>
  <si>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</si>
  <si>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</si>
  <si>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</si>
  <si>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</si>
  <si>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</si>
  <si>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</si>
  <si>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</si>
  <si>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</si>
  <si>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</si>
  <si>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</si>
  <si>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</si>
  <si>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</si>
  <si>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</si>
  <si>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</si>
  <si>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</si>
  <si>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</si>
  <si>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</si>
  <si>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</si>
  <si>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</si>
  <si>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</si>
  <si>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</si>
  <si>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</si>
  <si>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</si>
  <si>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</si>
  <si>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</si>
  <si>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</si>
  <si>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</si>
  <si>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</si>
  <si>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</si>
  <si>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</si>
  <si>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</si>
  <si>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</si>
  <si>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</si>
  <si>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</si>
  <si>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</si>
  <si>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</si>
  <si>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</si>
  <si>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</si>
  <si>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</si>
  <si>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</si>
  <si>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</si>
  <si>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</si>
  <si>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</si>
  <si>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</si>
  <si>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</si>
  <si>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</si>
  <si>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</si>
  <si>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</si>
  <si>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</si>
  <si>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</si>
  <si>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</si>
  <si>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</si>
  <si>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105019</t>
  </si>
  <si>
    <t>石林彝族自治县石林中学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</si>
  <si>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</si>
  <si>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</si>
  <si>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</si>
  <si>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</si>
  <si>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</si>
  <si>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</si>
  <si>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</si>
  <si>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</si>
  <si>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</si>
  <si>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</si>
  <si>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</si>
  <si>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</si>
  <si>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</si>
  <si>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</si>
  <si>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</si>
  <si>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</si>
  <si>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</si>
  <si>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</si>
  <si>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</si>
  <si>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</si>
  <si>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</si>
  <si>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</si>
  <si>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</si>
  <si>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</si>
  <si>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</si>
  <si>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</si>
  <si>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</si>
  <si>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</si>
  <si>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</si>
  <si>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</si>
  <si>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</si>
  <si>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</si>
  <si>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</si>
  <si>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</si>
  <si>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</si>
  <si>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</si>
  <si>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</si>
  <si>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</si>
  <si>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</si>
  <si>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</si>
  <si>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</si>
  <si>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</si>
  <si>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</si>
  <si>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</si>
  <si>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</si>
  <si>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</si>
  <si>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</si>
  <si>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</si>
  <si>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</si>
  <si>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</si>
  <si>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</si>
  <si>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</si>
  <si>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</si>
  <si>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</si>
  <si>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</si>
  <si>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</si>
  <si>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</si>
  <si>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</si>
  <si>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</si>
  <si>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</si>
  <si>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</si>
  <si>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</si>
  <si>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</si>
  <si>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</si>
  <si>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</si>
  <si>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</si>
  <si>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</si>
  <si>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</si>
  <si>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</si>
  <si>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</si>
  <si>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</si>
  <si>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</si>
  <si>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</si>
  <si>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</si>
  <si>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</si>
  <si>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</si>
  <si>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</si>
  <si>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</si>
  <si>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</si>
  <si>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</si>
  <si>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</si>
  <si>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</si>
  <si>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</si>
  <si>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</si>
  <si>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</si>
  <si>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</si>
  <si>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</si>
  <si>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</si>
  <si>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</si>
  <si>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</si>
  <si>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</si>
  <si>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</si>
  <si>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</si>
  <si>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</si>
  <si>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</si>
  <si>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</si>
  <si>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</si>
  <si>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</si>
  <si>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</si>
  <si>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</si>
  <si>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</si>
  <si>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</si>
  <si>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</si>
  <si>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</si>
  <si>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</si>
  <si>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</si>
  <si>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</si>
  <si>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</si>
  <si>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</si>
  <si>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</si>
  <si>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</si>
  <si>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</si>
  <si>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</si>
  <si>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</si>
  <si>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</si>
  <si>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</si>
  <si>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</si>
  <si>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</si>
  <si>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</si>
  <si>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</si>
  <si>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</si>
  <si>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</si>
  <si>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</si>
  <si>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</si>
  <si>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</si>
  <si>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</si>
  <si>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</si>
  <si>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</si>
  <si>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</si>
  <si>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</si>
  <si>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</si>
  <si>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</si>
  <si>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</si>
  <si>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</si>
  <si>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</si>
  <si>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</si>
  <si>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530126210000000002496</t>
  </si>
  <si>
    <t>事业人员支出工资</t>
  </si>
  <si>
    <t>30101</t>
  </si>
  <si>
    <t>基本工资</t>
  </si>
  <si>
    <t>30102</t>
  </si>
  <si>
    <t>津贴补贴</t>
  </si>
  <si>
    <t>30103</t>
  </si>
  <si>
    <t>奖金</t>
  </si>
  <si>
    <t>30107</t>
  </si>
  <si>
    <t>绩效工资</t>
  </si>
  <si>
    <t>530126210000000002497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</si>
  <si>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</si>
  <si>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</si>
  <si>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</si>
  <si>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</si>
  <si>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</si>
  <si>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</si>
  <si>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</si>
  <si>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</si>
  <si>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</si>
  <si>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</si>
  <si>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</si>
  <si>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530126210000000002498</t>
  </si>
  <si>
    <t>30113</t>
  </si>
  <si>
    <t>530126210000000002501</t>
  </si>
  <si>
    <t>工会经费</t>
  </si>
  <si>
    <t>30228</t>
  </si>
  <si>
    <t>530126210000000002502</t>
  </si>
  <si>
    <t>一般公用经费</t>
  </si>
  <si>
    <t>30229</t>
  </si>
  <si>
    <t>福利费</t>
  </si>
  <si>
    <t>30299</t>
  </si>
  <si>
    <t>其他商品和服务支出</t>
  </si>
  <si>
    <t>530126231100001581381</t>
  </si>
  <si>
    <t>离退休人员支出</t>
  </si>
  <si>
    <t>30305</t>
  </si>
  <si>
    <t>生活补助</t>
  </si>
  <si>
    <t>530126231100001581382</t>
  </si>
  <si>
    <t>遗属生活补助</t>
  </si>
  <si>
    <t>530126231100001581385</t>
  </si>
  <si>
    <t>辅助用工及劳务派遣经费</t>
  </si>
  <si>
    <t>30226</t>
  </si>
  <si>
    <t>劳务费</t>
  </si>
  <si>
    <t>530126231100001581386</t>
  </si>
  <si>
    <t>学校生均公用经费</t>
  </si>
  <si>
    <t>30201</t>
  </si>
  <si>
    <t>办公费</t>
  </si>
  <si>
    <t>530126231100001581394</t>
  </si>
  <si>
    <t>事业人员绩效奖励</t>
  </si>
  <si>
    <t>530126241100002262221</t>
  </si>
  <si>
    <t>编外人员工资支出</t>
  </si>
  <si>
    <t>30199</t>
  </si>
  <si>
    <t>其他工资福利支出</t>
  </si>
  <si>
    <t>预算05-1表</t>
  </si>
  <si>
    <t>项目分类</t>
  </si>
  <si>
    <t>项目单位</t>
  </si>
  <si>
    <t>经济科目编码</t>
  </si>
  <si>
    <t>经济科目名称</t>
  </si>
  <si>
    <t>本年拨款</t>
  </si>
  <si>
    <t>其中：本次下达</t>
  </si>
  <si>
    <t>民生类</t>
  </si>
  <si>
    <t>530126251100003828147</t>
  </si>
  <si>
    <t>2025年义务教育保障金公用经费县级配套（初中教育）专项资金</t>
  </si>
  <si>
    <t>530126251100003828154</t>
  </si>
  <si>
    <t>2025年义务教育阶段寄宿学生公用经费县级配套（初中教育）专项资金</t>
  </si>
  <si>
    <t>530126251100003828170</t>
  </si>
  <si>
    <t>2025年特殊教育公用经费县级配套（初中教育）专项资金</t>
  </si>
  <si>
    <t>530126251100003828233</t>
  </si>
  <si>
    <t>2025年农村义务教育营养改善计划县级配套（初中教育）专项资金</t>
  </si>
  <si>
    <t>30308</t>
  </si>
  <si>
    <t>助学金</t>
  </si>
  <si>
    <t>530126251100003828273</t>
  </si>
  <si>
    <t>2025年义务教育阶段家庭经济困难学生生活费补助县级配套（初中教育）专项资金</t>
  </si>
  <si>
    <t>事业发展类</t>
  </si>
  <si>
    <t>530126251100003828000</t>
  </si>
  <si>
    <t>2025年义务教育保安人员劳务费专项资金</t>
  </si>
  <si>
    <t>530126251100003828882</t>
  </si>
  <si>
    <t>2025年义务教育营养改善计划食堂人员专项经费</t>
  </si>
  <si>
    <t>预算05-2表</t>
  </si>
  <si>
    <t>项目年度绩效目标</t>
  </si>
  <si>
    <t>一级指标</t>
  </si>
  <si>
    <t>二级指标</t>
  </si>
  <si>
    <t>三级指标</t>
  </si>
  <si>
    <t>指标性质</t>
  </si>
  <si>
    <t>指标值</t>
  </si>
  <si>
    <t>度量单位</t>
  </si>
  <si>
    <t>指标属性</t>
  </si>
  <si>
    <t>指标内容</t>
  </si>
  <si>
    <t>保障学校正常运转，完成教育教学活动和日常工作任务等方面的支出，提高资金使用效益，促进义务教育均衡发展．</t>
  </si>
  <si>
    <t>产出指标</t>
  </si>
  <si>
    <t>数量指标</t>
  </si>
  <si>
    <t>补助单位数</t>
  </si>
  <si>
    <t>=</t>
  </si>
  <si>
    <t>100</t>
  </si>
  <si>
    <t>%</t>
  </si>
  <si>
    <t>定量指标</t>
  </si>
  <si>
    <t>实际补助单位数</t>
  </si>
  <si>
    <t>效益指标</t>
  </si>
  <si>
    <t>经济效益</t>
  </si>
  <si>
    <t>资金使用情况</t>
  </si>
  <si>
    <t>合理有效的使用资金，不断改善教育教学环境，保障学校正常运转得分。</t>
  </si>
  <si>
    <t>满意度指标</t>
  </si>
  <si>
    <t>服务对象满意度</t>
  </si>
  <si>
    <t>办学满意度</t>
  </si>
  <si>
    <t>&gt;=</t>
  </si>
  <si>
    <t>95</t>
  </si>
  <si>
    <t>各类人员满意度</t>
  </si>
  <si>
    <t>确保教育系统办园办学正常运转，以便提升办学质量。编制政府购买服务，保安人员专项经费预算。</t>
  </si>
  <si>
    <t>经费保障人数</t>
  </si>
  <si>
    <t>人</t>
  </si>
  <si>
    <t>反映公用经费保障部门（单位）正常运转的在职人数情况。</t>
  </si>
  <si>
    <t>社会效益</t>
  </si>
  <si>
    <t>部门正常运转</t>
  </si>
  <si>
    <t>年</t>
  </si>
  <si>
    <t>反映部门（单位）正常运转情况。</t>
  </si>
  <si>
    <t>单位人员满意度</t>
  </si>
  <si>
    <t>反映部门（单位）人员对公用经费保障的满意程度。</t>
  </si>
  <si>
    <t>巩固城乡义务教育经费保障机制，更好地实施农村义务教育困难学生生活补助，对农村义务教育困难学生提供生活补助，帮助家庭经济困难学生顺利就学，提升农村义务教育巩固率。</t>
  </si>
  <si>
    <t>建档立卡学生覆盖率</t>
  </si>
  <si>
    <t>义务教育巩固率</t>
  </si>
  <si>
    <t>&gt;</t>
  </si>
  <si>
    <t>93</t>
  </si>
  <si>
    <t>反映补助促进受助对象生活状况改善的情况。</t>
  </si>
  <si>
    <t>家长和学生满意度</t>
  </si>
  <si>
    <t>反映获补助受益对象的满意程度。</t>
  </si>
  <si>
    <t>补助金额</t>
  </si>
  <si>
    <t>巩固城乡义务教育经费保障机制，更好地实施农村义务教育学生营养改善计划，改善农村义务教育学生营养状况。</t>
  </si>
  <si>
    <t>地方计划地区享受营养改善计划</t>
  </si>
  <si>
    <t>受助学生人数</t>
  </si>
  <si>
    <t>补助政策对象对政策知晓度</t>
  </si>
  <si>
    <t>90</t>
  </si>
  <si>
    <t>补助政策对象政策知晓度</t>
  </si>
  <si>
    <t>质量指标</t>
  </si>
  <si>
    <t>资金到位率</t>
  </si>
  <si>
    <t>实际补助金额与应补助金额比相等</t>
  </si>
  <si>
    <t>理有效的使用资金，不断改善教育教学环境，保障学校正常运转。</t>
  </si>
  <si>
    <t>各类人员满意度调查表。</t>
  </si>
  <si>
    <t>巩固城乡义务教育经费保障机制，更好地实施农村义务教育学生营养改善计划，对农村义务教育困难学生提供生活补助，帮助家庭经济困难学生顺利就学，提升农村义务教育巩固率。</t>
  </si>
  <si>
    <t>补助学生人数</t>
  </si>
  <si>
    <t>820</t>
  </si>
  <si>
    <t>实际补助人数</t>
  </si>
  <si>
    <t>合理有效的使用资金，不断改善学生生活，保障学生安心学习。</t>
  </si>
  <si>
    <t>预算06表</t>
  </si>
  <si>
    <t>政府性基金预算支出预算表</t>
  </si>
  <si>
    <t>单位名称：昆明市发展和改革委员会</t>
  </si>
  <si>
    <t>政府性基金预算支出</t>
  </si>
  <si>
    <t>注：石林彝族自治县石林中学无部门政府性基金预算支出预算，此表无数据。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</si>
  <si>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</si>
  <si>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</si>
  <si>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</si>
  <si>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</si>
  <si>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</si>
  <si>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</si>
  <si>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</si>
  <si>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</si>
  <si>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</si>
  <si>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</si>
  <si>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</si>
  <si>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石林中学2025年安保服务采购项目</t>
  </si>
  <si>
    <t>物业管理服务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</si>
  <si>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</si>
  <si>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</si>
  <si>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</si>
  <si>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</si>
  <si>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</si>
  <si>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</si>
  <si>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</si>
  <si>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</si>
  <si>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</si>
  <si>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注：石林彝族自治县石林中学无部门政府购买服务预算，此表无数据。</t>
  </si>
  <si>
    <t>预算09-1表</t>
  </si>
  <si>
    <t>2025年对下转移支付预算表</t>
  </si>
  <si>
    <t>单位名称（项目）</t>
  </si>
  <si>
    <t>地区</t>
  </si>
  <si>
    <t>备注：石林彝族自治县石林中学无对下转移支付预算，此表无数据。</t>
  </si>
  <si>
    <t>预算09-2表</t>
  </si>
  <si>
    <t>注：石林彝族自治县石林中学无对下转移支付绩效目标，此表无数据。</t>
  </si>
  <si>
    <t xml:space="preserve">预算10表
</t>
  </si>
  <si>
    <t>资产类别</t>
  </si>
  <si>
    <t>资产分类代码.名称</t>
  </si>
  <si>
    <t>资产名称</t>
  </si>
  <si>
    <t>计量单位</t>
  </si>
  <si>
    <t>财政部门批复数（元）</t>
  </si>
  <si>
    <t>单价</t>
  </si>
  <si>
    <t>金额</t>
  </si>
  <si>
    <t>注：石林彝族自治县石林中学无新增资产配置，此表无数据。</t>
  </si>
  <si>
    <t>预算11表</t>
  </si>
  <si>
    <t>上级补助</t>
  </si>
  <si>
    <t>注：石林彝族自治县石林中学无上级转移支付补助项目支出预算，此表无数据。</t>
  </si>
  <si>
    <t>预算12表</t>
  </si>
  <si>
    <t>项目级次</t>
  </si>
  <si>
    <t>312 民生类</t>
  </si>
  <si>
    <t>本级</t>
  </si>
  <si>
    <t>313 事业发展类</t>
  </si>
  <si>
    <t/>
  </si>
  <si>
    <t>预算13表</t>
  </si>
  <si>
    <t>部门编码</t>
  </si>
  <si>
    <t>部门名称</t>
  </si>
  <si>
    <t>内容</t>
  </si>
  <si>
    <t>说明</t>
  </si>
  <si>
    <t>部门总体目标</t>
  </si>
  <si>
    <t>部门职责</t>
  </si>
  <si>
    <t>实施初中义务教育，促进基础教育发展，贯彻党的教育方针、政策和法律法规，实施教育教学计划，承担初中教育及相关社会服务。</t>
  </si>
  <si>
    <t>根据三定方案归纳</t>
  </si>
  <si>
    <t>1.切实加强党的领导，引领教育事业发展。
2.全面发展各类教育，着力提升教育质量。推进义务教育优质均衡。谋划义务教育优质均衡发展，对照发展指标，精准施策补短板，促进义务优质均衡。优化师资配置，探索实施“县管校聘”机制。探索义务教育集团化办学和学区化管理，缩小坝区和山区学校之间差距。实施“全面改薄”计划，解决乡村弱、城镇挤的难题，消除大班额、大学校等问题。
3.坚持立德树人要求，大力实施素质教育。积极开展艺术教育；抓实卫生保健工作；扎实抓好劳动教育；积极开展“创文”工作。
4.切实推进体教融合，积极发展体育事业。扎实开展学校体育工作。进一步强化学校体育工作，认真执行《学校体育工作条例》，全面落实阳光体育及每天锻炼一小时活动要求，开齐上足体育课程，丰富体育活动。
5.及时完成全体人员人员经费保障工作。</t>
  </si>
  <si>
    <t>根据部门职责，中长期规划，各级党委，各级政府要求归纳</t>
  </si>
  <si>
    <t>部门年度目标</t>
  </si>
  <si>
    <t>1.全面完成2025年义务教育保障金公用经费县级资金使用工作，经费的使用为学校的发展提供可持续发展的动力，公用经费按标准进行资金拨付，确保公用经费的使用符合公用经费使用规范；
2.全面完成2025年特殊教育公用经费县级配套使用工作，经费的使用为学校的发展提供可持续发展的动力，公用经费按标准进行资金拨付，确保公用经费的使用符合公用经费使用规范；
3.加大对家庭经济困难学生资助力度，保障家庭经济困难学生接受学前教育的权利；
4.全面完成2025年义务教育保障金寄宿生公用经费县级配套（初中）专项资金使用工作，经费的使用为学校的发展提供可持续发展的动力，公用经费按标准进行资金拨付，确保公用经费的使用符合公用经费使用规范；
5.做好本部门人员、公用经费保障，按规定落实干部职工各项待遇，支持部门正常履职；
6.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
7.更好地实施农村义务教育学生营养改善计划，落实《昆明市农村义务教育学生营养改善计划实施方案》（昆政发【201206号）的要求，避免因营养改善计划补助资金下达不足导致学校实施营养改善计划出现资金短缺；
8.巩固城乡义务教育经费保障机制，对城乡义务教育困难学生提供生活补助，帮助家庭经济困难学生顺利就学，提升义务教育巩固率。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</si>
  <si>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</si>
  <si>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</si>
  <si>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</si>
  <si>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</si>
  <si>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</si>
  <si>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</si>
  <si>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</si>
  <si>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</si>
  <si>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</si>
  <si>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实施初中义务教育，促进基础教育发展，贯彻党的教育方针、政策和法律法规，实施教育教学计划，承担初中学历教育及相关社会服务。</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</si>
  <si>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</si>
  <si>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</si>
  <si>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</si>
  <si>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</si>
  <si>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</si>
  <si>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</si>
  <si>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不达标扣0.01分</t>
  </si>
  <si>
    <t>石财预[2025]1号关于下达2025年年初预算支出资金指标的通知</t>
  </si>
  <si>
    <t>全年各级各类培训共计70次，培训涉及各校各类人员</t>
  </si>
  <si>
    <t>次</t>
  </si>
  <si>
    <t>加大教育资金投入力度，使教育质量不断挺高，开展教育质量分析，教学成绩比上年增加</t>
  </si>
  <si>
    <t>通过各种培训学习及教师研讨使得教学质量不断提高，教师教学方法改进，同一教育内容有不同的教学方法</t>
  </si>
  <si>
    <t>时效指标</t>
  </si>
  <si>
    <t>加强领导，强化措施，落实责任，按时、按质、按量完成各项工作；</t>
  </si>
  <si>
    <t>&lt;=</t>
  </si>
  <si>
    <t>截止上报时间前</t>
  </si>
  <si>
    <t>定性指标</t>
  </si>
  <si>
    <t>按预算资金到位情况及时完成资金的分配、拨付和使用。完成率达95%以上。</t>
  </si>
  <si>
    <t>成本指标</t>
  </si>
  <si>
    <t>厉行节约，严格控制支出，确保“三公”经费与上年相比明显减少。</t>
  </si>
  <si>
    <t>经济效益指标</t>
  </si>
  <si>
    <t>为国家培养人才，提供人力的可持续发展，积极备战篮球、足球联赛。着力篮球和足球比赛场地建设工作。</t>
  </si>
  <si>
    <t>为国家培养人才，提供人力的可持续发展，积极备战篮球、足球联赛。管好用好乡村少年宫场地及设施设备。着力篮球和足球比赛场地建设工作。</t>
  </si>
  <si>
    <t>社会效益指标</t>
  </si>
  <si>
    <t>充分挖掘、开发研学资源，优化课程开发、路线设计、研学品质，广泛扩大宣传，让本地的学生有更多机会去开拓眼界，促进教旅融合，助推旅游发展。</t>
  </si>
  <si>
    <t>可持续影响指标</t>
  </si>
  <si>
    <t>通过各项资金的合理分配使用，不断提升全校教育教学工作可持续发展能力，促进教育教学质量的提高。按照各种资金的标准，人数，配比合理分配资金。</t>
  </si>
  <si>
    <t>服务对象满意度指标</t>
  </si>
  <si>
    <t>教育教学质量稳步发展，学校教职工满意度高，惠民政策宣传到位，提升家长对教育的满意度，做好与学生的沟通工作，激发学生的学习动力，提升学生对学校，教师的满意度</t>
  </si>
  <si>
    <t>通过各项资金的合理分配使用，不断提升全镇教育教学工作可持续发展能力，促进教育教学质量的提高。按照各种资金的标准，人数，配比合理分配资金。</t>
  </si>
  <si>
    <t>教育教学质量稳步发展，学校教职工满意度高，惠民政策宣传到位，提升家长对教育的满意度，做好与学生的沟通工作，激发学生的学习动力，提升学生对学校，教师的满意度。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</si>
</sst>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hh:mm:ss"/>
    <numFmt numFmtId="178" formatCode="yyyy/mm/dd"/>
    <numFmt numFmtId="179" formatCode="yyyy/mm/dd\ hh:mm:ss"/>
    <numFmt numFmtId="180" formatCode="#,##0.00;\-#,##0.00;;@"/>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name val="宋体"/>
      <charset val="134"/>
    </font>
    <font>
      <sz val="10"/>
      <name val="宋体"/>
      <charset val="134"/>
    </font>
    <font>
      <sz val="11"/>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2" fillId="5" borderId="0" applyNumberFormat="0" applyBorder="0" applyAlignment="0" applyProtection="0">
      <alignment vertical="center"/>
    </xf>
    <xf numFmtId="0" fontId="23" fillId="6"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8" fillId="0" borderId="1">
      <alignment horizontal="right" vertical="center"/>
    </xf>
    <xf numFmtId="0" fontId="22"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1">
      <alignment horizontal="right" vertical="center"/>
    </xf>
    <xf numFmtId="0" fontId="27" fillId="0" borderId="0" applyNumberFormat="0" applyFill="0" applyBorder="0" applyAlignment="0" applyProtection="0">
      <alignment vertical="center"/>
    </xf>
    <xf numFmtId="0" fontId="0" fillId="10" borderId="20" applyNumberFormat="0" applyFont="0" applyAlignment="0" applyProtection="0">
      <alignment vertical="center"/>
    </xf>
    <xf numFmtId="0" fontId="25"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25" fillId="12" borderId="0" applyNumberFormat="0" applyBorder="0" applyAlignment="0" applyProtection="0">
      <alignment vertical="center"/>
    </xf>
    <xf numFmtId="0" fontId="28" fillId="0" borderId="22" applyNumberFormat="0" applyFill="0" applyAlignment="0" applyProtection="0">
      <alignment vertical="center"/>
    </xf>
    <xf numFmtId="0" fontId="25" fillId="13" borderId="0" applyNumberFormat="0" applyBorder="0" applyAlignment="0" applyProtection="0">
      <alignment vertical="center"/>
    </xf>
    <xf numFmtId="0" fontId="34" fillId="14" borderId="23" applyNumberFormat="0" applyAlignment="0" applyProtection="0">
      <alignment vertical="center"/>
    </xf>
    <xf numFmtId="0" fontId="35" fillId="14" borderId="19" applyNumberFormat="0" applyAlignment="0" applyProtection="0">
      <alignment vertical="center"/>
    </xf>
    <xf numFmtId="0" fontId="36" fillId="15" borderId="24" applyNumberFormat="0" applyAlignment="0" applyProtection="0">
      <alignment vertical="center"/>
    </xf>
    <xf numFmtId="0" fontId="22" fillId="16" borderId="0" applyNumberFormat="0" applyBorder="0" applyAlignment="0" applyProtection="0">
      <alignment vertical="center"/>
    </xf>
    <xf numFmtId="0" fontId="25" fillId="17" borderId="0" applyNumberFormat="0" applyBorder="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10" fontId="8" fillId="0" borderId="1">
      <alignment horizontal="righ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180" fontId="8" fillId="0" borderId="1">
      <alignment horizontal="right" vertical="center"/>
    </xf>
    <xf numFmtId="49" fontId="8" fillId="0" borderId="1">
      <alignment horizontal="left" vertical="center" wrapText="1"/>
    </xf>
    <xf numFmtId="180" fontId="8" fillId="0" borderId="1">
      <alignment horizontal="right" vertical="center"/>
    </xf>
    <xf numFmtId="177" fontId="8" fillId="0" borderId="1">
      <alignment horizontal="right" vertical="center"/>
    </xf>
    <xf numFmtId="176" fontId="8" fillId="0" borderId="1">
      <alignment horizontal="right" vertical="center"/>
    </xf>
    <xf numFmtId="0" fontId="41" fillId="0" borderId="0">
      <alignment vertical="center"/>
    </xf>
  </cellStyleXfs>
  <cellXfs count="260">
    <xf numFmtId="0" fontId="0" fillId="0" borderId="0" xfId="0" applyFont="1" applyBorder="1"/>
    <xf numFmtId="0" fontId="0" fillId="2" borderId="0" xfId="0" applyFont="1" applyFill="1" applyBorder="1"/>
    <xf numFmtId="0" fontId="1" fillId="3" borderId="0" xfId="0" applyFont="1" applyFill="1" applyBorder="1" applyAlignment="1">
      <alignment horizontal="center" vertical="center"/>
    </xf>
    <xf numFmtId="0" fontId="1" fillId="4" borderId="0" xfId="0" applyFont="1" applyFill="1" applyBorder="1" applyAlignment="1">
      <alignment horizontal="center" vertical="center"/>
    </xf>
    <xf numFmtId="0" fontId="2" fillId="3" borderId="0"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49" fontId="5"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5" fillId="0" borderId="7"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3" borderId="8" xfId="0" applyFont="1" applyFill="1" applyBorder="1" applyAlignment="1">
      <alignment horizontal="left" vertical="center"/>
    </xf>
    <xf numFmtId="4" fontId="2" fillId="3" borderId="1" xfId="0" applyNumberFormat="1" applyFont="1" applyFill="1" applyBorder="1" applyAlignment="1" applyProtection="1">
      <alignment horizontal="center" vertical="center"/>
      <protection locked="0"/>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7" xfId="0" applyFont="1" applyFill="1" applyBorder="1" applyAlignment="1">
      <alignment horizontal="center" wrapText="1"/>
    </xf>
    <xf numFmtId="49" fontId="8" fillId="0" borderId="11"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49" fontId="8" fillId="0" borderId="7" xfId="57" applyNumberFormat="1"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49" fontId="8" fillId="0" borderId="11" xfId="0" applyNumberFormat="1" applyFont="1" applyFill="1" applyBorder="1" applyAlignment="1">
      <alignment horizontal="left" vertical="center" wrapText="1"/>
    </xf>
    <xf numFmtId="0" fontId="0" fillId="0" borderId="7" xfId="0" applyFont="1" applyBorder="1" applyAlignment="1">
      <alignment horizontal="center" vertical="center"/>
    </xf>
    <xf numFmtId="0" fontId="2" fillId="2" borderId="7" xfId="0" applyFont="1" applyFill="1" applyBorder="1" applyAlignment="1">
      <alignment horizontal="center" vertical="center" wrapText="1"/>
    </xf>
    <xf numFmtId="49" fontId="8" fillId="2" borderId="11" xfId="0" applyNumberFormat="1" applyFont="1" applyFill="1" applyBorder="1" applyAlignment="1">
      <alignment horizontal="left" vertical="center" wrapText="1"/>
    </xf>
    <xf numFmtId="49" fontId="8" fillId="2" borderId="7"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49" fontId="8" fillId="2" borderId="7" xfId="57" applyNumberFormat="1" applyFont="1" applyFill="1" applyBorder="1" applyAlignment="1">
      <alignment horizontal="center" vertical="center" wrapText="1"/>
    </xf>
    <xf numFmtId="0" fontId="0" fillId="2" borderId="7" xfId="0" applyFont="1" applyFill="1" applyBorder="1" applyAlignment="1">
      <alignment horizontal="center" vertical="center"/>
    </xf>
    <xf numFmtId="0" fontId="3"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3" borderId="0" xfId="0" applyFont="1" applyFill="1" applyBorder="1" applyAlignment="1">
      <alignment horizontal="right" vertical="center" wrapText="1"/>
    </xf>
    <xf numFmtId="0" fontId="5" fillId="0" borderId="4" xfId="0" applyFont="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2" fillId="3"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8" fillId="0" borderId="7" xfId="0" applyNumberFormat="1" applyFont="1" applyFill="1" applyBorder="1" applyAlignment="1">
      <alignment horizontal="left" vertical="center" wrapText="1"/>
    </xf>
    <xf numFmtId="49" fontId="8" fillId="2" borderId="7" xfId="0" applyNumberFormat="1" applyFont="1" applyFill="1" applyBorder="1" applyAlignment="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1"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3" borderId="14" xfId="0" applyFont="1" applyFill="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3" fillId="0" borderId="1" xfId="0" applyFont="1" applyBorder="1" applyAlignment="1">
      <alignment horizontal="center" vertical="center"/>
    </xf>
    <xf numFmtId="0" fontId="2" fillId="3"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2"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3" borderId="12" xfId="0" applyFont="1" applyFill="1" applyBorder="1" applyAlignment="1">
      <alignment horizontal="center" vertical="center"/>
    </xf>
    <xf numFmtId="0" fontId="5" fillId="0" borderId="13"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3"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2" fillId="3" borderId="0" xfId="0" applyFont="1" applyFill="1" applyBorder="1" applyAlignment="1" applyProtection="1">
      <alignment horizontal="right" vertical="top" wrapText="1"/>
      <protection locked="0"/>
    </xf>
    <xf numFmtId="0" fontId="13" fillId="0" borderId="0" xfId="0" applyFont="1" applyBorder="1" applyAlignment="1" applyProtection="1">
      <alignment vertical="top"/>
      <protection locked="0"/>
    </xf>
    <xf numFmtId="0" fontId="13" fillId="0" borderId="0" xfId="0" applyFont="1" applyBorder="1" applyAlignment="1">
      <alignment vertical="top"/>
    </xf>
    <xf numFmtId="0" fontId="14" fillId="3" borderId="0" xfId="0"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0" borderId="0" xfId="0" applyFont="1" applyBorder="1"/>
    <xf numFmtId="0" fontId="2" fillId="3" borderId="0"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right" vertical="center"/>
      <protection locked="0"/>
    </xf>
    <xf numFmtId="0" fontId="3" fillId="3"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right" vertical="center"/>
      <protection locked="0"/>
    </xf>
    <xf numFmtId="0" fontId="3" fillId="3" borderId="1" xfId="0" applyFont="1" applyFill="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3" fontId="2" fillId="3"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3" borderId="1" xfId="0" applyFont="1" applyFill="1" applyBorder="1" applyAlignment="1">
      <alignment horizontal="right" vertical="center"/>
    </xf>
    <xf numFmtId="0" fontId="2" fillId="3" borderId="0" xfId="0" applyFont="1" applyFill="1" applyBorder="1" applyAlignment="1" applyProtection="1">
      <alignment horizontal="right" vertical="center" wrapText="1"/>
      <protection locked="0"/>
    </xf>
    <xf numFmtId="0" fontId="15"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3"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5"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9"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wrapText="1"/>
    </xf>
    <xf numFmtId="180" fontId="12"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1" fillId="0" borderId="0" xfId="0" applyFont="1" applyBorder="1" applyAlignment="1">
      <alignment horizontal="center" vertical="center" wrapText="1"/>
    </xf>
    <xf numFmtId="0" fontId="5" fillId="0" borderId="0" xfId="0" applyFont="1" applyBorder="1" applyProtection="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2" fillId="0" borderId="14" xfId="0" applyFont="1" applyBorder="1" applyAlignment="1">
      <alignment horizontal="left" vertical="center" wrapText="1"/>
    </xf>
    <xf numFmtId="0" fontId="2" fillId="0" borderId="17" xfId="0" applyFont="1" applyBorder="1" applyAlignment="1" applyProtection="1">
      <alignment horizontal="left" vertical="center"/>
      <protection locked="0"/>
    </xf>
    <xf numFmtId="0" fontId="2" fillId="0" borderId="17" xfId="0" applyFont="1" applyBorder="1" applyAlignment="1">
      <alignment horizontal="left" vertical="center" wrapText="1"/>
    </xf>
    <xf numFmtId="0" fontId="2" fillId="0" borderId="15" xfId="0" applyFont="1" applyBorder="1" applyAlignment="1">
      <alignment horizontal="center" vertical="center"/>
    </xf>
    <xf numFmtId="0" fontId="2" fillId="0" borderId="18" xfId="0" applyFont="1" applyBorder="1" applyAlignment="1" applyProtection="1">
      <alignment horizontal="left" vertical="center"/>
      <protection locked="0"/>
    </xf>
    <xf numFmtId="0" fontId="2" fillId="0" borderId="18" xfId="0" applyFont="1" applyBorder="1" applyAlignment="1">
      <alignment horizontal="left" vertical="center"/>
    </xf>
    <xf numFmtId="0" fontId="2" fillId="0" borderId="0" xfId="0" applyFont="1" applyBorder="1" applyAlignment="1" applyProtection="1">
      <alignment vertical="top" wrapText="1"/>
      <protection locked="0"/>
    </xf>
    <xf numFmtId="0" fontId="11"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17" xfId="0" applyFont="1" applyBorder="1" applyAlignment="1" applyProtection="1">
      <alignment horizontal="center" vertical="center" wrapText="1"/>
      <protection locked="0"/>
    </xf>
    <xf numFmtId="180" fontId="12" fillId="0" borderId="1" xfId="0" applyNumberFormat="1" applyFont="1" applyBorder="1" applyAlignment="1">
      <alignment horizontal="right" vertical="center"/>
    </xf>
    <xf numFmtId="0" fontId="2" fillId="3" borderId="17"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12" fillId="0" borderId="1" xfId="56" applyNumberFormat="1" applyFont="1" applyBorder="1" applyAlignment="1">
      <alignment horizontal="center" vertical="center"/>
    </xf>
    <xf numFmtId="176" fontId="12" fillId="0" borderId="1" xfId="0" applyNumberFormat="1" applyFont="1" applyBorder="1" applyAlignment="1">
      <alignment horizontal="center" vertical="center"/>
    </xf>
    <xf numFmtId="3" fontId="2" fillId="0" borderId="17" xfId="0" applyNumberFormat="1" applyFont="1" applyBorder="1" applyAlignment="1">
      <alignment horizontal="right" vertical="center"/>
    </xf>
    <xf numFmtId="0" fontId="2" fillId="3" borderId="17" xfId="0" applyFont="1" applyFill="1" applyBorder="1" applyAlignment="1">
      <alignment horizontal="right" vertical="center"/>
    </xf>
    <xf numFmtId="0" fontId="2" fillId="3" borderId="0" xfId="0" applyFont="1" applyFill="1" applyBorder="1" applyAlignment="1">
      <alignment horizontal="left" vertical="center"/>
    </xf>
    <xf numFmtId="180" fontId="12" fillId="0" borderId="0" xfId="0" applyNumberFormat="1" applyFont="1" applyBorder="1" applyAlignment="1">
      <alignment horizontal="left" vertical="center"/>
    </xf>
    <xf numFmtId="0" fontId="2" fillId="0" borderId="0" xfId="0" applyFont="1" applyBorder="1" applyAlignment="1">
      <alignment horizontal="right"/>
    </xf>
    <xf numFmtId="0" fontId="16" fillId="0" borderId="0" xfId="0" applyFont="1" applyBorder="1" applyAlignment="1" applyProtection="1">
      <alignment horizontal="right"/>
      <protection locked="0"/>
    </xf>
    <xf numFmtId="49" fontId="16" fillId="0" borderId="0" xfId="0" applyNumberFormat="1" applyFont="1" applyBorder="1" applyProtection="1">
      <protection locked="0"/>
    </xf>
    <xf numFmtId="0" fontId="3" fillId="0" borderId="0" xfId="0" applyFont="1" applyBorder="1" applyAlignment="1">
      <alignment horizontal="right"/>
    </xf>
    <xf numFmtId="0" fontId="17" fillId="0" borderId="0"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0"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7"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4"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3" borderId="0" xfId="0" applyFont="1" applyFill="1" applyBorder="1" applyAlignment="1" applyProtection="1">
      <alignment horizontal="left" vertical="center" wrapText="1"/>
      <protection locked="0"/>
    </xf>
    <xf numFmtId="0" fontId="13" fillId="3"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3" fillId="3"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80" fontId="21" fillId="0" borderId="1" xfId="0" applyNumberFormat="1" applyFont="1" applyBorder="1" applyAlignment="1">
      <alignment horizontal="right" vertical="center"/>
    </xf>
    <xf numFmtId="0" fontId="19" fillId="3" borderId="12"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3" borderId="14" xfId="0" applyFont="1" applyFill="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3"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2"/>
    </xf>
    <xf numFmtId="0" fontId="2" fillId="3"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1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13"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protection locked="0"/>
    </xf>
    <xf numFmtId="0" fontId="3" fillId="0" borderId="18"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2" fillId="3" borderId="17"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3"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1" workbookViewId="0">
      <selection activeCell="D36" sqref="D36"/>
    </sheetView>
  </sheetViews>
  <sheetFormatPr defaultColWidth="8.57407407407407" defaultRowHeight="12.75" customHeight="1" outlineLevelCol="3"/>
  <cols>
    <col min="1" max="4" width="41" customWidth="1"/>
  </cols>
  <sheetData>
    <row r="1" ht="15" customHeight="1" spans="1:4">
      <c r="A1" s="113"/>
      <c r="B1" s="113"/>
      <c r="C1" s="113"/>
      <c r="D1" s="129" t="s">
        <v>0</v>
      </c>
    </row>
    <row r="2" ht="41.25" customHeight="1" spans="1:1">
      <c r="A2" s="108" t="str">
        <f>"2025"&amp;"年部门财务收支预算总表"</f>
        <v>2025年部门财务收支预算总表</v>
      </c>
    </row>
    <row r="3" ht="17.25" customHeight="1" spans="1:4">
      <c r="A3" s="111" t="str">
        <f>"单位名称："&amp;"石林彝族自治县石林中学"</f>
        <v>单位名称：石林彝族自治县石林中学</v>
      </c>
      <c r="B3" s="225"/>
      <c r="D3" s="203" t="s">
        <v>1</v>
      </c>
    </row>
    <row r="4" ht="23.25" customHeight="1" spans="1:4">
      <c r="A4" s="226" t="s">
        <v>2</v>
      </c>
      <c r="B4" s="227"/>
      <c r="C4" s="226" t="s">
        <v>3</v>
      </c>
      <c r="D4" s="227"/>
    </row>
    <row r="5" ht="24" customHeight="1" spans="1:4">
      <c r="A5" s="226" t="s">
        <v>4</v>
      </c>
      <c r="B5" s="226" t="s">
        <v>5</v>
      </c>
      <c r="C5" s="226" t="s">
        <v>6</v>
      </c>
      <c r="D5" s="226" t="s">
        <v>5</v>
      </c>
    </row>
    <row r="6" ht="17.25" customHeight="1" spans="1:4">
      <c r="A6" s="228" t="s">
        <v>7</v>
      </c>
      <c r="B6" s="168">
        <v>15849950</v>
      </c>
      <c r="C6" s="228" t="s">
        <v>8</v>
      </c>
      <c r="D6" s="168"/>
    </row>
    <row r="7" ht="17.25" customHeight="1" spans="1:4">
      <c r="A7" s="228" t="s">
        <v>9</v>
      </c>
      <c r="B7" s="168"/>
      <c r="C7" s="228" t="s">
        <v>10</v>
      </c>
      <c r="D7" s="168"/>
    </row>
    <row r="8" ht="17.25" customHeight="1" spans="1:4">
      <c r="A8" s="228" t="s">
        <v>11</v>
      </c>
      <c r="B8" s="168"/>
      <c r="C8" s="259" t="s">
        <v>12</v>
      </c>
      <c r="D8" s="168"/>
    </row>
    <row r="9" ht="17.25" customHeight="1" spans="1:4">
      <c r="A9" s="228" t="s">
        <v>13</v>
      </c>
      <c r="B9" s="168"/>
      <c r="C9" s="259" t="s">
        <v>14</v>
      </c>
      <c r="D9" s="168"/>
    </row>
    <row r="10" ht="17.25" customHeight="1" spans="1:4">
      <c r="A10" s="228" t="s">
        <v>15</v>
      </c>
      <c r="B10" s="168"/>
      <c r="C10" s="259" t="s">
        <v>16</v>
      </c>
      <c r="D10" s="168">
        <v>10996990</v>
      </c>
    </row>
    <row r="11" ht="17.25" customHeight="1" spans="1:4">
      <c r="A11" s="228" t="s">
        <v>17</v>
      </c>
      <c r="B11" s="168"/>
      <c r="C11" s="259" t="s">
        <v>18</v>
      </c>
      <c r="D11" s="168"/>
    </row>
    <row r="12" ht="17.25" customHeight="1" spans="1:4">
      <c r="A12" s="228" t="s">
        <v>19</v>
      </c>
      <c r="B12" s="168"/>
      <c r="C12" s="99" t="s">
        <v>20</v>
      </c>
      <c r="D12" s="168"/>
    </row>
    <row r="13" ht="17.25" customHeight="1" spans="1:4">
      <c r="A13" s="228" t="s">
        <v>21</v>
      </c>
      <c r="B13" s="168"/>
      <c r="C13" s="99" t="s">
        <v>22</v>
      </c>
      <c r="D13" s="168">
        <v>2490604</v>
      </c>
    </row>
    <row r="14" ht="17.25" customHeight="1" spans="1:4">
      <c r="A14" s="228" t="s">
        <v>23</v>
      </c>
      <c r="B14" s="168"/>
      <c r="C14" s="99" t="s">
        <v>24</v>
      </c>
      <c r="D14" s="168">
        <v>1217340</v>
      </c>
    </row>
    <row r="15" ht="17.25" customHeight="1" spans="1:4">
      <c r="A15" s="228" t="s">
        <v>25</v>
      </c>
      <c r="B15" s="168"/>
      <c r="C15" s="99" t="s">
        <v>26</v>
      </c>
      <c r="D15" s="168"/>
    </row>
    <row r="16" ht="17.25" customHeight="1" spans="1:4">
      <c r="A16" s="208"/>
      <c r="B16" s="168"/>
      <c r="C16" s="99" t="s">
        <v>27</v>
      </c>
      <c r="D16" s="168"/>
    </row>
    <row r="17" ht="17.25" customHeight="1" spans="1:4">
      <c r="A17" s="229"/>
      <c r="B17" s="168"/>
      <c r="C17" s="99" t="s">
        <v>28</v>
      </c>
      <c r="D17" s="168"/>
    </row>
    <row r="18" ht="17.25" customHeight="1" spans="1:4">
      <c r="A18" s="229"/>
      <c r="B18" s="168"/>
      <c r="C18" s="99" t="s">
        <v>29</v>
      </c>
      <c r="D18" s="168"/>
    </row>
    <row r="19" ht="17.25" customHeight="1" spans="1:4">
      <c r="A19" s="229"/>
      <c r="B19" s="168"/>
      <c r="C19" s="99" t="s">
        <v>30</v>
      </c>
      <c r="D19" s="168"/>
    </row>
    <row r="20" ht="17.25" customHeight="1" spans="1:4">
      <c r="A20" s="229"/>
      <c r="B20" s="168"/>
      <c r="C20" s="99" t="s">
        <v>31</v>
      </c>
      <c r="D20" s="168"/>
    </row>
    <row r="21" ht="17.25" customHeight="1" spans="1:4">
      <c r="A21" s="229"/>
      <c r="B21" s="168"/>
      <c r="C21" s="99" t="s">
        <v>32</v>
      </c>
      <c r="D21" s="168"/>
    </row>
    <row r="22" ht="17.25" customHeight="1" spans="1:4">
      <c r="A22" s="229"/>
      <c r="B22" s="168"/>
      <c r="C22" s="99" t="s">
        <v>33</v>
      </c>
      <c r="D22" s="168"/>
    </row>
    <row r="23" ht="17.25" customHeight="1" spans="1:4">
      <c r="A23" s="229"/>
      <c r="B23" s="168"/>
      <c r="C23" s="99" t="s">
        <v>34</v>
      </c>
      <c r="D23" s="168"/>
    </row>
    <row r="24" ht="17.25" customHeight="1" spans="1:4">
      <c r="A24" s="229"/>
      <c r="B24" s="168"/>
      <c r="C24" s="99" t="s">
        <v>35</v>
      </c>
      <c r="D24" s="168">
        <v>1145016</v>
      </c>
    </row>
    <row r="25" ht="17.25" customHeight="1" spans="1:4">
      <c r="A25" s="229"/>
      <c r="B25" s="168"/>
      <c r="C25" s="99" t="s">
        <v>36</v>
      </c>
      <c r="D25" s="168"/>
    </row>
    <row r="26" ht="17.25" customHeight="1" spans="1:4">
      <c r="A26" s="229"/>
      <c r="B26" s="168"/>
      <c r="C26" s="208" t="s">
        <v>37</v>
      </c>
      <c r="D26" s="168"/>
    </row>
    <row r="27" ht="17.25" customHeight="1" spans="1:4">
      <c r="A27" s="229"/>
      <c r="B27" s="168"/>
      <c r="C27" s="99" t="s">
        <v>38</v>
      </c>
      <c r="D27" s="168"/>
    </row>
    <row r="28" ht="16.5" customHeight="1" spans="1:4">
      <c r="A28" s="229"/>
      <c r="B28" s="168"/>
      <c r="C28" s="99" t="s">
        <v>39</v>
      </c>
      <c r="D28" s="168"/>
    </row>
    <row r="29" ht="16.5" customHeight="1" spans="1:4">
      <c r="A29" s="229"/>
      <c r="B29" s="168"/>
      <c r="C29" s="208" t="s">
        <v>40</v>
      </c>
      <c r="D29" s="168"/>
    </row>
    <row r="30" ht="17.25" customHeight="1" spans="1:4">
      <c r="A30" s="229"/>
      <c r="B30" s="168"/>
      <c r="C30" s="208" t="s">
        <v>41</v>
      </c>
      <c r="D30" s="168"/>
    </row>
    <row r="31" ht="17.25" customHeight="1" spans="1:4">
      <c r="A31" s="229"/>
      <c r="B31" s="168"/>
      <c r="C31" s="99" t="s">
        <v>42</v>
      </c>
      <c r="D31" s="168"/>
    </row>
    <row r="32" ht="16.5" customHeight="1" spans="1:4">
      <c r="A32" s="229" t="s">
        <v>43</v>
      </c>
      <c r="B32" s="168">
        <v>15849950</v>
      </c>
      <c r="C32" s="229" t="s">
        <v>44</v>
      </c>
      <c r="D32" s="168">
        <v>15849950</v>
      </c>
    </row>
    <row r="33" ht="16.5" customHeight="1" spans="1:4">
      <c r="A33" s="208" t="s">
        <v>45</v>
      </c>
      <c r="B33" s="168"/>
      <c r="C33" s="208" t="s">
        <v>46</v>
      </c>
      <c r="D33" s="168"/>
    </row>
    <row r="34" ht="16.5" customHeight="1" spans="1:4">
      <c r="A34" s="99" t="s">
        <v>47</v>
      </c>
      <c r="B34" s="168"/>
      <c r="C34" s="99" t="s">
        <v>47</v>
      </c>
      <c r="D34" s="168"/>
    </row>
    <row r="35" ht="16.5" customHeight="1" spans="1:4">
      <c r="A35" s="99" t="s">
        <v>48</v>
      </c>
      <c r="B35" s="168"/>
      <c r="C35" s="99" t="s">
        <v>49</v>
      </c>
      <c r="D35" s="168"/>
    </row>
    <row r="36" ht="16.5" customHeight="1" spans="1:4">
      <c r="A36" s="230" t="s">
        <v>50</v>
      </c>
      <c r="B36" s="168">
        <v>15849950</v>
      </c>
      <c r="C36" s="230" t="s">
        <v>51</v>
      </c>
      <c r="D36" s="168">
        <v>15849950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B22" sqref="B22"/>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84">
        <v>1</v>
      </c>
      <c r="B1" s="185">
        <v>0</v>
      </c>
      <c r="C1" s="184">
        <v>1</v>
      </c>
      <c r="D1" s="186"/>
      <c r="E1" s="186"/>
      <c r="F1" s="183" t="s">
        <v>349</v>
      </c>
    </row>
    <row r="2" ht="42" customHeight="1" spans="1:6">
      <c r="A2" s="187" t="str">
        <f>"2025"&amp;"年部门政府性基金预算支出预算表"</f>
        <v>2025年部门政府性基金预算支出预算表</v>
      </c>
      <c r="B2" s="187" t="s">
        <v>350</v>
      </c>
      <c r="C2" s="188"/>
      <c r="D2" s="189"/>
      <c r="E2" s="189"/>
      <c r="F2" s="189"/>
    </row>
    <row r="3" ht="13.5" customHeight="1" spans="1:6">
      <c r="A3" s="76" t="str">
        <f>"单位名称："&amp;"石林彝族自治县石林中学"</f>
        <v>单位名称：石林彝族自治县石林中学</v>
      </c>
      <c r="B3" s="76" t="s">
        <v>351</v>
      </c>
      <c r="C3" s="184"/>
      <c r="D3" s="186"/>
      <c r="E3" s="186"/>
      <c r="F3" s="183" t="s">
        <v>1</v>
      </c>
    </row>
    <row r="4" ht="19.5" customHeight="1" spans="1:6">
      <c r="A4" s="190" t="s">
        <v>189</v>
      </c>
      <c r="B4" s="191" t="s">
        <v>72</v>
      </c>
      <c r="C4" s="190" t="s">
        <v>73</v>
      </c>
      <c r="D4" s="13" t="s">
        <v>352</v>
      </c>
      <c r="E4" s="14"/>
      <c r="F4" s="64"/>
    </row>
    <row r="5" ht="18.75" customHeight="1" spans="1:6">
      <c r="A5" s="192"/>
      <c r="B5" s="193"/>
      <c r="C5" s="192"/>
      <c r="D5" s="84" t="s">
        <v>55</v>
      </c>
      <c r="E5" s="13" t="s">
        <v>75</v>
      </c>
      <c r="F5" s="84" t="s">
        <v>76</v>
      </c>
    </row>
    <row r="6" ht="18.75" customHeight="1" spans="1:6">
      <c r="A6" s="132">
        <v>1</v>
      </c>
      <c r="B6" s="194" t="s">
        <v>83</v>
      </c>
      <c r="C6" s="132">
        <v>3</v>
      </c>
      <c r="D6" s="15">
        <v>4</v>
      </c>
      <c r="E6" s="15">
        <v>5</v>
      </c>
      <c r="F6" s="15">
        <v>6</v>
      </c>
    </row>
    <row r="7" ht="21" customHeight="1" spans="1:6">
      <c r="A7" s="89"/>
      <c r="B7" s="89"/>
      <c r="C7" s="89"/>
      <c r="D7" s="168"/>
      <c r="E7" s="168"/>
      <c r="F7" s="168"/>
    </row>
    <row r="8" ht="21" customHeight="1" spans="1:6">
      <c r="A8" s="89"/>
      <c r="B8" s="89"/>
      <c r="C8" s="89"/>
      <c r="D8" s="168"/>
      <c r="E8" s="168"/>
      <c r="F8" s="168"/>
    </row>
    <row r="9" ht="18.75" customHeight="1" spans="1:6">
      <c r="A9" s="195" t="s">
        <v>179</v>
      </c>
      <c r="B9" s="195" t="s">
        <v>179</v>
      </c>
      <c r="C9" s="196" t="s">
        <v>179</v>
      </c>
      <c r="D9" s="168"/>
      <c r="E9" s="168"/>
      <c r="F9" s="168"/>
    </row>
    <row r="10" customHeight="1" spans="1:1">
      <c r="A10" t="s">
        <v>353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3" sqref="A3:H3"/>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46"/>
      <c r="C1" s="146"/>
      <c r="R1" s="74"/>
      <c r="S1" s="74" t="s">
        <v>354</v>
      </c>
    </row>
    <row r="2" ht="41.25" customHeight="1" spans="1:19">
      <c r="A2" s="137" t="str">
        <f>"2025"&amp;"年部门政府采购预算表"</f>
        <v>2025年部门政府采购预算表</v>
      </c>
      <c r="B2" s="131"/>
      <c r="C2" s="131"/>
      <c r="D2" s="75"/>
      <c r="E2" s="75"/>
      <c r="F2" s="75"/>
      <c r="G2" s="75"/>
      <c r="H2" s="75"/>
      <c r="I2" s="75"/>
      <c r="J2" s="75"/>
      <c r="K2" s="75"/>
      <c r="L2" s="75"/>
      <c r="M2" s="131"/>
      <c r="N2" s="75"/>
      <c r="O2" s="75"/>
      <c r="P2" s="131"/>
      <c r="Q2" s="75"/>
      <c r="R2" s="131"/>
      <c r="S2" s="131"/>
    </row>
    <row r="3" ht="18.75" customHeight="1" spans="1:19">
      <c r="A3" s="176" t="str">
        <f>"单位名称："&amp;"石林彝族自治县石林中学"</f>
        <v>单位名称：石林彝族自治县石林中学</v>
      </c>
      <c r="B3" s="148"/>
      <c r="C3" s="148"/>
      <c r="D3" s="78"/>
      <c r="E3" s="78"/>
      <c r="F3" s="78"/>
      <c r="G3" s="78"/>
      <c r="H3" s="78"/>
      <c r="I3" s="78"/>
      <c r="J3" s="78"/>
      <c r="K3" s="78"/>
      <c r="L3" s="78"/>
      <c r="R3" s="79"/>
      <c r="S3" s="183" t="s">
        <v>1</v>
      </c>
    </row>
    <row r="4" ht="15.75" customHeight="1" spans="1:19">
      <c r="A4" s="81" t="s">
        <v>188</v>
      </c>
      <c r="B4" s="149" t="s">
        <v>189</v>
      </c>
      <c r="C4" s="149" t="s">
        <v>355</v>
      </c>
      <c r="D4" s="150" t="s">
        <v>356</v>
      </c>
      <c r="E4" s="150" t="s">
        <v>357</v>
      </c>
      <c r="F4" s="150" t="s">
        <v>358</v>
      </c>
      <c r="G4" s="150" t="s">
        <v>359</v>
      </c>
      <c r="H4" s="150" t="s">
        <v>360</v>
      </c>
      <c r="I4" s="163" t="s">
        <v>196</v>
      </c>
      <c r="J4" s="163"/>
      <c r="K4" s="163"/>
      <c r="L4" s="163"/>
      <c r="M4" s="164"/>
      <c r="N4" s="163"/>
      <c r="O4" s="163"/>
      <c r="P4" s="172"/>
      <c r="Q4" s="163"/>
      <c r="R4" s="164"/>
      <c r="S4" s="173"/>
    </row>
    <row r="5" ht="17.25" customHeight="1" spans="1:19">
      <c r="A5" s="83"/>
      <c r="B5" s="151"/>
      <c r="C5" s="151"/>
      <c r="D5" s="152"/>
      <c r="E5" s="152"/>
      <c r="F5" s="152"/>
      <c r="G5" s="152"/>
      <c r="H5" s="152"/>
      <c r="I5" s="152" t="s">
        <v>55</v>
      </c>
      <c r="J5" s="152" t="s">
        <v>58</v>
      </c>
      <c r="K5" s="152" t="s">
        <v>361</v>
      </c>
      <c r="L5" s="152" t="s">
        <v>362</v>
      </c>
      <c r="M5" s="165" t="s">
        <v>363</v>
      </c>
      <c r="N5" s="166" t="s">
        <v>364</v>
      </c>
      <c r="O5" s="166"/>
      <c r="P5" s="174"/>
      <c r="Q5" s="166"/>
      <c r="R5" s="175"/>
      <c r="S5" s="153"/>
    </row>
    <row r="6" ht="54" customHeight="1" spans="1:19">
      <c r="A6" s="86"/>
      <c r="B6" s="153"/>
      <c r="C6" s="153"/>
      <c r="D6" s="154"/>
      <c r="E6" s="154"/>
      <c r="F6" s="154"/>
      <c r="G6" s="154"/>
      <c r="H6" s="154"/>
      <c r="I6" s="154"/>
      <c r="J6" s="154" t="s">
        <v>57</v>
      </c>
      <c r="K6" s="154"/>
      <c r="L6" s="154"/>
      <c r="M6" s="167"/>
      <c r="N6" s="154" t="s">
        <v>57</v>
      </c>
      <c r="O6" s="154" t="s">
        <v>64</v>
      </c>
      <c r="P6" s="153" t="s">
        <v>65</v>
      </c>
      <c r="Q6" s="154" t="s">
        <v>66</v>
      </c>
      <c r="R6" s="167" t="s">
        <v>67</v>
      </c>
      <c r="S6" s="153" t="s">
        <v>68</v>
      </c>
    </row>
    <row r="7" ht="18" customHeight="1" spans="1:19">
      <c r="A7" s="177">
        <v>1</v>
      </c>
      <c r="B7" s="177" t="s">
        <v>83</v>
      </c>
      <c r="C7" s="178">
        <v>3</v>
      </c>
      <c r="D7" s="178">
        <v>4</v>
      </c>
      <c r="E7" s="177">
        <v>5</v>
      </c>
      <c r="F7" s="177">
        <v>6</v>
      </c>
      <c r="G7" s="177">
        <v>7</v>
      </c>
      <c r="H7" s="177">
        <v>8</v>
      </c>
      <c r="I7" s="177">
        <v>9</v>
      </c>
      <c r="J7" s="177">
        <v>10</v>
      </c>
      <c r="K7" s="177">
        <v>11</v>
      </c>
      <c r="L7" s="177">
        <v>12</v>
      </c>
      <c r="M7" s="177">
        <v>13</v>
      </c>
      <c r="N7" s="177">
        <v>14</v>
      </c>
      <c r="O7" s="177">
        <v>15</v>
      </c>
      <c r="P7" s="177">
        <v>16</v>
      </c>
      <c r="Q7" s="177">
        <v>17</v>
      </c>
      <c r="R7" s="177">
        <v>18</v>
      </c>
      <c r="S7" s="177">
        <v>19</v>
      </c>
    </row>
    <row r="8" ht="21" customHeight="1" spans="1:19">
      <c r="A8" s="155" t="s">
        <v>206</v>
      </c>
      <c r="B8" s="156" t="s">
        <v>70</v>
      </c>
      <c r="C8" s="156" t="s">
        <v>282</v>
      </c>
      <c r="D8" s="157" t="s">
        <v>365</v>
      </c>
      <c r="E8" s="157" t="s">
        <v>366</v>
      </c>
      <c r="F8" s="157" t="s">
        <v>367</v>
      </c>
      <c r="G8" s="179">
        <v>1</v>
      </c>
      <c r="H8" s="168">
        <v>142524</v>
      </c>
      <c r="I8" s="168">
        <v>142524</v>
      </c>
      <c r="J8" s="168">
        <v>142524</v>
      </c>
      <c r="K8" s="168"/>
      <c r="L8" s="168"/>
      <c r="M8" s="168"/>
      <c r="N8" s="168"/>
      <c r="O8" s="168"/>
      <c r="P8" s="168"/>
      <c r="Q8" s="168"/>
      <c r="R8" s="168"/>
      <c r="S8" s="168"/>
    </row>
    <row r="9" ht="21" customHeight="1" spans="1:19">
      <c r="A9" s="158" t="s">
        <v>179</v>
      </c>
      <c r="B9" s="159"/>
      <c r="C9" s="159"/>
      <c r="D9" s="160"/>
      <c r="E9" s="160"/>
      <c r="F9" s="160"/>
      <c r="G9" s="180"/>
      <c r="H9" s="168">
        <v>142524</v>
      </c>
      <c r="I9" s="168">
        <v>142524</v>
      </c>
      <c r="J9" s="168">
        <v>142524</v>
      </c>
      <c r="K9" s="168"/>
      <c r="L9" s="168"/>
      <c r="M9" s="168"/>
      <c r="N9" s="168"/>
      <c r="O9" s="168"/>
      <c r="P9" s="168"/>
      <c r="Q9" s="168"/>
      <c r="R9" s="168"/>
      <c r="S9" s="168"/>
    </row>
    <row r="10" ht="21" customHeight="1" spans="1:19">
      <c r="A10" s="176" t="s">
        <v>368</v>
      </c>
      <c r="B10" s="76"/>
      <c r="C10" s="76"/>
      <c r="D10" s="176"/>
      <c r="E10" s="176"/>
      <c r="F10" s="176"/>
      <c r="G10" s="181"/>
      <c r="H10" s="182"/>
      <c r="I10" s="182"/>
      <c r="J10" s="182"/>
      <c r="K10" s="182"/>
      <c r="L10" s="182"/>
      <c r="M10" s="182"/>
      <c r="N10" s="182"/>
      <c r="O10" s="182"/>
      <c r="P10" s="182"/>
      <c r="Q10" s="182"/>
      <c r="R10" s="182"/>
      <c r="S10" s="182"/>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21" sqref="A21:B2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45"/>
      <c r="B1" s="146"/>
      <c r="C1" s="146"/>
      <c r="D1" s="146"/>
      <c r="E1" s="146"/>
      <c r="F1" s="146"/>
      <c r="G1" s="146"/>
      <c r="H1" s="145"/>
      <c r="I1" s="145"/>
      <c r="J1" s="145"/>
      <c r="K1" s="145"/>
      <c r="L1" s="145"/>
      <c r="M1" s="145"/>
      <c r="N1" s="161"/>
      <c r="O1" s="145"/>
      <c r="P1" s="145"/>
      <c r="Q1" s="146"/>
      <c r="R1" s="145"/>
      <c r="S1" s="170"/>
      <c r="T1" s="170" t="s">
        <v>369</v>
      </c>
    </row>
    <row r="2" ht="41.25" customHeight="1" spans="1:20">
      <c r="A2" s="137" t="str">
        <f>"2025"&amp;"年部门政府购买服务预算表"</f>
        <v>2025年部门政府购买服务预算表</v>
      </c>
      <c r="B2" s="131"/>
      <c r="C2" s="131"/>
      <c r="D2" s="131"/>
      <c r="E2" s="131"/>
      <c r="F2" s="131"/>
      <c r="G2" s="131"/>
      <c r="H2" s="147"/>
      <c r="I2" s="147"/>
      <c r="J2" s="147"/>
      <c r="K2" s="147"/>
      <c r="L2" s="147"/>
      <c r="M2" s="147"/>
      <c r="N2" s="162"/>
      <c r="O2" s="147"/>
      <c r="P2" s="147"/>
      <c r="Q2" s="131"/>
      <c r="R2" s="147"/>
      <c r="S2" s="162"/>
      <c r="T2" s="131"/>
    </row>
    <row r="3" ht="22.5" customHeight="1" spans="1:20">
      <c r="A3" s="138" t="str">
        <f>"单位名称："&amp;"石林彝族自治县石林中学"</f>
        <v>单位名称：石林彝族自治县石林中学</v>
      </c>
      <c r="B3" s="148"/>
      <c r="C3" s="148"/>
      <c r="D3" s="148"/>
      <c r="E3" s="148"/>
      <c r="F3" s="148"/>
      <c r="G3" s="148"/>
      <c r="H3" s="139"/>
      <c r="I3" s="139"/>
      <c r="J3" s="139"/>
      <c r="K3" s="139"/>
      <c r="L3" s="139"/>
      <c r="M3" s="139"/>
      <c r="N3" s="161"/>
      <c r="O3" s="145"/>
      <c r="P3" s="145"/>
      <c r="Q3" s="146"/>
      <c r="R3" s="145"/>
      <c r="S3" s="171"/>
      <c r="T3" s="170" t="s">
        <v>1</v>
      </c>
    </row>
    <row r="4" ht="24" customHeight="1" spans="1:20">
      <c r="A4" s="81" t="s">
        <v>188</v>
      </c>
      <c r="B4" s="149" t="s">
        <v>189</v>
      </c>
      <c r="C4" s="149" t="s">
        <v>355</v>
      </c>
      <c r="D4" s="149" t="s">
        <v>370</v>
      </c>
      <c r="E4" s="149" t="s">
        <v>371</v>
      </c>
      <c r="F4" s="149" t="s">
        <v>372</v>
      </c>
      <c r="G4" s="149" t="s">
        <v>373</v>
      </c>
      <c r="H4" s="150" t="s">
        <v>374</v>
      </c>
      <c r="I4" s="150" t="s">
        <v>375</v>
      </c>
      <c r="J4" s="163" t="s">
        <v>196</v>
      </c>
      <c r="K4" s="163"/>
      <c r="L4" s="163"/>
      <c r="M4" s="163"/>
      <c r="N4" s="164"/>
      <c r="O4" s="163"/>
      <c r="P4" s="163"/>
      <c r="Q4" s="172"/>
      <c r="R4" s="163"/>
      <c r="S4" s="164"/>
      <c r="T4" s="173"/>
    </row>
    <row r="5" ht="24" customHeight="1" spans="1:20">
      <c r="A5" s="83"/>
      <c r="B5" s="151"/>
      <c r="C5" s="151"/>
      <c r="D5" s="151"/>
      <c r="E5" s="151"/>
      <c r="F5" s="151"/>
      <c r="G5" s="151"/>
      <c r="H5" s="152"/>
      <c r="I5" s="152"/>
      <c r="J5" s="152" t="s">
        <v>55</v>
      </c>
      <c r="K5" s="152" t="s">
        <v>58</v>
      </c>
      <c r="L5" s="152" t="s">
        <v>361</v>
      </c>
      <c r="M5" s="152" t="s">
        <v>362</v>
      </c>
      <c r="N5" s="165" t="s">
        <v>363</v>
      </c>
      <c r="O5" s="166" t="s">
        <v>364</v>
      </c>
      <c r="P5" s="166"/>
      <c r="Q5" s="174"/>
      <c r="R5" s="166"/>
      <c r="S5" s="175"/>
      <c r="T5" s="153"/>
    </row>
    <row r="6" ht="54" customHeight="1" spans="1:20">
      <c r="A6" s="86"/>
      <c r="B6" s="153"/>
      <c r="C6" s="153"/>
      <c r="D6" s="153"/>
      <c r="E6" s="153"/>
      <c r="F6" s="153"/>
      <c r="G6" s="153"/>
      <c r="H6" s="154"/>
      <c r="I6" s="154"/>
      <c r="J6" s="154"/>
      <c r="K6" s="154" t="s">
        <v>57</v>
      </c>
      <c r="L6" s="154"/>
      <c r="M6" s="154"/>
      <c r="N6" s="167"/>
      <c r="O6" s="154" t="s">
        <v>57</v>
      </c>
      <c r="P6" s="154" t="s">
        <v>64</v>
      </c>
      <c r="Q6" s="153" t="s">
        <v>65</v>
      </c>
      <c r="R6" s="154" t="s">
        <v>66</v>
      </c>
      <c r="S6" s="167" t="s">
        <v>67</v>
      </c>
      <c r="T6" s="153" t="s">
        <v>68</v>
      </c>
    </row>
    <row r="7" ht="17.25" customHeight="1" spans="1:20">
      <c r="A7" s="87">
        <v>1</v>
      </c>
      <c r="B7" s="153">
        <v>2</v>
      </c>
      <c r="C7" s="87">
        <v>3</v>
      </c>
      <c r="D7" s="87">
        <v>4</v>
      </c>
      <c r="E7" s="153">
        <v>5</v>
      </c>
      <c r="F7" s="87">
        <v>6</v>
      </c>
      <c r="G7" s="87">
        <v>7</v>
      </c>
      <c r="H7" s="153">
        <v>8</v>
      </c>
      <c r="I7" s="87">
        <v>9</v>
      </c>
      <c r="J7" s="87">
        <v>10</v>
      </c>
      <c r="K7" s="153">
        <v>11</v>
      </c>
      <c r="L7" s="87">
        <v>12</v>
      </c>
      <c r="M7" s="87">
        <v>13</v>
      </c>
      <c r="N7" s="153">
        <v>14</v>
      </c>
      <c r="O7" s="87">
        <v>15</v>
      </c>
      <c r="P7" s="87">
        <v>16</v>
      </c>
      <c r="Q7" s="153">
        <v>17</v>
      </c>
      <c r="R7" s="87">
        <v>18</v>
      </c>
      <c r="S7" s="87">
        <v>19</v>
      </c>
      <c r="T7" s="87">
        <v>20</v>
      </c>
    </row>
    <row r="8" ht="21" customHeight="1" spans="1:20">
      <c r="A8" s="155"/>
      <c r="B8" s="156"/>
      <c r="C8" s="156"/>
      <c r="D8" s="156"/>
      <c r="E8" s="156"/>
      <c r="F8" s="156"/>
      <c r="G8" s="156"/>
      <c r="H8" s="157"/>
      <c r="I8" s="157"/>
      <c r="J8" s="168"/>
      <c r="K8" s="168"/>
      <c r="L8" s="168"/>
      <c r="M8" s="168"/>
      <c r="N8" s="168"/>
      <c r="O8" s="168"/>
      <c r="P8" s="168"/>
      <c r="Q8" s="168"/>
      <c r="R8" s="168"/>
      <c r="S8" s="168"/>
      <c r="T8" s="168"/>
    </row>
    <row r="9" ht="21" customHeight="1" spans="1:20">
      <c r="A9" s="158" t="s">
        <v>179</v>
      </c>
      <c r="B9" s="159"/>
      <c r="C9" s="159"/>
      <c r="D9" s="159"/>
      <c r="E9" s="159"/>
      <c r="F9" s="159"/>
      <c r="G9" s="159"/>
      <c r="H9" s="160"/>
      <c r="I9" s="169"/>
      <c r="J9" s="168"/>
      <c r="K9" s="168"/>
      <c r="L9" s="168"/>
      <c r="M9" s="168"/>
      <c r="N9" s="168"/>
      <c r="O9" s="168"/>
      <c r="P9" s="168"/>
      <c r="Q9" s="168"/>
      <c r="R9" s="168"/>
      <c r="S9" s="168"/>
      <c r="T9" s="168"/>
    </row>
    <row r="10" customHeight="1" spans="1:1">
      <c r="A10" t="s">
        <v>376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tabSelected="1" workbookViewId="0">
      <selection activeCell="A10" sqref="A10"/>
    </sheetView>
  </sheetViews>
  <sheetFormatPr defaultColWidth="9.13888888888889" defaultRowHeight="14.25" customHeight="1" outlineLevelCol="4"/>
  <cols>
    <col min="1" max="1" width="37.7037037037037" customWidth="1"/>
    <col min="2" max="24" width="20" customWidth="1"/>
  </cols>
  <sheetData>
    <row r="1" customFormat="1" customHeight="1" spans="1:5">
      <c r="A1" s="135"/>
      <c r="B1" s="135"/>
      <c r="C1" s="135"/>
      <c r="D1" s="135"/>
      <c r="E1" s="135"/>
    </row>
    <row r="2" customFormat="1" ht="13.5" customHeight="1" spans="4:5">
      <c r="D2" s="136"/>
      <c r="E2" s="74" t="s">
        <v>377</v>
      </c>
    </row>
    <row r="3" customFormat="1" ht="27.75" customHeight="1" spans="1:5">
      <c r="A3" s="137" t="s">
        <v>378</v>
      </c>
      <c r="B3" s="75"/>
      <c r="C3" s="75"/>
      <c r="D3" s="75"/>
      <c r="E3" s="75"/>
    </row>
    <row r="4" customFormat="1" ht="18" customHeight="1" spans="1:5">
      <c r="A4" s="138" t="str">
        <f>"单位名称："&amp;"石林彝族自治县石林中学"</f>
        <v>单位名称：石林彝族自治县石林中学</v>
      </c>
      <c r="B4" s="139"/>
      <c r="C4" s="139"/>
      <c r="D4" s="140"/>
      <c r="E4" s="79" t="s">
        <v>1</v>
      </c>
    </row>
    <row r="5" customFormat="1" ht="19.5" customHeight="1" spans="1:5">
      <c r="A5" s="141" t="s">
        <v>379</v>
      </c>
      <c r="B5" s="25" t="s">
        <v>196</v>
      </c>
      <c r="C5" s="25"/>
      <c r="D5" s="25"/>
      <c r="E5" s="25" t="s">
        <v>380</v>
      </c>
    </row>
    <row r="6" customFormat="1" ht="40.5" customHeight="1" spans="1:5">
      <c r="A6" s="142"/>
      <c r="B6" s="25" t="s">
        <v>55</v>
      </c>
      <c r="C6" s="143" t="s">
        <v>58</v>
      </c>
      <c r="D6" s="143" t="s">
        <v>361</v>
      </c>
      <c r="E6" s="25"/>
    </row>
    <row r="7" customFormat="1" ht="19.5" customHeight="1" spans="1:5">
      <c r="A7" s="15">
        <v>1</v>
      </c>
      <c r="B7" s="87">
        <v>2</v>
      </c>
      <c r="C7" s="87">
        <v>3</v>
      </c>
      <c r="D7" s="142">
        <v>4</v>
      </c>
      <c r="E7" s="87">
        <v>5</v>
      </c>
    </row>
    <row r="8" customFormat="1" ht="28.4" customHeight="1" spans="1:5">
      <c r="A8" s="19"/>
      <c r="B8" s="144"/>
      <c r="C8" s="144"/>
      <c r="D8" s="144"/>
      <c r="E8" s="144"/>
    </row>
    <row r="9" customFormat="1" ht="29.9" customHeight="1" spans="1:5">
      <c r="A9" s="19"/>
      <c r="B9" s="144"/>
      <c r="C9" s="144"/>
      <c r="D9" s="144"/>
      <c r="E9" s="144"/>
    </row>
    <row r="10" customHeight="1" spans="1:1">
      <c r="A10" t="s">
        <v>381</v>
      </c>
    </row>
  </sheetData>
  <mergeCells count="5">
    <mergeCell ref="A3:E3"/>
    <mergeCell ref="A4:D4"/>
    <mergeCell ref="B5:D5"/>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74" t="s">
        <v>382</v>
      </c>
    </row>
    <row r="2" ht="41.25" customHeight="1" spans="1:10">
      <c r="A2" s="130" t="str">
        <f>"2025"&amp;"年对下转移支付绩效目标表"</f>
        <v>2025年对下转移支付绩效目标表</v>
      </c>
      <c r="B2" s="75"/>
      <c r="C2" s="75"/>
      <c r="D2" s="75"/>
      <c r="E2" s="75"/>
      <c r="F2" s="131"/>
      <c r="G2" s="75"/>
      <c r="H2" s="131"/>
      <c r="I2" s="131"/>
      <c r="J2" s="75"/>
    </row>
    <row r="3" ht="17.25" customHeight="1" spans="1:1">
      <c r="A3" s="76" t="str">
        <f>"单位名称："&amp;"石林彝族自治县石林中学"</f>
        <v>单位名称：石林彝族自治县石林中学</v>
      </c>
    </row>
    <row r="4" ht="44.25" customHeight="1" spans="1:10">
      <c r="A4" s="18" t="s">
        <v>379</v>
      </c>
      <c r="B4" s="18" t="s">
        <v>286</v>
      </c>
      <c r="C4" s="18" t="s">
        <v>287</v>
      </c>
      <c r="D4" s="18" t="s">
        <v>288</v>
      </c>
      <c r="E4" s="18" t="s">
        <v>289</v>
      </c>
      <c r="F4" s="132" t="s">
        <v>290</v>
      </c>
      <c r="G4" s="18" t="s">
        <v>291</v>
      </c>
      <c r="H4" s="132" t="s">
        <v>292</v>
      </c>
      <c r="I4" s="132" t="s">
        <v>293</v>
      </c>
      <c r="J4" s="18" t="s">
        <v>294</v>
      </c>
    </row>
    <row r="5" ht="14.25" customHeight="1" spans="1:10">
      <c r="A5" s="18">
        <v>1</v>
      </c>
      <c r="B5" s="18">
        <v>2</v>
      </c>
      <c r="C5" s="18">
        <v>3</v>
      </c>
      <c r="D5" s="18">
        <v>4</v>
      </c>
      <c r="E5" s="18">
        <v>5</v>
      </c>
      <c r="F5" s="132">
        <v>6</v>
      </c>
      <c r="G5" s="18">
        <v>7</v>
      </c>
      <c r="H5" s="132">
        <v>8</v>
      </c>
      <c r="I5" s="132">
        <v>9</v>
      </c>
      <c r="J5" s="18">
        <v>10</v>
      </c>
    </row>
    <row r="6" ht="42" customHeight="1" spans="1:10">
      <c r="A6" s="19"/>
      <c r="B6" s="133"/>
      <c r="C6" s="133"/>
      <c r="D6" s="133"/>
      <c r="E6" s="121"/>
      <c r="F6" s="134"/>
      <c r="G6" s="121"/>
      <c r="H6" s="134"/>
      <c r="I6" s="134"/>
      <c r="J6" s="121"/>
    </row>
    <row r="7" ht="42" customHeight="1" spans="1:10">
      <c r="A7" s="19"/>
      <c r="B7" s="89"/>
      <c r="C7" s="89"/>
      <c r="D7" s="89"/>
      <c r="E7" s="19"/>
      <c r="F7" s="89"/>
      <c r="G7" s="19"/>
      <c r="H7" s="89"/>
      <c r="I7" s="89"/>
      <c r="J7" s="19"/>
    </row>
    <row r="8" customHeight="1" spans="1:1">
      <c r="A8" t="s">
        <v>383</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22" sqref="C22"/>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105" t="s">
        <v>384</v>
      </c>
      <c r="B1" s="106"/>
      <c r="C1" s="106"/>
      <c r="D1" s="107"/>
      <c r="E1" s="107"/>
      <c r="F1" s="107"/>
      <c r="G1" s="106"/>
      <c r="H1" s="106"/>
      <c r="I1" s="107"/>
    </row>
    <row r="2" ht="41.25" customHeight="1" spans="1:9">
      <c r="A2" s="108" t="str">
        <f>"2025"&amp;"年新增资产配置预算表"</f>
        <v>2025年新增资产配置预算表</v>
      </c>
      <c r="B2" s="109"/>
      <c r="C2" s="109"/>
      <c r="D2" s="110"/>
      <c r="E2" s="110"/>
      <c r="F2" s="110"/>
      <c r="G2" s="109"/>
      <c r="H2" s="109"/>
      <c r="I2" s="110"/>
    </row>
    <row r="3" customHeight="1" spans="1:9">
      <c r="A3" s="111" t="str">
        <f>"单位名称："&amp;"石林彝族自治县石林中学"</f>
        <v>单位名称：石林彝族自治县石林中学</v>
      </c>
      <c r="B3" s="112"/>
      <c r="C3" s="112"/>
      <c r="D3" s="113"/>
      <c r="F3" s="110"/>
      <c r="G3" s="109"/>
      <c r="H3" s="109"/>
      <c r="I3" s="129" t="s">
        <v>1</v>
      </c>
    </row>
    <row r="4" ht="28.5" customHeight="1" spans="1:9">
      <c r="A4" s="114" t="s">
        <v>188</v>
      </c>
      <c r="B4" s="115" t="s">
        <v>189</v>
      </c>
      <c r="C4" s="116" t="s">
        <v>385</v>
      </c>
      <c r="D4" s="114" t="s">
        <v>386</v>
      </c>
      <c r="E4" s="114" t="s">
        <v>387</v>
      </c>
      <c r="F4" s="114" t="s">
        <v>388</v>
      </c>
      <c r="G4" s="115" t="s">
        <v>389</v>
      </c>
      <c r="H4" s="103"/>
      <c r="I4" s="114"/>
    </row>
    <row r="5" ht="21" customHeight="1" spans="1:9">
      <c r="A5" s="116"/>
      <c r="B5" s="117"/>
      <c r="C5" s="117"/>
      <c r="D5" s="118"/>
      <c r="E5" s="117"/>
      <c r="F5" s="117"/>
      <c r="G5" s="115" t="s">
        <v>359</v>
      </c>
      <c r="H5" s="115" t="s">
        <v>390</v>
      </c>
      <c r="I5" s="115" t="s">
        <v>391</v>
      </c>
    </row>
    <row r="6" ht="17.25" customHeight="1" spans="1:9">
      <c r="A6" s="119" t="s">
        <v>82</v>
      </c>
      <c r="B6" s="120" t="s">
        <v>83</v>
      </c>
      <c r="C6" s="119" t="s">
        <v>84</v>
      </c>
      <c r="D6" s="121" t="s">
        <v>85</v>
      </c>
      <c r="E6" s="119" t="s">
        <v>86</v>
      </c>
      <c r="F6" s="120" t="s">
        <v>87</v>
      </c>
      <c r="G6" s="122" t="s">
        <v>88</v>
      </c>
      <c r="H6" s="121" t="s">
        <v>89</v>
      </c>
      <c r="I6" s="121">
        <v>9</v>
      </c>
    </row>
    <row r="7" ht="19.5" customHeight="1" spans="1:9">
      <c r="A7" s="123"/>
      <c r="B7" s="99"/>
      <c r="C7" s="99"/>
      <c r="D7" s="19"/>
      <c r="E7" s="89"/>
      <c r="F7" s="122"/>
      <c r="G7" s="124"/>
      <c r="H7" s="125"/>
      <c r="I7" s="125"/>
    </row>
    <row r="8" ht="19.5" customHeight="1" spans="1:9">
      <c r="A8" s="36" t="s">
        <v>55</v>
      </c>
      <c r="B8" s="126"/>
      <c r="C8" s="126"/>
      <c r="D8" s="127"/>
      <c r="E8" s="128"/>
      <c r="F8" s="128"/>
      <c r="G8" s="124"/>
      <c r="H8" s="125"/>
      <c r="I8" s="125"/>
    </row>
    <row r="9" customHeight="1" spans="1:1">
      <c r="A9" t="s">
        <v>392</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73"/>
      <c r="E1" s="73"/>
      <c r="F1" s="73"/>
      <c r="G1" s="73"/>
      <c r="K1" s="74" t="s">
        <v>393</v>
      </c>
    </row>
    <row r="2" ht="41.25" customHeight="1" spans="1:11">
      <c r="A2" s="75" t="str">
        <f>"2025"&amp;"年上级转移支付补助项目支出预算表"</f>
        <v>2025年上级转移支付补助项目支出预算表</v>
      </c>
      <c r="B2" s="75"/>
      <c r="C2" s="75"/>
      <c r="D2" s="75"/>
      <c r="E2" s="75"/>
      <c r="F2" s="75"/>
      <c r="G2" s="75"/>
      <c r="H2" s="75"/>
      <c r="I2" s="75"/>
      <c r="J2" s="75"/>
      <c r="K2" s="75"/>
    </row>
    <row r="3" ht="13.5" customHeight="1" spans="1:11">
      <c r="A3" s="76" t="str">
        <f>"单位名称："&amp;"石林彝族自治县石林中学"</f>
        <v>单位名称：石林彝族自治县石林中学</v>
      </c>
      <c r="B3" s="77"/>
      <c r="C3" s="77"/>
      <c r="D3" s="77"/>
      <c r="E3" s="77"/>
      <c r="F3" s="77"/>
      <c r="G3" s="77"/>
      <c r="H3" s="78"/>
      <c r="I3" s="78"/>
      <c r="J3" s="78"/>
      <c r="K3" s="79" t="s">
        <v>1</v>
      </c>
    </row>
    <row r="4" ht="21.75" customHeight="1" spans="1:11">
      <c r="A4" s="80" t="s">
        <v>261</v>
      </c>
      <c r="B4" s="80" t="s">
        <v>191</v>
      </c>
      <c r="C4" s="80" t="s">
        <v>262</v>
      </c>
      <c r="D4" s="81" t="s">
        <v>192</v>
      </c>
      <c r="E4" s="81" t="s">
        <v>193</v>
      </c>
      <c r="F4" s="81" t="s">
        <v>263</v>
      </c>
      <c r="G4" s="81" t="s">
        <v>264</v>
      </c>
      <c r="H4" s="96" t="s">
        <v>55</v>
      </c>
      <c r="I4" s="13" t="s">
        <v>394</v>
      </c>
      <c r="J4" s="14"/>
      <c r="K4" s="64"/>
    </row>
    <row r="5" ht="21.75" customHeight="1" spans="1:11">
      <c r="A5" s="82"/>
      <c r="B5" s="82"/>
      <c r="C5" s="82"/>
      <c r="D5" s="83"/>
      <c r="E5" s="83"/>
      <c r="F5" s="83"/>
      <c r="G5" s="83"/>
      <c r="H5" s="97"/>
      <c r="I5" s="81" t="s">
        <v>58</v>
      </c>
      <c r="J5" s="81" t="s">
        <v>59</v>
      </c>
      <c r="K5" s="81" t="s">
        <v>60</v>
      </c>
    </row>
    <row r="6" ht="40.5" customHeight="1" spans="1:11">
      <c r="A6" s="85"/>
      <c r="B6" s="85"/>
      <c r="C6" s="85"/>
      <c r="D6" s="86"/>
      <c r="E6" s="86"/>
      <c r="F6" s="86"/>
      <c r="G6" s="86"/>
      <c r="H6" s="87"/>
      <c r="I6" s="86" t="s">
        <v>57</v>
      </c>
      <c r="J6" s="86"/>
      <c r="K6" s="86"/>
    </row>
    <row r="7" ht="15" customHeight="1" spans="1:11">
      <c r="A7" s="88">
        <v>1</v>
      </c>
      <c r="B7" s="88">
        <v>2</v>
      </c>
      <c r="C7" s="88">
        <v>3</v>
      </c>
      <c r="D7" s="88">
        <v>4</v>
      </c>
      <c r="E7" s="88">
        <v>5</v>
      </c>
      <c r="F7" s="88">
        <v>6</v>
      </c>
      <c r="G7" s="88">
        <v>7</v>
      </c>
      <c r="H7" s="88">
        <v>8</v>
      </c>
      <c r="I7" s="88">
        <v>9</v>
      </c>
      <c r="J7" s="103">
        <v>10</v>
      </c>
      <c r="K7" s="103">
        <v>11</v>
      </c>
    </row>
    <row r="8" ht="18.75" customHeight="1" spans="1:11">
      <c r="A8" s="19"/>
      <c r="B8" s="89"/>
      <c r="C8" s="19"/>
      <c r="D8" s="19"/>
      <c r="E8" s="19"/>
      <c r="F8" s="19"/>
      <c r="G8" s="19"/>
      <c r="H8" s="98"/>
      <c r="I8" s="104"/>
      <c r="J8" s="104"/>
      <c r="K8" s="98"/>
    </row>
    <row r="9" ht="18.75" customHeight="1" spans="1:11">
      <c r="A9" s="99"/>
      <c r="B9" s="89"/>
      <c r="C9" s="89"/>
      <c r="D9" s="89"/>
      <c r="E9" s="89"/>
      <c r="F9" s="89"/>
      <c r="G9" s="89"/>
      <c r="H9" s="91"/>
      <c r="I9" s="91"/>
      <c r="J9" s="91"/>
      <c r="K9" s="98"/>
    </row>
    <row r="10" ht="18.75" customHeight="1" spans="1:11">
      <c r="A10" s="100" t="s">
        <v>179</v>
      </c>
      <c r="B10" s="101"/>
      <c r="C10" s="101"/>
      <c r="D10" s="101"/>
      <c r="E10" s="101"/>
      <c r="F10" s="101"/>
      <c r="G10" s="102"/>
      <c r="H10" s="91"/>
      <c r="I10" s="91"/>
      <c r="J10" s="91"/>
      <c r="K10" s="98"/>
    </row>
    <row r="11" customHeight="1" spans="1:1">
      <c r="A11"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E18" sqref="E18"/>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73"/>
      <c r="G1" s="74" t="s">
        <v>396</v>
      </c>
    </row>
    <row r="2" ht="41.25" customHeight="1" spans="1:7">
      <c r="A2" s="75" t="str">
        <f>"2025"&amp;"年部门项目中期规划预算表"</f>
        <v>2025年部门项目中期规划预算表</v>
      </c>
      <c r="B2" s="75"/>
      <c r="C2" s="75"/>
      <c r="D2" s="75"/>
      <c r="E2" s="75"/>
      <c r="F2" s="75"/>
      <c r="G2" s="75"/>
    </row>
    <row r="3" ht="13.5" customHeight="1" spans="1:7">
      <c r="A3" s="76" t="str">
        <f>"单位名称："&amp;"石林彝族自治县石林中学"</f>
        <v>单位名称：石林彝族自治县石林中学</v>
      </c>
      <c r="B3" s="77"/>
      <c r="C3" s="77"/>
      <c r="D3" s="77"/>
      <c r="E3" s="78"/>
      <c r="F3" s="78"/>
      <c r="G3" s="79" t="s">
        <v>1</v>
      </c>
    </row>
    <row r="4" ht="21.75" customHeight="1" spans="1:7">
      <c r="A4" s="80" t="s">
        <v>262</v>
      </c>
      <c r="B4" s="80" t="s">
        <v>261</v>
      </c>
      <c r="C4" s="80" t="s">
        <v>191</v>
      </c>
      <c r="D4" s="81" t="s">
        <v>397</v>
      </c>
      <c r="E4" s="13" t="s">
        <v>58</v>
      </c>
      <c r="F4" s="14"/>
      <c r="G4" s="64"/>
    </row>
    <row r="5" ht="21.75" customHeight="1" spans="1:7">
      <c r="A5" s="82"/>
      <c r="B5" s="82"/>
      <c r="C5" s="82"/>
      <c r="D5" s="83"/>
      <c r="E5" s="84" t="str">
        <f>"2025"&amp;"年"</f>
        <v>2025年</v>
      </c>
      <c r="F5" s="81" t="str">
        <f>("2025"+1)&amp;"年"</f>
        <v>2026年</v>
      </c>
      <c r="G5" s="81" t="str">
        <f>("2025"+2)&amp;"年"</f>
        <v>2027年</v>
      </c>
    </row>
    <row r="6" ht="40.5" customHeight="1" spans="1:7">
      <c r="A6" s="85"/>
      <c r="B6" s="85"/>
      <c r="C6" s="85"/>
      <c r="D6" s="86"/>
      <c r="E6" s="87"/>
      <c r="F6" s="86" t="s">
        <v>57</v>
      </c>
      <c r="G6" s="86"/>
    </row>
    <row r="7" ht="15" customHeight="1" spans="1:7">
      <c r="A7" s="88">
        <v>1</v>
      </c>
      <c r="B7" s="88">
        <v>2</v>
      </c>
      <c r="C7" s="88">
        <v>3</v>
      </c>
      <c r="D7" s="88">
        <v>4</v>
      </c>
      <c r="E7" s="88">
        <v>5</v>
      </c>
      <c r="F7" s="88">
        <v>6</v>
      </c>
      <c r="G7" s="88">
        <v>7</v>
      </c>
    </row>
    <row r="8" ht="29.9" customHeight="1" spans="1:7">
      <c r="A8" s="89" t="s">
        <v>70</v>
      </c>
      <c r="B8" s="90"/>
      <c r="C8" s="90"/>
      <c r="D8" s="89"/>
      <c r="E8" s="91">
        <v>444127</v>
      </c>
      <c r="F8" s="91"/>
      <c r="G8" s="91"/>
    </row>
    <row r="9" ht="29.9" customHeight="1" spans="1:7">
      <c r="A9" s="89"/>
      <c r="B9" s="89" t="s">
        <v>398</v>
      </c>
      <c r="C9" s="89" t="s">
        <v>269</v>
      </c>
      <c r="D9" s="89" t="s">
        <v>399</v>
      </c>
      <c r="E9" s="91">
        <v>48910</v>
      </c>
      <c r="F9" s="91"/>
      <c r="G9" s="91"/>
    </row>
    <row r="10" ht="29.9" customHeight="1" spans="1:7">
      <c r="A10" s="92"/>
      <c r="B10" s="89" t="s">
        <v>398</v>
      </c>
      <c r="C10" s="89" t="s">
        <v>271</v>
      </c>
      <c r="D10" s="89" t="s">
        <v>399</v>
      </c>
      <c r="E10" s="91">
        <v>15629</v>
      </c>
      <c r="F10" s="91"/>
      <c r="G10" s="91"/>
    </row>
    <row r="11" ht="29.9" customHeight="1" spans="1:7">
      <c r="A11" s="92"/>
      <c r="B11" s="89" t="s">
        <v>398</v>
      </c>
      <c r="C11" s="89" t="s">
        <v>273</v>
      </c>
      <c r="D11" s="89" t="s">
        <v>399</v>
      </c>
      <c r="E11" s="91">
        <v>2304</v>
      </c>
      <c r="F11" s="91"/>
      <c r="G11" s="91"/>
    </row>
    <row r="12" ht="29.9" customHeight="1" spans="1:7">
      <c r="A12" s="92"/>
      <c r="B12" s="89" t="s">
        <v>398</v>
      </c>
      <c r="C12" s="89" t="s">
        <v>275</v>
      </c>
      <c r="D12" s="89" t="s">
        <v>399</v>
      </c>
      <c r="E12" s="91">
        <v>52480</v>
      </c>
      <c r="F12" s="91"/>
      <c r="G12" s="91"/>
    </row>
    <row r="13" ht="29.9" customHeight="1" spans="1:7">
      <c r="A13" s="92"/>
      <c r="B13" s="89" t="s">
        <v>398</v>
      </c>
      <c r="C13" s="89" t="s">
        <v>279</v>
      </c>
      <c r="D13" s="89" t="s">
        <v>399</v>
      </c>
      <c r="E13" s="91">
        <v>96480</v>
      </c>
      <c r="F13" s="91"/>
      <c r="G13" s="91"/>
    </row>
    <row r="14" ht="29.9" customHeight="1" spans="1:7">
      <c r="A14" s="92"/>
      <c r="B14" s="89" t="s">
        <v>400</v>
      </c>
      <c r="C14" s="89" t="s">
        <v>282</v>
      </c>
      <c r="D14" s="89" t="s">
        <v>399</v>
      </c>
      <c r="E14" s="91">
        <v>142524</v>
      </c>
      <c r="F14" s="91"/>
      <c r="G14" s="91"/>
    </row>
    <row r="15" ht="29.9" customHeight="1" spans="1:7">
      <c r="A15" s="92"/>
      <c r="B15" s="89" t="s">
        <v>400</v>
      </c>
      <c r="C15" s="89" t="s">
        <v>284</v>
      </c>
      <c r="D15" s="89" t="s">
        <v>399</v>
      </c>
      <c r="E15" s="91">
        <v>85800</v>
      </c>
      <c r="F15" s="91"/>
      <c r="G15" s="91"/>
    </row>
    <row r="16" ht="29.9" customHeight="1" spans="1:7">
      <c r="A16" s="93" t="s">
        <v>55</v>
      </c>
      <c r="B16" s="94" t="s">
        <v>401</v>
      </c>
      <c r="C16" s="94"/>
      <c r="D16" s="95"/>
      <c r="E16" s="91">
        <v>444127</v>
      </c>
      <c r="F16" s="91"/>
      <c r="G16" s="91"/>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9"/>
  <sheetViews>
    <sheetView showZeros="0" workbookViewId="0">
      <selection activeCell="A27" sqref="$A27:$XFD29"/>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2"/>
      <c r="B1" s="2"/>
      <c r="C1" s="2"/>
      <c r="D1" s="2"/>
      <c r="E1" s="2"/>
      <c r="F1" s="2"/>
      <c r="G1" s="2"/>
      <c r="H1" s="2"/>
      <c r="I1" s="2"/>
      <c r="J1" s="63" t="s">
        <v>402</v>
      </c>
    </row>
    <row r="2" ht="41.25" customHeight="1" spans="1:10">
      <c r="A2" s="2" t="str">
        <f>"2025"&amp;"年部门整体支出绩效目标表"</f>
        <v>2025年部门整体支出绩效目标表</v>
      </c>
      <c r="B2" s="3"/>
      <c r="C2" s="3"/>
      <c r="D2" s="3"/>
      <c r="E2" s="3"/>
      <c r="F2" s="3"/>
      <c r="G2" s="3"/>
      <c r="H2" s="3"/>
      <c r="I2" s="3"/>
      <c r="J2" s="3"/>
    </row>
    <row r="3" ht="17.25" customHeight="1" spans="1:10">
      <c r="A3" s="4" t="str">
        <f>"单位名称："&amp;"石林彝族自治县石林中学"</f>
        <v>单位名称：石林彝族自治县石林中学</v>
      </c>
      <c r="B3" s="4"/>
      <c r="C3" s="5"/>
      <c r="D3" s="6"/>
      <c r="E3" s="6"/>
      <c r="F3" s="6"/>
      <c r="G3" s="6"/>
      <c r="H3" s="6"/>
      <c r="I3" s="6"/>
      <c r="J3" s="260" t="s">
        <v>1</v>
      </c>
    </row>
    <row r="4" ht="30" customHeight="1" spans="1:10">
      <c r="A4" s="7" t="s">
        <v>403</v>
      </c>
      <c r="B4" s="8">
        <v>105019</v>
      </c>
      <c r="C4" s="9"/>
      <c r="D4" s="9"/>
      <c r="E4" s="10"/>
      <c r="F4" s="11" t="s">
        <v>404</v>
      </c>
      <c r="G4" s="10"/>
      <c r="H4" s="12" t="s">
        <v>70</v>
      </c>
      <c r="I4" s="9"/>
      <c r="J4" s="10"/>
    </row>
    <row r="5" ht="32.25" customHeight="1" spans="1:10">
      <c r="A5" s="13" t="s">
        <v>405</v>
      </c>
      <c r="B5" s="14"/>
      <c r="C5" s="14"/>
      <c r="D5" s="14"/>
      <c r="E5" s="14"/>
      <c r="F5" s="14"/>
      <c r="G5" s="14"/>
      <c r="H5" s="14"/>
      <c r="I5" s="64"/>
      <c r="J5" s="65" t="s">
        <v>406</v>
      </c>
    </row>
    <row r="6" ht="99.75" customHeight="1" spans="1:10">
      <c r="A6" s="15" t="s">
        <v>407</v>
      </c>
      <c r="B6" s="16" t="s">
        <v>408</v>
      </c>
      <c r="C6" s="17" t="s">
        <v>409</v>
      </c>
      <c r="D6" s="17"/>
      <c r="E6" s="17"/>
      <c r="F6" s="17"/>
      <c r="G6" s="17"/>
      <c r="H6" s="17"/>
      <c r="I6" s="17"/>
      <c r="J6" s="66" t="s">
        <v>410</v>
      </c>
    </row>
    <row r="7" ht="99.75" customHeight="1" spans="1:10">
      <c r="A7" s="15"/>
      <c r="B7" s="16" t="str">
        <f>"总体绩效目标（"&amp;"2025"&amp;"-"&amp;("2025"+2)&amp;"年期间）"</f>
        <v>总体绩效目标（2025-2027年期间）</v>
      </c>
      <c r="C7" s="17" t="s">
        <v>411</v>
      </c>
      <c r="D7" s="17"/>
      <c r="E7" s="17"/>
      <c r="F7" s="17"/>
      <c r="G7" s="17"/>
      <c r="H7" s="17"/>
      <c r="I7" s="17"/>
      <c r="J7" s="66" t="s">
        <v>412</v>
      </c>
    </row>
    <row r="8" ht="126" customHeight="1" spans="1:10">
      <c r="A8" s="16" t="s">
        <v>413</v>
      </c>
      <c r="B8" s="18" t="str">
        <f>"预算年度（"&amp;"2025"&amp;"年）绩效目标"</f>
        <v>预算年度（2025年）绩效目标</v>
      </c>
      <c r="C8" s="19" t="s">
        <v>414</v>
      </c>
      <c r="D8" s="19"/>
      <c r="E8" s="19"/>
      <c r="F8" s="19"/>
      <c r="G8" s="19"/>
      <c r="H8" s="19"/>
      <c r="I8" s="19"/>
      <c r="J8" s="67" t="s">
        <v>415</v>
      </c>
    </row>
    <row r="9" ht="32.25" customHeight="1" spans="1:10">
      <c r="A9" s="20" t="s">
        <v>416</v>
      </c>
      <c r="B9" s="20"/>
      <c r="C9" s="20"/>
      <c r="D9" s="20"/>
      <c r="E9" s="20"/>
      <c r="F9" s="20"/>
      <c r="G9" s="20"/>
      <c r="H9" s="20"/>
      <c r="I9" s="20"/>
      <c r="J9" s="20"/>
    </row>
    <row r="10" ht="32.25" customHeight="1" spans="1:10">
      <c r="A10" s="21" t="s">
        <v>417</v>
      </c>
      <c r="B10" s="21"/>
      <c r="C10" s="22" t="s">
        <v>418</v>
      </c>
      <c r="D10" s="22"/>
      <c r="E10" s="22"/>
      <c r="F10" s="22" t="s">
        <v>419</v>
      </c>
      <c r="G10" s="23"/>
      <c r="H10" s="15" t="s">
        <v>420</v>
      </c>
      <c r="I10" s="15"/>
      <c r="J10" s="15"/>
    </row>
    <row r="11" ht="32.25" customHeight="1" spans="1:10">
      <c r="A11" s="24"/>
      <c r="B11" s="24"/>
      <c r="C11" s="25"/>
      <c r="D11" s="25"/>
      <c r="E11" s="25"/>
      <c r="F11" s="25"/>
      <c r="G11" s="26"/>
      <c r="H11" s="16" t="s">
        <v>421</v>
      </c>
      <c r="I11" s="16" t="s">
        <v>422</v>
      </c>
      <c r="J11" s="16" t="s">
        <v>423</v>
      </c>
    </row>
    <row r="12" ht="46" customHeight="1" spans="1:10">
      <c r="A12" s="27" t="s">
        <v>55</v>
      </c>
      <c r="B12" s="28"/>
      <c r="C12" s="28"/>
      <c r="D12" s="28"/>
      <c r="E12" s="28"/>
      <c r="F12" s="28"/>
      <c r="G12" s="29"/>
      <c r="H12" s="30">
        <v>15849950</v>
      </c>
      <c r="I12" s="30">
        <v>15849950</v>
      </c>
      <c r="J12" s="68"/>
    </row>
    <row r="13" ht="114" customHeight="1" spans="1:10">
      <c r="A13" s="31" t="s">
        <v>424</v>
      </c>
      <c r="B13" s="32"/>
      <c r="C13" s="33" t="s">
        <v>75</v>
      </c>
      <c r="D13" s="34"/>
      <c r="E13" s="34"/>
      <c r="F13" s="34"/>
      <c r="G13" s="34"/>
      <c r="H13" s="35">
        <v>15405823</v>
      </c>
      <c r="I13" s="35">
        <v>15405823</v>
      </c>
      <c r="J13" s="69"/>
    </row>
    <row r="14" ht="114" customHeight="1" spans="1:10">
      <c r="A14" s="31" t="s">
        <v>424</v>
      </c>
      <c r="B14" s="32"/>
      <c r="C14" s="33" t="s">
        <v>76</v>
      </c>
      <c r="D14" s="34"/>
      <c r="E14" s="34"/>
      <c r="F14" s="34"/>
      <c r="G14" s="34"/>
      <c r="H14" s="36">
        <v>444127</v>
      </c>
      <c r="I14" s="36">
        <v>444127</v>
      </c>
      <c r="J14" s="20"/>
    </row>
    <row r="15" ht="32.25" customHeight="1" spans="1:10">
      <c r="A15" s="20" t="s">
        <v>425</v>
      </c>
      <c r="B15" s="20"/>
      <c r="C15" s="20"/>
      <c r="D15" s="20"/>
      <c r="E15" s="20"/>
      <c r="F15" s="20"/>
      <c r="G15" s="20"/>
      <c r="H15" s="20"/>
      <c r="I15" s="20"/>
      <c r="J15" s="20"/>
    </row>
    <row r="16" ht="32.25" customHeight="1" spans="1:10">
      <c r="A16" s="37" t="s">
        <v>426</v>
      </c>
      <c r="B16" s="37"/>
      <c r="C16" s="37"/>
      <c r="D16" s="37"/>
      <c r="E16" s="37"/>
      <c r="F16" s="37"/>
      <c r="G16" s="37"/>
      <c r="H16" s="38" t="s">
        <v>427</v>
      </c>
      <c r="I16" s="70" t="s">
        <v>294</v>
      </c>
      <c r="J16" s="38" t="s">
        <v>428</v>
      </c>
    </row>
    <row r="17" ht="36" customHeight="1" spans="1:10">
      <c r="A17" s="39" t="s">
        <v>287</v>
      </c>
      <c r="B17" s="39" t="s">
        <v>429</v>
      </c>
      <c r="C17" s="40" t="s">
        <v>289</v>
      </c>
      <c r="D17" s="40" t="s">
        <v>290</v>
      </c>
      <c r="E17" s="40" t="s">
        <v>291</v>
      </c>
      <c r="F17" s="40" t="s">
        <v>292</v>
      </c>
      <c r="G17" s="40" t="s">
        <v>293</v>
      </c>
      <c r="H17" s="41"/>
      <c r="I17" s="41"/>
      <c r="J17" s="41"/>
    </row>
    <row r="18" ht="32.25" customHeight="1" spans="1:10">
      <c r="A18" s="42" t="s">
        <v>296</v>
      </c>
      <c r="B18" s="43"/>
      <c r="C18" s="44"/>
      <c r="D18" s="45"/>
      <c r="E18" s="46"/>
      <c r="F18" s="47"/>
      <c r="G18" s="48"/>
      <c r="H18" s="49"/>
      <c r="I18" s="49"/>
      <c r="J18" s="49"/>
    </row>
    <row r="19" ht="53" customHeight="1" spans="1:10">
      <c r="A19" s="42"/>
      <c r="B19" s="42" t="s">
        <v>297</v>
      </c>
      <c r="C19" s="50" t="s">
        <v>430</v>
      </c>
      <c r="D19" s="45" t="s">
        <v>311</v>
      </c>
      <c r="E19" s="46">
        <v>100</v>
      </c>
      <c r="F19" s="45" t="s">
        <v>316</v>
      </c>
      <c r="G19" s="47" t="s">
        <v>302</v>
      </c>
      <c r="H19" s="51" t="s">
        <v>431</v>
      </c>
      <c r="I19" s="71" t="s">
        <v>430</v>
      </c>
      <c r="J19" s="71" t="s">
        <v>432</v>
      </c>
    </row>
    <row r="20" ht="53" customHeight="1" spans="1:10">
      <c r="A20" s="42"/>
      <c r="B20" s="42"/>
      <c r="C20" s="50" t="s">
        <v>433</v>
      </c>
      <c r="D20" s="45" t="s">
        <v>311</v>
      </c>
      <c r="E20" s="46">
        <v>60</v>
      </c>
      <c r="F20" s="45" t="s">
        <v>434</v>
      </c>
      <c r="G20" s="47" t="s">
        <v>302</v>
      </c>
      <c r="H20" s="51" t="s">
        <v>431</v>
      </c>
      <c r="I20" s="71" t="s">
        <v>433</v>
      </c>
      <c r="J20" s="71" t="s">
        <v>432</v>
      </c>
    </row>
    <row r="21" ht="53" customHeight="1" spans="1:10">
      <c r="A21" s="42"/>
      <c r="B21" s="42" t="s">
        <v>339</v>
      </c>
      <c r="C21" s="50" t="s">
        <v>435</v>
      </c>
      <c r="D21" s="45" t="s">
        <v>311</v>
      </c>
      <c r="E21" s="46">
        <v>3</v>
      </c>
      <c r="F21" s="45" t="s">
        <v>301</v>
      </c>
      <c r="G21" s="47" t="s">
        <v>302</v>
      </c>
      <c r="H21" s="51" t="s">
        <v>431</v>
      </c>
      <c r="I21" s="71" t="s">
        <v>435</v>
      </c>
      <c r="J21" s="71" t="s">
        <v>432</v>
      </c>
    </row>
    <row r="22" ht="53" customHeight="1" spans="1:10">
      <c r="A22" s="42"/>
      <c r="B22" s="42"/>
      <c r="C22" s="50" t="s">
        <v>436</v>
      </c>
      <c r="D22" s="45" t="s">
        <v>311</v>
      </c>
      <c r="E22" s="46">
        <v>2</v>
      </c>
      <c r="F22" s="45" t="s">
        <v>301</v>
      </c>
      <c r="G22" s="47" t="s">
        <v>302</v>
      </c>
      <c r="H22" s="51" t="s">
        <v>431</v>
      </c>
      <c r="I22" s="71" t="s">
        <v>436</v>
      </c>
      <c r="J22" s="71" t="s">
        <v>432</v>
      </c>
    </row>
    <row r="23" ht="53" customHeight="1" spans="1:10">
      <c r="A23" s="42"/>
      <c r="B23" s="42" t="s">
        <v>437</v>
      </c>
      <c r="C23" s="50" t="s">
        <v>438</v>
      </c>
      <c r="D23" s="45" t="s">
        <v>439</v>
      </c>
      <c r="E23" s="45" t="s">
        <v>440</v>
      </c>
      <c r="F23" s="45" t="s">
        <v>301</v>
      </c>
      <c r="G23" s="47" t="s">
        <v>441</v>
      </c>
      <c r="H23" s="51" t="s">
        <v>431</v>
      </c>
      <c r="I23" s="71" t="s">
        <v>438</v>
      </c>
      <c r="J23" s="71" t="s">
        <v>432</v>
      </c>
    </row>
    <row r="24" ht="53" customHeight="1" spans="1:10">
      <c r="A24" s="42"/>
      <c r="B24" s="42"/>
      <c r="C24" s="50" t="s">
        <v>442</v>
      </c>
      <c r="D24" s="45" t="s">
        <v>439</v>
      </c>
      <c r="E24" s="46">
        <v>3</v>
      </c>
      <c r="F24" s="45" t="s">
        <v>301</v>
      </c>
      <c r="G24" s="47" t="s">
        <v>441</v>
      </c>
      <c r="H24" s="51" t="s">
        <v>431</v>
      </c>
      <c r="I24" s="71" t="s">
        <v>442</v>
      </c>
      <c r="J24" s="71" t="s">
        <v>432</v>
      </c>
    </row>
    <row r="25" ht="53" customHeight="1" spans="1:10">
      <c r="A25" s="42"/>
      <c r="B25" s="42" t="s">
        <v>443</v>
      </c>
      <c r="C25" s="50" t="s">
        <v>444</v>
      </c>
      <c r="D25" s="45" t="s">
        <v>311</v>
      </c>
      <c r="E25" s="46">
        <v>95</v>
      </c>
      <c r="F25" s="45" t="s">
        <v>301</v>
      </c>
      <c r="G25" s="47" t="s">
        <v>302</v>
      </c>
      <c r="H25" s="51" t="s">
        <v>431</v>
      </c>
      <c r="I25" s="71" t="s">
        <v>444</v>
      </c>
      <c r="J25" s="71" t="s">
        <v>432</v>
      </c>
    </row>
    <row r="26" ht="32.25" customHeight="1" spans="1:10">
      <c r="A26" s="42" t="s">
        <v>304</v>
      </c>
      <c r="B26" s="42"/>
      <c r="C26" s="50"/>
      <c r="D26" s="45"/>
      <c r="E26" s="45"/>
      <c r="F26" s="45"/>
      <c r="G26" s="47"/>
      <c r="H26" s="51"/>
      <c r="I26" s="71"/>
      <c r="J26" s="71"/>
    </row>
    <row r="27" s="1" customFormat="1" ht="74" customHeight="1" spans="1:10">
      <c r="A27" s="52"/>
      <c r="B27" s="52" t="s">
        <v>445</v>
      </c>
      <c r="C27" s="53" t="s">
        <v>446</v>
      </c>
      <c r="D27" s="54" t="s">
        <v>311</v>
      </c>
      <c r="E27" s="55">
        <v>95</v>
      </c>
      <c r="F27" s="54" t="s">
        <v>301</v>
      </c>
      <c r="G27" s="56" t="s">
        <v>441</v>
      </c>
      <c r="H27" s="57" t="s">
        <v>431</v>
      </c>
      <c r="I27" s="72" t="s">
        <v>447</v>
      </c>
      <c r="J27" s="72" t="s">
        <v>432</v>
      </c>
    </row>
    <row r="28" s="1" customFormat="1" ht="74" customHeight="1" spans="1:10">
      <c r="A28" s="52"/>
      <c r="B28" s="52" t="s">
        <v>448</v>
      </c>
      <c r="C28" s="53" t="s">
        <v>449</v>
      </c>
      <c r="D28" s="54" t="s">
        <v>311</v>
      </c>
      <c r="E28" s="55">
        <v>500</v>
      </c>
      <c r="F28" s="54" t="s">
        <v>301</v>
      </c>
      <c r="G28" s="56" t="s">
        <v>302</v>
      </c>
      <c r="H28" s="57" t="s">
        <v>431</v>
      </c>
      <c r="I28" s="72" t="s">
        <v>449</v>
      </c>
      <c r="J28" s="72" t="s">
        <v>432</v>
      </c>
    </row>
    <row r="29" s="1" customFormat="1" ht="74" customHeight="1" spans="1:10">
      <c r="A29" s="52"/>
      <c r="B29" s="52" t="s">
        <v>450</v>
      </c>
      <c r="C29" s="53" t="s">
        <v>451</v>
      </c>
      <c r="D29" s="54" t="s">
        <v>311</v>
      </c>
      <c r="E29" s="55">
        <v>100</v>
      </c>
      <c r="F29" s="54" t="s">
        <v>301</v>
      </c>
      <c r="G29" s="56" t="s">
        <v>441</v>
      </c>
      <c r="H29" s="57" t="s">
        <v>431</v>
      </c>
      <c r="I29" s="72" t="s">
        <v>451</v>
      </c>
      <c r="J29" s="72" t="s">
        <v>432</v>
      </c>
    </row>
    <row r="30" ht="32.25" customHeight="1" spans="1:10">
      <c r="A30" s="42" t="s">
        <v>308</v>
      </c>
      <c r="B30" s="43"/>
      <c r="C30" s="50"/>
      <c r="D30" s="45"/>
      <c r="E30" s="45"/>
      <c r="F30" s="45"/>
      <c r="G30" s="47"/>
      <c r="H30" s="51"/>
      <c r="I30" s="71"/>
      <c r="J30" s="71"/>
    </row>
    <row r="31" ht="76" customHeight="1" spans="1:10">
      <c r="A31" s="42"/>
      <c r="B31" s="42" t="s">
        <v>452</v>
      </c>
      <c r="C31" s="50" t="s">
        <v>453</v>
      </c>
      <c r="D31" s="45" t="s">
        <v>311</v>
      </c>
      <c r="E31" s="46">
        <v>95</v>
      </c>
      <c r="F31" s="45" t="s">
        <v>301</v>
      </c>
      <c r="G31" s="47" t="s">
        <v>441</v>
      </c>
      <c r="H31" s="51" t="s">
        <v>431</v>
      </c>
      <c r="I31" s="71" t="s">
        <v>453</v>
      </c>
      <c r="J31" s="71" t="s">
        <v>432</v>
      </c>
    </row>
    <row r="32" ht="76" customHeight="1" spans="1:10">
      <c r="A32" s="58"/>
      <c r="B32" s="58"/>
      <c r="C32" s="50" t="s">
        <v>447</v>
      </c>
      <c r="D32" s="59" t="s">
        <v>311</v>
      </c>
      <c r="E32" s="59">
        <v>95</v>
      </c>
      <c r="F32" s="60" t="s">
        <v>301</v>
      </c>
      <c r="G32" s="59" t="s">
        <v>441</v>
      </c>
      <c r="H32" s="51" t="s">
        <v>431</v>
      </c>
      <c r="I32" s="71" t="s">
        <v>447</v>
      </c>
      <c r="J32" s="71" t="s">
        <v>432</v>
      </c>
    </row>
    <row r="33" ht="53" customHeight="1" spans="1:10">
      <c r="A33" s="58"/>
      <c r="B33" s="58" t="s">
        <v>448</v>
      </c>
      <c r="C33" s="50"/>
      <c r="D33" s="59"/>
      <c r="E33" s="59"/>
      <c r="F33" s="60"/>
      <c r="G33" s="59"/>
      <c r="H33" s="51"/>
      <c r="I33" s="71"/>
      <c r="J33" s="71"/>
    </row>
    <row r="34" ht="69" customHeight="1" spans="1:10">
      <c r="A34" s="58"/>
      <c r="B34" s="58"/>
      <c r="C34" s="50" t="s">
        <v>449</v>
      </c>
      <c r="D34" s="59" t="s">
        <v>311</v>
      </c>
      <c r="E34" s="61">
        <v>500</v>
      </c>
      <c r="F34" s="60" t="s">
        <v>316</v>
      </c>
      <c r="G34" s="59" t="s">
        <v>302</v>
      </c>
      <c r="H34" s="51" t="s">
        <v>431</v>
      </c>
      <c r="I34" s="71" t="s">
        <v>449</v>
      </c>
      <c r="J34" s="71" t="s">
        <v>432</v>
      </c>
    </row>
    <row r="35" ht="53" customHeight="1" spans="1:10">
      <c r="A35" s="58"/>
      <c r="B35" s="58" t="s">
        <v>450</v>
      </c>
      <c r="C35" s="50"/>
      <c r="D35" s="59"/>
      <c r="E35" s="59"/>
      <c r="F35" s="60"/>
      <c r="G35" s="59"/>
      <c r="H35" s="51"/>
      <c r="I35" s="71"/>
      <c r="J35" s="71"/>
    </row>
    <row r="36" ht="69" customHeight="1" spans="1:10">
      <c r="A36" s="58"/>
      <c r="B36" s="58"/>
      <c r="C36" s="50" t="s">
        <v>454</v>
      </c>
      <c r="D36" s="59" t="s">
        <v>311</v>
      </c>
      <c r="E36" s="59">
        <v>100</v>
      </c>
      <c r="F36" s="60" t="s">
        <v>301</v>
      </c>
      <c r="G36" s="59" t="s">
        <v>441</v>
      </c>
      <c r="H36" s="51" t="s">
        <v>431</v>
      </c>
      <c r="I36" s="71" t="s">
        <v>454</v>
      </c>
      <c r="J36" s="71" t="s">
        <v>432</v>
      </c>
    </row>
    <row r="37" ht="32.25" customHeight="1" spans="1:10">
      <c r="A37" s="58" t="s">
        <v>308</v>
      </c>
      <c r="B37" s="58"/>
      <c r="C37" s="50"/>
      <c r="D37" s="59"/>
      <c r="E37" s="59"/>
      <c r="F37" s="60"/>
      <c r="G37" s="59"/>
      <c r="H37" s="51"/>
      <c r="I37" s="71"/>
      <c r="J37" s="71"/>
    </row>
    <row r="38" ht="53" customHeight="1" spans="1:10">
      <c r="A38" s="58"/>
      <c r="B38" s="58" t="s">
        <v>452</v>
      </c>
      <c r="C38" s="50"/>
      <c r="D38" s="59"/>
      <c r="E38" s="59"/>
      <c r="F38" s="60"/>
      <c r="G38" s="59"/>
      <c r="H38" s="51"/>
      <c r="I38" s="71"/>
      <c r="J38" s="71"/>
    </row>
    <row r="39" ht="81" customHeight="1" spans="1:10">
      <c r="A39" s="58"/>
      <c r="B39" s="62"/>
      <c r="C39" s="50" t="s">
        <v>455</v>
      </c>
      <c r="D39" s="59" t="s">
        <v>311</v>
      </c>
      <c r="E39" s="59">
        <v>95</v>
      </c>
      <c r="F39" s="60" t="s">
        <v>301</v>
      </c>
      <c r="G39" s="59" t="s">
        <v>441</v>
      </c>
      <c r="H39" s="51" t="s">
        <v>431</v>
      </c>
      <c r="I39" s="71" t="s">
        <v>453</v>
      </c>
      <c r="J39" s="71" t="s">
        <v>432</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26" sqref="D26"/>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129" t="s">
        <v>52</v>
      </c>
    </row>
    <row r="2" ht="41.25" customHeight="1" spans="1:1">
      <c r="A2" s="108" t="str">
        <f>"2025"&amp;"年部门收入预算表"</f>
        <v>2025年部门收入预算表</v>
      </c>
    </row>
    <row r="3" ht="17.25" customHeight="1" spans="1:19">
      <c r="A3" s="111" t="str">
        <f>"单位名称："&amp;"石林彝族自治县石林中学"</f>
        <v>单位名称：石林彝族自治县石林中学</v>
      </c>
      <c r="S3" s="113" t="s">
        <v>1</v>
      </c>
    </row>
    <row r="4" ht="21.75" customHeight="1" spans="1:19">
      <c r="A4" s="246" t="s">
        <v>53</v>
      </c>
      <c r="B4" s="247" t="s">
        <v>54</v>
      </c>
      <c r="C4" s="247" t="s">
        <v>55</v>
      </c>
      <c r="D4" s="248" t="s">
        <v>56</v>
      </c>
      <c r="E4" s="248"/>
      <c r="F4" s="248"/>
      <c r="G4" s="248"/>
      <c r="H4" s="248"/>
      <c r="I4" s="195"/>
      <c r="J4" s="248"/>
      <c r="K4" s="248"/>
      <c r="L4" s="248"/>
      <c r="M4" s="248"/>
      <c r="N4" s="254"/>
      <c r="O4" s="248" t="s">
        <v>45</v>
      </c>
      <c r="P4" s="248"/>
      <c r="Q4" s="248"/>
      <c r="R4" s="248"/>
      <c r="S4" s="254"/>
    </row>
    <row r="5" ht="27" customHeight="1" spans="1:19">
      <c r="A5" s="249"/>
      <c r="B5" s="250"/>
      <c r="C5" s="250"/>
      <c r="D5" s="250" t="s">
        <v>57</v>
      </c>
      <c r="E5" s="250" t="s">
        <v>58</v>
      </c>
      <c r="F5" s="250" t="s">
        <v>59</v>
      </c>
      <c r="G5" s="250" t="s">
        <v>60</v>
      </c>
      <c r="H5" s="250" t="s">
        <v>61</v>
      </c>
      <c r="I5" s="255" t="s">
        <v>62</v>
      </c>
      <c r="J5" s="256"/>
      <c r="K5" s="256"/>
      <c r="L5" s="256"/>
      <c r="M5" s="256"/>
      <c r="N5" s="257"/>
      <c r="O5" s="250" t="s">
        <v>57</v>
      </c>
      <c r="P5" s="250" t="s">
        <v>58</v>
      </c>
      <c r="Q5" s="250" t="s">
        <v>59</v>
      </c>
      <c r="R5" s="250" t="s">
        <v>60</v>
      </c>
      <c r="S5" s="250" t="s">
        <v>63</v>
      </c>
    </row>
    <row r="6" ht="30" customHeight="1" spans="1:19">
      <c r="A6" s="251"/>
      <c r="B6" s="169"/>
      <c r="C6" s="180"/>
      <c r="D6" s="180"/>
      <c r="E6" s="180"/>
      <c r="F6" s="180"/>
      <c r="G6" s="180"/>
      <c r="H6" s="180"/>
      <c r="I6" s="134" t="s">
        <v>57</v>
      </c>
      <c r="J6" s="257" t="s">
        <v>64</v>
      </c>
      <c r="K6" s="257" t="s">
        <v>65</v>
      </c>
      <c r="L6" s="257" t="s">
        <v>66</v>
      </c>
      <c r="M6" s="257" t="s">
        <v>67</v>
      </c>
      <c r="N6" s="257" t="s">
        <v>68</v>
      </c>
      <c r="O6" s="258"/>
      <c r="P6" s="258"/>
      <c r="Q6" s="258"/>
      <c r="R6" s="258"/>
      <c r="S6" s="180"/>
    </row>
    <row r="7" ht="15" customHeight="1" spans="1:19">
      <c r="A7" s="252">
        <v>1</v>
      </c>
      <c r="B7" s="252">
        <v>2</v>
      </c>
      <c r="C7" s="252">
        <v>3</v>
      </c>
      <c r="D7" s="252">
        <v>4</v>
      </c>
      <c r="E7" s="252">
        <v>5</v>
      </c>
      <c r="F7" s="252">
        <v>6</v>
      </c>
      <c r="G7" s="252">
        <v>7</v>
      </c>
      <c r="H7" s="252">
        <v>8</v>
      </c>
      <c r="I7" s="134">
        <v>9</v>
      </c>
      <c r="J7" s="252">
        <v>10</v>
      </c>
      <c r="K7" s="252">
        <v>11</v>
      </c>
      <c r="L7" s="252">
        <v>12</v>
      </c>
      <c r="M7" s="252">
        <v>13</v>
      </c>
      <c r="N7" s="252">
        <v>14</v>
      </c>
      <c r="O7" s="252">
        <v>15</v>
      </c>
      <c r="P7" s="252">
        <v>16</v>
      </c>
      <c r="Q7" s="252">
        <v>17</v>
      </c>
      <c r="R7" s="252">
        <v>18</v>
      </c>
      <c r="S7" s="252">
        <v>19</v>
      </c>
    </row>
    <row r="8" ht="18" customHeight="1" spans="1:19">
      <c r="A8" s="89" t="s">
        <v>69</v>
      </c>
      <c r="B8" s="89" t="s">
        <v>70</v>
      </c>
      <c r="C8" s="168">
        <v>15849950</v>
      </c>
      <c r="D8" s="168">
        <v>15849950</v>
      </c>
      <c r="E8" s="168">
        <v>15849950</v>
      </c>
      <c r="F8" s="168"/>
      <c r="G8" s="168"/>
      <c r="H8" s="168"/>
      <c r="I8" s="168"/>
      <c r="J8" s="168"/>
      <c r="K8" s="168"/>
      <c r="L8" s="168"/>
      <c r="M8" s="168"/>
      <c r="N8" s="168"/>
      <c r="O8" s="168"/>
      <c r="P8" s="168"/>
      <c r="Q8" s="168"/>
      <c r="R8" s="168"/>
      <c r="S8" s="168"/>
    </row>
    <row r="9" ht="18" customHeight="1" spans="1:19">
      <c r="A9" s="116" t="s">
        <v>55</v>
      </c>
      <c r="B9" s="253"/>
      <c r="C9" s="168">
        <v>15849950</v>
      </c>
      <c r="D9" s="168">
        <v>15849950</v>
      </c>
      <c r="E9" s="168">
        <v>15849950</v>
      </c>
      <c r="F9" s="168"/>
      <c r="G9" s="168"/>
      <c r="H9" s="168"/>
      <c r="I9" s="168"/>
      <c r="J9" s="168"/>
      <c r="K9" s="168"/>
      <c r="L9" s="168"/>
      <c r="M9" s="168"/>
      <c r="N9" s="168"/>
      <c r="O9" s="168"/>
      <c r="P9" s="168"/>
      <c r="Q9" s="168"/>
      <c r="R9" s="168"/>
      <c r="S9" s="16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GridLines="0" showZeros="0" topLeftCell="A13" workbookViewId="0">
      <selection activeCell="A3" sqref="A3:B3"/>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113" t="s">
        <v>71</v>
      </c>
    </row>
    <row r="2" ht="41.25" customHeight="1" spans="1:1">
      <c r="A2" s="108" t="str">
        <f>"2025"&amp;"年部门支出预算表"</f>
        <v>2025年部门支出预算表</v>
      </c>
    </row>
    <row r="3" ht="17.25" customHeight="1" spans="1:15">
      <c r="A3" s="111" t="str">
        <f>"单位名称："&amp;"石林彝族自治县石林中学"</f>
        <v>单位名称：石林彝族自治县石林中学</v>
      </c>
      <c r="O3" s="113" t="s">
        <v>1</v>
      </c>
    </row>
    <row r="4" ht="27" customHeight="1" spans="1:15">
      <c r="A4" s="232" t="s">
        <v>72</v>
      </c>
      <c r="B4" s="232" t="s">
        <v>73</v>
      </c>
      <c r="C4" s="232" t="s">
        <v>55</v>
      </c>
      <c r="D4" s="233" t="s">
        <v>58</v>
      </c>
      <c r="E4" s="234"/>
      <c r="F4" s="235"/>
      <c r="G4" s="236" t="s">
        <v>59</v>
      </c>
      <c r="H4" s="236" t="s">
        <v>60</v>
      </c>
      <c r="I4" s="236" t="s">
        <v>74</v>
      </c>
      <c r="J4" s="233" t="s">
        <v>62</v>
      </c>
      <c r="K4" s="234"/>
      <c r="L4" s="234"/>
      <c r="M4" s="234"/>
      <c r="N4" s="243"/>
      <c r="O4" s="244"/>
    </row>
    <row r="5" ht="42" customHeight="1" spans="1:15">
      <c r="A5" s="237"/>
      <c r="B5" s="237"/>
      <c r="C5" s="238"/>
      <c r="D5" s="239" t="s">
        <v>57</v>
      </c>
      <c r="E5" s="239" t="s">
        <v>75</v>
      </c>
      <c r="F5" s="239" t="s">
        <v>76</v>
      </c>
      <c r="G5" s="238"/>
      <c r="H5" s="238"/>
      <c r="I5" s="245"/>
      <c r="J5" s="239" t="s">
        <v>57</v>
      </c>
      <c r="K5" s="226" t="s">
        <v>77</v>
      </c>
      <c r="L5" s="226" t="s">
        <v>78</v>
      </c>
      <c r="M5" s="226" t="s">
        <v>79</v>
      </c>
      <c r="N5" s="226" t="s">
        <v>80</v>
      </c>
      <c r="O5" s="226" t="s">
        <v>81</v>
      </c>
    </row>
    <row r="6" ht="18" customHeight="1" spans="1:15">
      <c r="A6" s="119" t="s">
        <v>82</v>
      </c>
      <c r="B6" s="119" t="s">
        <v>83</v>
      </c>
      <c r="C6" s="119" t="s">
        <v>84</v>
      </c>
      <c r="D6" s="122" t="s">
        <v>85</v>
      </c>
      <c r="E6" s="122" t="s">
        <v>86</v>
      </c>
      <c r="F6" s="122" t="s">
        <v>87</v>
      </c>
      <c r="G6" s="122" t="s">
        <v>88</v>
      </c>
      <c r="H6" s="122" t="s">
        <v>89</v>
      </c>
      <c r="I6" s="122" t="s">
        <v>90</v>
      </c>
      <c r="J6" s="122" t="s">
        <v>91</v>
      </c>
      <c r="K6" s="122" t="s">
        <v>92</v>
      </c>
      <c r="L6" s="122" t="s">
        <v>93</v>
      </c>
      <c r="M6" s="122" t="s">
        <v>94</v>
      </c>
      <c r="N6" s="119" t="s">
        <v>95</v>
      </c>
      <c r="O6" s="122" t="s">
        <v>96</v>
      </c>
    </row>
    <row r="7" ht="21" customHeight="1" spans="1:15">
      <c r="A7" s="123" t="s">
        <v>97</v>
      </c>
      <c r="B7" s="123" t="s">
        <v>98</v>
      </c>
      <c r="C7" s="168">
        <v>10996990</v>
      </c>
      <c r="D7" s="168">
        <v>10996990</v>
      </c>
      <c r="E7" s="168">
        <v>10552863</v>
      </c>
      <c r="F7" s="168">
        <v>444127</v>
      </c>
      <c r="G7" s="168"/>
      <c r="H7" s="168"/>
      <c r="I7" s="168"/>
      <c r="J7" s="168"/>
      <c r="K7" s="168"/>
      <c r="L7" s="168"/>
      <c r="M7" s="168"/>
      <c r="N7" s="168"/>
      <c r="O7" s="168"/>
    </row>
    <row r="8" ht="21" customHeight="1" spans="1:15">
      <c r="A8" s="240" t="s">
        <v>99</v>
      </c>
      <c r="B8" s="240" t="s">
        <v>100</v>
      </c>
      <c r="C8" s="168">
        <v>10766362</v>
      </c>
      <c r="D8" s="168">
        <v>10766362</v>
      </c>
      <c r="E8" s="168">
        <v>10552863</v>
      </c>
      <c r="F8" s="168">
        <v>213499</v>
      </c>
      <c r="G8" s="168"/>
      <c r="H8" s="168"/>
      <c r="I8" s="168"/>
      <c r="J8" s="168"/>
      <c r="K8" s="168"/>
      <c r="L8" s="168"/>
      <c r="M8" s="168"/>
      <c r="N8" s="168"/>
      <c r="O8" s="168"/>
    </row>
    <row r="9" ht="21" customHeight="1" spans="1:15">
      <c r="A9" s="241" t="s">
        <v>101</v>
      </c>
      <c r="B9" s="241" t="s">
        <v>102</v>
      </c>
      <c r="C9" s="168">
        <v>10766362</v>
      </c>
      <c r="D9" s="168">
        <v>10766362</v>
      </c>
      <c r="E9" s="168">
        <v>10552863</v>
      </c>
      <c r="F9" s="168">
        <v>213499</v>
      </c>
      <c r="G9" s="168"/>
      <c r="H9" s="168"/>
      <c r="I9" s="168"/>
      <c r="J9" s="168"/>
      <c r="K9" s="168"/>
      <c r="L9" s="168"/>
      <c r="M9" s="168"/>
      <c r="N9" s="168"/>
      <c r="O9" s="168"/>
    </row>
    <row r="10" ht="21" customHeight="1" spans="1:15">
      <c r="A10" s="240" t="s">
        <v>103</v>
      </c>
      <c r="B10" s="240" t="s">
        <v>104</v>
      </c>
      <c r="C10" s="168">
        <v>2304</v>
      </c>
      <c r="D10" s="168">
        <v>2304</v>
      </c>
      <c r="E10" s="168"/>
      <c r="F10" s="168">
        <v>2304</v>
      </c>
      <c r="G10" s="168"/>
      <c r="H10" s="168"/>
      <c r="I10" s="168"/>
      <c r="J10" s="168"/>
      <c r="K10" s="168"/>
      <c r="L10" s="168"/>
      <c r="M10" s="168"/>
      <c r="N10" s="168"/>
      <c r="O10" s="168"/>
    </row>
    <row r="11" ht="21" customHeight="1" spans="1:15">
      <c r="A11" s="241" t="s">
        <v>105</v>
      </c>
      <c r="B11" s="241" t="s">
        <v>106</v>
      </c>
      <c r="C11" s="168">
        <v>2304</v>
      </c>
      <c r="D11" s="168">
        <v>2304</v>
      </c>
      <c r="E11" s="168"/>
      <c r="F11" s="168">
        <v>2304</v>
      </c>
      <c r="G11" s="168"/>
      <c r="H11" s="168"/>
      <c r="I11" s="168"/>
      <c r="J11" s="168"/>
      <c r="K11" s="168"/>
      <c r="L11" s="168"/>
      <c r="M11" s="168"/>
      <c r="N11" s="168"/>
      <c r="O11" s="168"/>
    </row>
    <row r="12" ht="21" customHeight="1" spans="1:15">
      <c r="A12" s="240" t="s">
        <v>107</v>
      </c>
      <c r="B12" s="240" t="s">
        <v>108</v>
      </c>
      <c r="C12" s="168">
        <v>228324</v>
      </c>
      <c r="D12" s="168">
        <v>228324</v>
      </c>
      <c r="E12" s="168"/>
      <c r="F12" s="168">
        <v>228324</v>
      </c>
      <c r="G12" s="168"/>
      <c r="H12" s="168"/>
      <c r="I12" s="168"/>
      <c r="J12" s="168"/>
      <c r="K12" s="168"/>
      <c r="L12" s="168"/>
      <c r="M12" s="168"/>
      <c r="N12" s="168"/>
      <c r="O12" s="168"/>
    </row>
    <row r="13" ht="21" customHeight="1" spans="1:15">
      <c r="A13" s="241" t="s">
        <v>109</v>
      </c>
      <c r="B13" s="241" t="s">
        <v>110</v>
      </c>
      <c r="C13" s="168">
        <v>228324</v>
      </c>
      <c r="D13" s="168">
        <v>228324</v>
      </c>
      <c r="E13" s="168"/>
      <c r="F13" s="168">
        <v>228324</v>
      </c>
      <c r="G13" s="168"/>
      <c r="H13" s="168"/>
      <c r="I13" s="168"/>
      <c r="J13" s="168"/>
      <c r="K13" s="168"/>
      <c r="L13" s="168"/>
      <c r="M13" s="168"/>
      <c r="N13" s="168"/>
      <c r="O13" s="168"/>
    </row>
    <row r="14" ht="21" customHeight="1" spans="1:15">
      <c r="A14" s="123" t="s">
        <v>111</v>
      </c>
      <c r="B14" s="123" t="s">
        <v>112</v>
      </c>
      <c r="C14" s="168">
        <v>2490604</v>
      </c>
      <c r="D14" s="168">
        <v>2490604</v>
      </c>
      <c r="E14" s="168">
        <v>2490604</v>
      </c>
      <c r="F14" s="168"/>
      <c r="G14" s="168"/>
      <c r="H14" s="168"/>
      <c r="I14" s="168"/>
      <c r="J14" s="168"/>
      <c r="K14" s="168"/>
      <c r="L14" s="168"/>
      <c r="M14" s="168"/>
      <c r="N14" s="168"/>
      <c r="O14" s="168"/>
    </row>
    <row r="15" ht="21" customHeight="1" spans="1:15">
      <c r="A15" s="240" t="s">
        <v>113</v>
      </c>
      <c r="B15" s="240" t="s">
        <v>114</v>
      </c>
      <c r="C15" s="168">
        <v>2459368</v>
      </c>
      <c r="D15" s="168">
        <v>2459368</v>
      </c>
      <c r="E15" s="168">
        <v>2459368</v>
      </c>
      <c r="F15" s="168"/>
      <c r="G15" s="168"/>
      <c r="H15" s="168"/>
      <c r="I15" s="168"/>
      <c r="J15" s="168"/>
      <c r="K15" s="168"/>
      <c r="L15" s="168"/>
      <c r="M15" s="168"/>
      <c r="N15" s="168"/>
      <c r="O15" s="168"/>
    </row>
    <row r="16" ht="21" customHeight="1" spans="1:15">
      <c r="A16" s="241" t="s">
        <v>115</v>
      </c>
      <c r="B16" s="241" t="s">
        <v>116</v>
      </c>
      <c r="C16" s="168">
        <v>518400</v>
      </c>
      <c r="D16" s="168">
        <v>518400</v>
      </c>
      <c r="E16" s="168">
        <v>518400</v>
      </c>
      <c r="F16" s="168"/>
      <c r="G16" s="168"/>
      <c r="H16" s="168"/>
      <c r="I16" s="168"/>
      <c r="J16" s="168"/>
      <c r="K16" s="168"/>
      <c r="L16" s="168"/>
      <c r="M16" s="168"/>
      <c r="N16" s="168"/>
      <c r="O16" s="168"/>
    </row>
    <row r="17" ht="21" customHeight="1" spans="1:15">
      <c r="A17" s="241" t="s">
        <v>117</v>
      </c>
      <c r="B17" s="241" t="s">
        <v>118</v>
      </c>
      <c r="C17" s="168">
        <v>1447416</v>
      </c>
      <c r="D17" s="168">
        <v>1447416</v>
      </c>
      <c r="E17" s="168">
        <v>1447416</v>
      </c>
      <c r="F17" s="168"/>
      <c r="G17" s="168"/>
      <c r="H17" s="168"/>
      <c r="I17" s="168"/>
      <c r="J17" s="168"/>
      <c r="K17" s="168"/>
      <c r="L17" s="168"/>
      <c r="M17" s="168"/>
      <c r="N17" s="168"/>
      <c r="O17" s="168"/>
    </row>
    <row r="18" ht="21" customHeight="1" spans="1:15">
      <c r="A18" s="241" t="s">
        <v>119</v>
      </c>
      <c r="B18" s="241" t="s">
        <v>120</v>
      </c>
      <c r="C18" s="168">
        <v>493552</v>
      </c>
      <c r="D18" s="168">
        <v>493552</v>
      </c>
      <c r="E18" s="168">
        <v>493552</v>
      </c>
      <c r="F18" s="168"/>
      <c r="G18" s="168"/>
      <c r="H18" s="168"/>
      <c r="I18" s="168"/>
      <c r="J18" s="168"/>
      <c r="K18" s="168"/>
      <c r="L18" s="168"/>
      <c r="M18" s="168"/>
      <c r="N18" s="168"/>
      <c r="O18" s="168"/>
    </row>
    <row r="19" ht="21" customHeight="1" spans="1:15">
      <c r="A19" s="240" t="s">
        <v>121</v>
      </c>
      <c r="B19" s="240" t="s">
        <v>122</v>
      </c>
      <c r="C19" s="168">
        <v>31236</v>
      </c>
      <c r="D19" s="168">
        <v>31236</v>
      </c>
      <c r="E19" s="168">
        <v>31236</v>
      </c>
      <c r="F19" s="168"/>
      <c r="G19" s="168"/>
      <c r="H19" s="168"/>
      <c r="I19" s="168"/>
      <c r="J19" s="168"/>
      <c r="K19" s="168"/>
      <c r="L19" s="168"/>
      <c r="M19" s="168"/>
      <c r="N19" s="168"/>
      <c r="O19" s="168"/>
    </row>
    <row r="20" ht="21" customHeight="1" spans="1:15">
      <c r="A20" s="241" t="s">
        <v>123</v>
      </c>
      <c r="B20" s="241" t="s">
        <v>124</v>
      </c>
      <c r="C20" s="168">
        <v>31236</v>
      </c>
      <c r="D20" s="168">
        <v>31236</v>
      </c>
      <c r="E20" s="168">
        <v>31236</v>
      </c>
      <c r="F20" s="168"/>
      <c r="G20" s="168"/>
      <c r="H20" s="168"/>
      <c r="I20" s="168"/>
      <c r="J20" s="168"/>
      <c r="K20" s="168"/>
      <c r="L20" s="168"/>
      <c r="M20" s="168"/>
      <c r="N20" s="168"/>
      <c r="O20" s="168"/>
    </row>
    <row r="21" ht="21" customHeight="1" spans="1:15">
      <c r="A21" s="123" t="s">
        <v>125</v>
      </c>
      <c r="B21" s="123" t="s">
        <v>126</v>
      </c>
      <c r="C21" s="168">
        <v>1217340</v>
      </c>
      <c r="D21" s="168">
        <v>1217340</v>
      </c>
      <c r="E21" s="168">
        <v>1217340</v>
      </c>
      <c r="F21" s="168"/>
      <c r="G21" s="168"/>
      <c r="H21" s="168"/>
      <c r="I21" s="168"/>
      <c r="J21" s="168"/>
      <c r="K21" s="168"/>
      <c r="L21" s="168"/>
      <c r="M21" s="168"/>
      <c r="N21" s="168"/>
      <c r="O21" s="168"/>
    </row>
    <row r="22" ht="21" customHeight="1" spans="1:15">
      <c r="A22" s="240" t="s">
        <v>127</v>
      </c>
      <c r="B22" s="240" t="s">
        <v>128</v>
      </c>
      <c r="C22" s="168">
        <v>1217340</v>
      </c>
      <c r="D22" s="168">
        <v>1217340</v>
      </c>
      <c r="E22" s="168">
        <v>1217340</v>
      </c>
      <c r="F22" s="168"/>
      <c r="G22" s="168"/>
      <c r="H22" s="168"/>
      <c r="I22" s="168"/>
      <c r="J22" s="168"/>
      <c r="K22" s="168"/>
      <c r="L22" s="168"/>
      <c r="M22" s="168"/>
      <c r="N22" s="168"/>
      <c r="O22" s="168"/>
    </row>
    <row r="23" ht="21" customHeight="1" spans="1:15">
      <c r="A23" s="241" t="s">
        <v>129</v>
      </c>
      <c r="B23" s="241" t="s">
        <v>130</v>
      </c>
      <c r="C23" s="168">
        <v>606888</v>
      </c>
      <c r="D23" s="168">
        <v>606888</v>
      </c>
      <c r="E23" s="168">
        <v>606888</v>
      </c>
      <c r="F23" s="168"/>
      <c r="G23" s="168"/>
      <c r="H23" s="168"/>
      <c r="I23" s="168"/>
      <c r="J23" s="168"/>
      <c r="K23" s="168"/>
      <c r="L23" s="168"/>
      <c r="M23" s="168"/>
      <c r="N23" s="168"/>
      <c r="O23" s="168"/>
    </row>
    <row r="24" ht="21" customHeight="1" spans="1:15">
      <c r="A24" s="241" t="s">
        <v>131</v>
      </c>
      <c r="B24" s="241" t="s">
        <v>132</v>
      </c>
      <c r="C24" s="168">
        <v>536544</v>
      </c>
      <c r="D24" s="168">
        <v>536544</v>
      </c>
      <c r="E24" s="168">
        <v>536544</v>
      </c>
      <c r="F24" s="168"/>
      <c r="G24" s="168"/>
      <c r="H24" s="168"/>
      <c r="I24" s="168"/>
      <c r="J24" s="168"/>
      <c r="K24" s="168"/>
      <c r="L24" s="168"/>
      <c r="M24" s="168"/>
      <c r="N24" s="168"/>
      <c r="O24" s="168"/>
    </row>
    <row r="25" ht="21" customHeight="1" spans="1:15">
      <c r="A25" s="241" t="s">
        <v>133</v>
      </c>
      <c r="B25" s="241" t="s">
        <v>134</v>
      </c>
      <c r="C25" s="168">
        <v>73908</v>
      </c>
      <c r="D25" s="168">
        <v>73908</v>
      </c>
      <c r="E25" s="168">
        <v>73908</v>
      </c>
      <c r="F25" s="168"/>
      <c r="G25" s="168"/>
      <c r="H25" s="168"/>
      <c r="I25" s="168"/>
      <c r="J25" s="168"/>
      <c r="K25" s="168"/>
      <c r="L25" s="168"/>
      <c r="M25" s="168"/>
      <c r="N25" s="168"/>
      <c r="O25" s="168"/>
    </row>
    <row r="26" ht="21" customHeight="1" spans="1:15">
      <c r="A26" s="123" t="s">
        <v>135</v>
      </c>
      <c r="B26" s="123" t="s">
        <v>136</v>
      </c>
      <c r="C26" s="168">
        <v>1145016</v>
      </c>
      <c r="D26" s="168">
        <v>1145016</v>
      </c>
      <c r="E26" s="168">
        <v>1145016</v>
      </c>
      <c r="F26" s="168"/>
      <c r="G26" s="168"/>
      <c r="H26" s="168"/>
      <c r="I26" s="168"/>
      <c r="J26" s="168"/>
      <c r="K26" s="168"/>
      <c r="L26" s="168"/>
      <c r="M26" s="168"/>
      <c r="N26" s="168"/>
      <c r="O26" s="168"/>
    </row>
    <row r="27" ht="21" customHeight="1" spans="1:15">
      <c r="A27" s="240" t="s">
        <v>137</v>
      </c>
      <c r="B27" s="240" t="s">
        <v>138</v>
      </c>
      <c r="C27" s="168">
        <v>1145016</v>
      </c>
      <c r="D27" s="168">
        <v>1145016</v>
      </c>
      <c r="E27" s="168">
        <v>1145016</v>
      </c>
      <c r="F27" s="168"/>
      <c r="G27" s="168"/>
      <c r="H27" s="168"/>
      <c r="I27" s="168"/>
      <c r="J27" s="168"/>
      <c r="K27" s="168"/>
      <c r="L27" s="168"/>
      <c r="M27" s="168"/>
      <c r="N27" s="168"/>
      <c r="O27" s="168"/>
    </row>
    <row r="28" ht="21" customHeight="1" spans="1:15">
      <c r="A28" s="241" t="s">
        <v>139</v>
      </c>
      <c r="B28" s="241" t="s">
        <v>140</v>
      </c>
      <c r="C28" s="168">
        <v>1145016</v>
      </c>
      <c r="D28" s="168">
        <v>1145016</v>
      </c>
      <c r="E28" s="168">
        <v>1145016</v>
      </c>
      <c r="F28" s="168"/>
      <c r="G28" s="168"/>
      <c r="H28" s="168"/>
      <c r="I28" s="168"/>
      <c r="J28" s="168"/>
      <c r="K28" s="168"/>
      <c r="L28" s="168"/>
      <c r="M28" s="168"/>
      <c r="N28" s="168"/>
      <c r="O28" s="168"/>
    </row>
    <row r="29" ht="21" customHeight="1" spans="1:15">
      <c r="A29" s="242" t="s">
        <v>55</v>
      </c>
      <c r="B29" s="102"/>
      <c r="C29" s="168">
        <v>15849950</v>
      </c>
      <c r="D29" s="168">
        <v>15849950</v>
      </c>
      <c r="E29" s="168">
        <v>15405823</v>
      </c>
      <c r="F29" s="168">
        <v>444127</v>
      </c>
      <c r="G29" s="168"/>
      <c r="H29" s="168"/>
      <c r="I29" s="168"/>
      <c r="J29" s="168"/>
      <c r="K29" s="168"/>
      <c r="L29" s="168"/>
      <c r="M29" s="168"/>
      <c r="N29" s="168"/>
      <c r="O29" s="168"/>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2" workbookViewId="0">
      <selection activeCell="A3" sqref="A3:B3"/>
    </sheetView>
  </sheetViews>
  <sheetFormatPr defaultColWidth="8.57407407407407" defaultRowHeight="12.75" customHeight="1" outlineLevelCol="3"/>
  <cols>
    <col min="1" max="4" width="35.5740740740741" customWidth="1"/>
  </cols>
  <sheetData>
    <row r="1" ht="15" customHeight="1" spans="1:4">
      <c r="A1" s="109"/>
      <c r="B1" s="113"/>
      <c r="C1" s="113"/>
      <c r="D1" s="113" t="s">
        <v>141</v>
      </c>
    </row>
    <row r="2" ht="41.25" customHeight="1" spans="1:1">
      <c r="A2" s="108" t="str">
        <f>"2025"&amp;"年部门财政拨款收支预算总表"</f>
        <v>2025年部门财政拨款收支预算总表</v>
      </c>
    </row>
    <row r="3" ht="17.25" customHeight="1" spans="1:4">
      <c r="A3" s="111" t="str">
        <f>"单位名称："&amp;"石林彝族自治县石林中学"</f>
        <v>单位名称：石林彝族自治县石林中学</v>
      </c>
      <c r="B3" s="225"/>
      <c r="D3" s="113" t="s">
        <v>1</v>
      </c>
    </row>
    <row r="4" ht="17.25" customHeight="1" spans="1:4">
      <c r="A4" s="226" t="s">
        <v>2</v>
      </c>
      <c r="B4" s="227"/>
      <c r="C4" s="226" t="s">
        <v>3</v>
      </c>
      <c r="D4" s="227"/>
    </row>
    <row r="5" ht="18.75" customHeight="1" spans="1:4">
      <c r="A5" s="226" t="s">
        <v>4</v>
      </c>
      <c r="B5" s="226" t="s">
        <v>5</v>
      </c>
      <c r="C5" s="226" t="s">
        <v>6</v>
      </c>
      <c r="D5" s="226" t="s">
        <v>5</v>
      </c>
    </row>
    <row r="6" ht="16.5" customHeight="1" spans="1:4">
      <c r="A6" s="228" t="s">
        <v>142</v>
      </c>
      <c r="B6" s="168">
        <v>15849950</v>
      </c>
      <c r="C6" s="228" t="s">
        <v>143</v>
      </c>
      <c r="D6" s="168">
        <v>15849950</v>
      </c>
    </row>
    <row r="7" ht="16.5" customHeight="1" spans="1:4">
      <c r="A7" s="228" t="s">
        <v>144</v>
      </c>
      <c r="B7" s="168">
        <v>15849950</v>
      </c>
      <c r="C7" s="228" t="s">
        <v>145</v>
      </c>
      <c r="D7" s="168"/>
    </row>
    <row r="8" ht="16.5" customHeight="1" spans="1:4">
      <c r="A8" s="228" t="s">
        <v>146</v>
      </c>
      <c r="B8" s="168"/>
      <c r="C8" s="228" t="s">
        <v>147</v>
      </c>
      <c r="D8" s="168"/>
    </row>
    <row r="9" ht="16.5" customHeight="1" spans="1:4">
      <c r="A9" s="228" t="s">
        <v>148</v>
      </c>
      <c r="B9" s="168"/>
      <c r="C9" s="228" t="s">
        <v>149</v>
      </c>
      <c r="D9" s="168"/>
    </row>
    <row r="10" ht="16.5" customHeight="1" spans="1:4">
      <c r="A10" s="228" t="s">
        <v>150</v>
      </c>
      <c r="B10" s="168"/>
      <c r="C10" s="228" t="s">
        <v>151</v>
      </c>
      <c r="D10" s="168"/>
    </row>
    <row r="11" ht="16.5" customHeight="1" spans="1:4">
      <c r="A11" s="228" t="s">
        <v>144</v>
      </c>
      <c r="B11" s="168"/>
      <c r="C11" s="228" t="s">
        <v>152</v>
      </c>
      <c r="D11" s="168">
        <v>10996990</v>
      </c>
    </row>
    <row r="12" ht="16.5" customHeight="1" spans="1:4">
      <c r="A12" s="208" t="s">
        <v>146</v>
      </c>
      <c r="B12" s="168"/>
      <c r="C12" s="133" t="s">
        <v>153</v>
      </c>
      <c r="D12" s="168"/>
    </row>
    <row r="13" ht="16.5" customHeight="1" spans="1:4">
      <c r="A13" s="208" t="s">
        <v>148</v>
      </c>
      <c r="B13" s="168"/>
      <c r="C13" s="133" t="s">
        <v>154</v>
      </c>
      <c r="D13" s="168"/>
    </row>
    <row r="14" ht="16.5" customHeight="1" spans="1:4">
      <c r="A14" s="229"/>
      <c r="B14" s="168"/>
      <c r="C14" s="133" t="s">
        <v>155</v>
      </c>
      <c r="D14" s="168">
        <v>2490604</v>
      </c>
    </row>
    <row r="15" ht="16.5" customHeight="1" spans="1:4">
      <c r="A15" s="229"/>
      <c r="B15" s="168"/>
      <c r="C15" s="133" t="s">
        <v>156</v>
      </c>
      <c r="D15" s="168">
        <v>1217340</v>
      </c>
    </row>
    <row r="16" ht="16.5" customHeight="1" spans="1:4">
      <c r="A16" s="229"/>
      <c r="B16" s="168"/>
      <c r="C16" s="133" t="s">
        <v>157</v>
      </c>
      <c r="D16" s="168"/>
    </row>
    <row r="17" ht="16.5" customHeight="1" spans="1:4">
      <c r="A17" s="229"/>
      <c r="B17" s="168"/>
      <c r="C17" s="133" t="s">
        <v>158</v>
      </c>
      <c r="D17" s="168"/>
    </row>
    <row r="18" ht="16.5" customHeight="1" spans="1:4">
      <c r="A18" s="229"/>
      <c r="B18" s="168"/>
      <c r="C18" s="133" t="s">
        <v>159</v>
      </c>
      <c r="D18" s="168"/>
    </row>
    <row r="19" ht="16.5" customHeight="1" spans="1:4">
      <c r="A19" s="229"/>
      <c r="B19" s="168"/>
      <c r="C19" s="133" t="s">
        <v>160</v>
      </c>
      <c r="D19" s="168"/>
    </row>
    <row r="20" ht="16.5" customHeight="1" spans="1:4">
      <c r="A20" s="229"/>
      <c r="B20" s="168"/>
      <c r="C20" s="133" t="s">
        <v>161</v>
      </c>
      <c r="D20" s="168"/>
    </row>
    <row r="21" ht="16.5" customHeight="1" spans="1:4">
      <c r="A21" s="229"/>
      <c r="B21" s="168"/>
      <c r="C21" s="133" t="s">
        <v>162</v>
      </c>
      <c r="D21" s="168"/>
    </row>
    <row r="22" ht="16.5" customHeight="1" spans="1:4">
      <c r="A22" s="229"/>
      <c r="B22" s="168"/>
      <c r="C22" s="133" t="s">
        <v>163</v>
      </c>
      <c r="D22" s="168"/>
    </row>
    <row r="23" ht="16.5" customHeight="1" spans="1:4">
      <c r="A23" s="229"/>
      <c r="B23" s="168"/>
      <c r="C23" s="133" t="s">
        <v>164</v>
      </c>
      <c r="D23" s="168"/>
    </row>
    <row r="24" ht="16.5" customHeight="1" spans="1:4">
      <c r="A24" s="229"/>
      <c r="B24" s="168"/>
      <c r="C24" s="133" t="s">
        <v>165</v>
      </c>
      <c r="D24" s="168"/>
    </row>
    <row r="25" ht="16.5" customHeight="1" spans="1:4">
      <c r="A25" s="229"/>
      <c r="B25" s="168"/>
      <c r="C25" s="133" t="s">
        <v>166</v>
      </c>
      <c r="D25" s="168">
        <v>1145016</v>
      </c>
    </row>
    <row r="26" ht="16.5" customHeight="1" spans="1:4">
      <c r="A26" s="229"/>
      <c r="B26" s="168"/>
      <c r="C26" s="133" t="s">
        <v>167</v>
      </c>
      <c r="D26" s="168"/>
    </row>
    <row r="27" ht="16.5" customHeight="1" spans="1:4">
      <c r="A27" s="229"/>
      <c r="B27" s="168"/>
      <c r="C27" s="133" t="s">
        <v>168</v>
      </c>
      <c r="D27" s="168"/>
    </row>
    <row r="28" ht="16.5" customHeight="1" spans="1:4">
      <c r="A28" s="229"/>
      <c r="B28" s="168"/>
      <c r="C28" s="133" t="s">
        <v>169</v>
      </c>
      <c r="D28" s="168"/>
    </row>
    <row r="29" ht="16.5" customHeight="1" spans="1:4">
      <c r="A29" s="229"/>
      <c r="B29" s="168"/>
      <c r="C29" s="133" t="s">
        <v>170</v>
      </c>
      <c r="D29" s="168"/>
    </row>
    <row r="30" ht="16.5" customHeight="1" spans="1:4">
      <c r="A30" s="229"/>
      <c r="B30" s="168"/>
      <c r="C30" s="133" t="s">
        <v>171</v>
      </c>
      <c r="D30" s="168"/>
    </row>
    <row r="31" ht="16.5" customHeight="1" spans="1:4">
      <c r="A31" s="229"/>
      <c r="B31" s="168"/>
      <c r="C31" s="208" t="s">
        <v>172</v>
      </c>
      <c r="D31" s="168"/>
    </row>
    <row r="32" ht="16.5" customHeight="1" spans="1:4">
      <c r="A32" s="229"/>
      <c r="B32" s="168"/>
      <c r="C32" s="208" t="s">
        <v>173</v>
      </c>
      <c r="D32" s="168"/>
    </row>
    <row r="33" ht="16.5" customHeight="1" spans="1:4">
      <c r="A33" s="229"/>
      <c r="B33" s="168"/>
      <c r="C33" s="19" t="s">
        <v>174</v>
      </c>
      <c r="D33" s="168"/>
    </row>
    <row r="34" ht="15" customHeight="1" spans="1:4">
      <c r="A34" s="230" t="s">
        <v>50</v>
      </c>
      <c r="B34" s="231">
        <v>15849950</v>
      </c>
      <c r="C34" s="230" t="s">
        <v>51</v>
      </c>
      <c r="D34" s="231">
        <v>15849950</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topLeftCell="A6" workbookViewId="0">
      <selection activeCell="I16" sqref="I16"/>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99"/>
      <c r="F1" s="136"/>
      <c r="G1" s="203" t="s">
        <v>175</v>
      </c>
    </row>
    <row r="2" ht="41.25" customHeight="1" spans="1:7">
      <c r="A2" s="189" t="str">
        <f>"2025"&amp;"年一般公共预算支出预算表（按功能科目分类）"</f>
        <v>2025年一般公共预算支出预算表（按功能科目分类）</v>
      </c>
      <c r="B2" s="189"/>
      <c r="C2" s="189"/>
      <c r="D2" s="189"/>
      <c r="E2" s="189"/>
      <c r="F2" s="189"/>
      <c r="G2" s="189"/>
    </row>
    <row r="3" ht="18" customHeight="1" spans="1:7">
      <c r="A3" s="76" t="str">
        <f>"单位名称："&amp;"石林彝族自治县石林中学"</f>
        <v>单位名称：石林彝族自治县石林中学</v>
      </c>
      <c r="F3" s="186"/>
      <c r="G3" s="203" t="s">
        <v>1</v>
      </c>
    </row>
    <row r="4" ht="20.25" customHeight="1" spans="1:7">
      <c r="A4" s="219" t="s">
        <v>176</v>
      </c>
      <c r="B4" s="220"/>
      <c r="C4" s="190" t="s">
        <v>55</v>
      </c>
      <c r="D4" s="211" t="s">
        <v>75</v>
      </c>
      <c r="E4" s="14"/>
      <c r="F4" s="64"/>
      <c r="G4" s="200" t="s">
        <v>76</v>
      </c>
    </row>
    <row r="5" ht="20.25" customHeight="1" spans="1:7">
      <c r="A5" s="221" t="s">
        <v>72</v>
      </c>
      <c r="B5" s="221" t="s">
        <v>73</v>
      </c>
      <c r="C5" s="87"/>
      <c r="D5" s="15" t="s">
        <v>57</v>
      </c>
      <c r="E5" s="15" t="s">
        <v>177</v>
      </c>
      <c r="F5" s="15" t="s">
        <v>178</v>
      </c>
      <c r="G5" s="202"/>
    </row>
    <row r="6" ht="15" customHeight="1" spans="1:7">
      <c r="A6" s="36" t="s">
        <v>82</v>
      </c>
      <c r="B6" s="36" t="s">
        <v>83</v>
      </c>
      <c r="C6" s="36" t="s">
        <v>84</v>
      </c>
      <c r="D6" s="36" t="s">
        <v>85</v>
      </c>
      <c r="E6" s="36" t="s">
        <v>86</v>
      </c>
      <c r="F6" s="36" t="s">
        <v>87</v>
      </c>
      <c r="G6" s="36" t="s">
        <v>88</v>
      </c>
    </row>
    <row r="7" ht="18" customHeight="1" spans="1:7">
      <c r="A7" s="19" t="s">
        <v>97</v>
      </c>
      <c r="B7" s="19" t="s">
        <v>98</v>
      </c>
      <c r="C7" s="168">
        <v>10996990</v>
      </c>
      <c r="D7" s="168">
        <v>10552863</v>
      </c>
      <c r="E7" s="168">
        <v>10114023</v>
      </c>
      <c r="F7" s="168">
        <v>438840</v>
      </c>
      <c r="G7" s="168">
        <v>444127</v>
      </c>
    </row>
    <row r="8" ht="18" customHeight="1" spans="1:7">
      <c r="A8" s="198" t="s">
        <v>99</v>
      </c>
      <c r="B8" s="198" t="s">
        <v>100</v>
      </c>
      <c r="C8" s="168">
        <v>10766362</v>
      </c>
      <c r="D8" s="168">
        <v>10552863</v>
      </c>
      <c r="E8" s="168">
        <v>10114023</v>
      </c>
      <c r="F8" s="168">
        <v>438840</v>
      </c>
      <c r="G8" s="168">
        <v>213499</v>
      </c>
    </row>
    <row r="9" ht="18" customHeight="1" spans="1:7">
      <c r="A9" s="222" t="s">
        <v>101</v>
      </c>
      <c r="B9" s="222" t="s">
        <v>102</v>
      </c>
      <c r="C9" s="168">
        <v>10766362</v>
      </c>
      <c r="D9" s="168">
        <v>10552863</v>
      </c>
      <c r="E9" s="168">
        <v>10114023</v>
      </c>
      <c r="F9" s="168">
        <v>438840</v>
      </c>
      <c r="G9" s="168">
        <v>213499</v>
      </c>
    </row>
    <row r="10" ht="18" customHeight="1" spans="1:7">
      <c r="A10" s="198" t="s">
        <v>103</v>
      </c>
      <c r="B10" s="198" t="s">
        <v>104</v>
      </c>
      <c r="C10" s="168">
        <v>2304</v>
      </c>
      <c r="D10" s="168"/>
      <c r="E10" s="168"/>
      <c r="F10" s="168"/>
      <c r="G10" s="168">
        <v>2304</v>
      </c>
    </row>
    <row r="11" ht="18" customHeight="1" spans="1:7">
      <c r="A11" s="222" t="s">
        <v>105</v>
      </c>
      <c r="B11" s="222" t="s">
        <v>106</v>
      </c>
      <c r="C11" s="168">
        <v>2304</v>
      </c>
      <c r="D11" s="168"/>
      <c r="E11" s="168"/>
      <c r="F11" s="168"/>
      <c r="G11" s="168">
        <v>2304</v>
      </c>
    </row>
    <row r="12" ht="18" customHeight="1" spans="1:7">
      <c r="A12" s="198" t="s">
        <v>107</v>
      </c>
      <c r="B12" s="198" t="s">
        <v>108</v>
      </c>
      <c r="C12" s="168">
        <v>228324</v>
      </c>
      <c r="D12" s="168"/>
      <c r="E12" s="168"/>
      <c r="F12" s="168"/>
      <c r="G12" s="168">
        <v>228324</v>
      </c>
    </row>
    <row r="13" ht="18" customHeight="1" spans="1:7">
      <c r="A13" s="222" t="s">
        <v>109</v>
      </c>
      <c r="B13" s="222" t="s">
        <v>110</v>
      </c>
      <c r="C13" s="168">
        <v>228324</v>
      </c>
      <c r="D13" s="168"/>
      <c r="E13" s="168"/>
      <c r="F13" s="168"/>
      <c r="G13" s="168">
        <v>228324</v>
      </c>
    </row>
    <row r="14" ht="18" customHeight="1" spans="1:7">
      <c r="A14" s="19" t="s">
        <v>111</v>
      </c>
      <c r="B14" s="19" t="s">
        <v>112</v>
      </c>
      <c r="C14" s="168">
        <v>2490604</v>
      </c>
      <c r="D14" s="168">
        <v>2490604</v>
      </c>
      <c r="E14" s="168">
        <v>2490604</v>
      </c>
      <c r="F14" s="168"/>
      <c r="G14" s="168"/>
    </row>
    <row r="15" ht="18" customHeight="1" spans="1:7">
      <c r="A15" s="198" t="s">
        <v>113</v>
      </c>
      <c r="B15" s="198" t="s">
        <v>114</v>
      </c>
      <c r="C15" s="168">
        <v>2459368</v>
      </c>
      <c r="D15" s="168">
        <v>2459368</v>
      </c>
      <c r="E15" s="168">
        <v>2459368</v>
      </c>
      <c r="F15" s="168"/>
      <c r="G15" s="168"/>
    </row>
    <row r="16" ht="18" customHeight="1" spans="1:7">
      <c r="A16" s="222" t="s">
        <v>115</v>
      </c>
      <c r="B16" s="222" t="s">
        <v>116</v>
      </c>
      <c r="C16" s="168">
        <v>518400</v>
      </c>
      <c r="D16" s="168">
        <v>518400</v>
      </c>
      <c r="E16" s="168">
        <v>518400</v>
      </c>
      <c r="F16" s="168"/>
      <c r="G16" s="168"/>
    </row>
    <row r="17" ht="18" customHeight="1" spans="1:7">
      <c r="A17" s="222" t="s">
        <v>117</v>
      </c>
      <c r="B17" s="222" t="s">
        <v>118</v>
      </c>
      <c r="C17" s="168">
        <v>1447416</v>
      </c>
      <c r="D17" s="168">
        <v>1447416</v>
      </c>
      <c r="E17" s="168">
        <v>1447416</v>
      </c>
      <c r="F17" s="168"/>
      <c r="G17" s="168"/>
    </row>
    <row r="18" ht="18" customHeight="1" spans="1:7">
      <c r="A18" s="222" t="s">
        <v>119</v>
      </c>
      <c r="B18" s="222" t="s">
        <v>120</v>
      </c>
      <c r="C18" s="168">
        <v>493552</v>
      </c>
      <c r="D18" s="168">
        <v>493552</v>
      </c>
      <c r="E18" s="168">
        <v>493552</v>
      </c>
      <c r="F18" s="168"/>
      <c r="G18" s="168"/>
    </row>
    <row r="19" ht="18" customHeight="1" spans="1:7">
      <c r="A19" s="198" t="s">
        <v>121</v>
      </c>
      <c r="B19" s="198" t="s">
        <v>122</v>
      </c>
      <c r="C19" s="168">
        <v>31236</v>
      </c>
      <c r="D19" s="168">
        <v>31236</v>
      </c>
      <c r="E19" s="168">
        <v>31236</v>
      </c>
      <c r="F19" s="168"/>
      <c r="G19" s="168"/>
    </row>
    <row r="20" ht="18" customHeight="1" spans="1:7">
      <c r="A20" s="222" t="s">
        <v>123</v>
      </c>
      <c r="B20" s="222" t="s">
        <v>124</v>
      </c>
      <c r="C20" s="168">
        <v>31236</v>
      </c>
      <c r="D20" s="168">
        <v>31236</v>
      </c>
      <c r="E20" s="168">
        <v>31236</v>
      </c>
      <c r="F20" s="168"/>
      <c r="G20" s="168"/>
    </row>
    <row r="21" ht="18" customHeight="1" spans="1:7">
      <c r="A21" s="19" t="s">
        <v>125</v>
      </c>
      <c r="B21" s="19" t="s">
        <v>126</v>
      </c>
      <c r="C21" s="168">
        <v>1217340</v>
      </c>
      <c r="D21" s="168">
        <v>1217340</v>
      </c>
      <c r="E21" s="168">
        <v>1217340</v>
      </c>
      <c r="F21" s="168"/>
      <c r="G21" s="168"/>
    </row>
    <row r="22" ht="18" customHeight="1" spans="1:7">
      <c r="A22" s="198" t="s">
        <v>127</v>
      </c>
      <c r="B22" s="198" t="s">
        <v>128</v>
      </c>
      <c r="C22" s="168">
        <v>1217340</v>
      </c>
      <c r="D22" s="168">
        <v>1217340</v>
      </c>
      <c r="E22" s="168">
        <v>1217340</v>
      </c>
      <c r="F22" s="168"/>
      <c r="G22" s="168"/>
    </row>
    <row r="23" ht="18" customHeight="1" spans="1:7">
      <c r="A23" s="222" t="s">
        <v>129</v>
      </c>
      <c r="B23" s="222" t="s">
        <v>130</v>
      </c>
      <c r="C23" s="168">
        <v>606888</v>
      </c>
      <c r="D23" s="168">
        <v>606888</v>
      </c>
      <c r="E23" s="168">
        <v>606888</v>
      </c>
      <c r="F23" s="168"/>
      <c r="G23" s="168"/>
    </row>
    <row r="24" ht="18" customHeight="1" spans="1:7">
      <c r="A24" s="222" t="s">
        <v>131</v>
      </c>
      <c r="B24" s="222" t="s">
        <v>132</v>
      </c>
      <c r="C24" s="168">
        <v>536544</v>
      </c>
      <c r="D24" s="168">
        <v>536544</v>
      </c>
      <c r="E24" s="168">
        <v>536544</v>
      </c>
      <c r="F24" s="168"/>
      <c r="G24" s="168"/>
    </row>
    <row r="25" ht="18" customHeight="1" spans="1:7">
      <c r="A25" s="222" t="s">
        <v>133</v>
      </c>
      <c r="B25" s="222" t="s">
        <v>134</v>
      </c>
      <c r="C25" s="168">
        <v>73908</v>
      </c>
      <c r="D25" s="168">
        <v>73908</v>
      </c>
      <c r="E25" s="168">
        <v>73908</v>
      </c>
      <c r="F25" s="168"/>
      <c r="G25" s="168"/>
    </row>
    <row r="26" ht="18" customHeight="1" spans="1:7">
      <c r="A26" s="19" t="s">
        <v>135</v>
      </c>
      <c r="B26" s="19" t="s">
        <v>136</v>
      </c>
      <c r="C26" s="168">
        <v>1145016</v>
      </c>
      <c r="D26" s="168">
        <v>1145016</v>
      </c>
      <c r="E26" s="168">
        <v>1145016</v>
      </c>
      <c r="F26" s="168"/>
      <c r="G26" s="168"/>
    </row>
    <row r="27" ht="18" customHeight="1" spans="1:7">
      <c r="A27" s="198" t="s">
        <v>137</v>
      </c>
      <c r="B27" s="198" t="s">
        <v>138</v>
      </c>
      <c r="C27" s="168">
        <v>1145016</v>
      </c>
      <c r="D27" s="168">
        <v>1145016</v>
      </c>
      <c r="E27" s="168">
        <v>1145016</v>
      </c>
      <c r="F27" s="168"/>
      <c r="G27" s="168"/>
    </row>
    <row r="28" ht="18" customHeight="1" spans="1:7">
      <c r="A28" s="222" t="s">
        <v>139</v>
      </c>
      <c r="B28" s="222" t="s">
        <v>140</v>
      </c>
      <c r="C28" s="168">
        <v>1145016</v>
      </c>
      <c r="D28" s="168">
        <v>1145016</v>
      </c>
      <c r="E28" s="168">
        <v>1145016</v>
      </c>
      <c r="F28" s="168"/>
      <c r="G28" s="168"/>
    </row>
    <row r="29" ht="18" customHeight="1" spans="1:7">
      <c r="A29" s="223" t="s">
        <v>179</v>
      </c>
      <c r="B29" s="224" t="s">
        <v>179</v>
      </c>
      <c r="C29" s="168">
        <v>15849950</v>
      </c>
      <c r="D29" s="168">
        <v>15405823</v>
      </c>
      <c r="E29" s="168">
        <v>14966983</v>
      </c>
      <c r="F29" s="168">
        <v>438840</v>
      </c>
      <c r="G29" s="168">
        <v>444127</v>
      </c>
    </row>
  </sheetData>
  <mergeCells count="6">
    <mergeCell ref="A2:G2"/>
    <mergeCell ref="A4:B4"/>
    <mergeCell ref="D4:F4"/>
    <mergeCell ref="A29:B2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I6" sqref="I6"/>
    </sheetView>
  </sheetViews>
  <sheetFormatPr defaultColWidth="10.4259259259259" defaultRowHeight="14.25" customHeight="1" outlineLevelRow="6" outlineLevelCol="5"/>
  <cols>
    <col min="1" max="6" width="28.1388888888889" customWidth="1"/>
  </cols>
  <sheetData>
    <row r="1" customHeight="1" spans="1:6">
      <c r="A1" s="110"/>
      <c r="B1" s="110"/>
      <c r="C1" s="110"/>
      <c r="D1" s="110"/>
      <c r="E1" s="109"/>
      <c r="F1" s="215" t="s">
        <v>180</v>
      </c>
    </row>
    <row r="2" ht="41.25" customHeight="1" spans="1:6">
      <c r="A2" s="216" t="str">
        <f>"2025"&amp;"年一般公共预算“三公”经费支出预算表"</f>
        <v>2025年一般公共预算“三公”经费支出预算表</v>
      </c>
      <c r="B2" s="110"/>
      <c r="C2" s="110"/>
      <c r="D2" s="110"/>
      <c r="E2" s="109"/>
      <c r="F2" s="110"/>
    </row>
    <row r="3" customHeight="1" spans="1:6">
      <c r="A3" s="176" t="str">
        <f>"单位名称："&amp;"石林彝族自治县石林中学"</f>
        <v>单位名称：石林彝族自治县石林中学</v>
      </c>
      <c r="B3" s="217"/>
      <c r="D3" s="110"/>
      <c r="E3" s="109"/>
      <c r="F3" s="129" t="s">
        <v>1</v>
      </c>
    </row>
    <row r="4" ht="27" customHeight="1" spans="1:6">
      <c r="A4" s="114" t="s">
        <v>181</v>
      </c>
      <c r="B4" s="114" t="s">
        <v>182</v>
      </c>
      <c r="C4" s="116" t="s">
        <v>183</v>
      </c>
      <c r="D4" s="114"/>
      <c r="E4" s="115"/>
      <c r="F4" s="114" t="s">
        <v>184</v>
      </c>
    </row>
    <row r="5" ht="28.5" customHeight="1" spans="1:6">
      <c r="A5" s="218"/>
      <c r="B5" s="118"/>
      <c r="C5" s="115" t="s">
        <v>57</v>
      </c>
      <c r="D5" s="115" t="s">
        <v>185</v>
      </c>
      <c r="E5" s="115" t="s">
        <v>186</v>
      </c>
      <c r="F5" s="117"/>
    </row>
    <row r="6" ht="17.25" customHeight="1" spans="1:6">
      <c r="A6" s="122" t="s">
        <v>82</v>
      </c>
      <c r="B6" s="122" t="s">
        <v>83</v>
      </c>
      <c r="C6" s="122" t="s">
        <v>84</v>
      </c>
      <c r="D6" s="122" t="s">
        <v>85</v>
      </c>
      <c r="E6" s="122" t="s">
        <v>86</v>
      </c>
      <c r="F6" s="122" t="s">
        <v>87</v>
      </c>
    </row>
    <row r="7" ht="17.25" customHeight="1" spans="1:6">
      <c r="A7" s="168">
        <v>10000</v>
      </c>
      <c r="B7" s="168"/>
      <c r="C7" s="168"/>
      <c r="D7" s="168"/>
      <c r="E7" s="168"/>
      <c r="F7" s="168">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3"/>
  <sheetViews>
    <sheetView showZeros="0" topLeftCell="G25" workbookViewId="0">
      <selection activeCell="J43" sqref="J43"/>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99"/>
      <c r="C1" s="204"/>
      <c r="E1" s="205"/>
      <c r="F1" s="205"/>
      <c r="G1" s="205"/>
      <c r="H1" s="205"/>
      <c r="I1" s="146"/>
      <c r="J1" s="146"/>
      <c r="K1" s="146"/>
      <c r="L1" s="146"/>
      <c r="M1" s="146"/>
      <c r="N1" s="146"/>
      <c r="R1" s="146"/>
      <c r="V1" s="204"/>
      <c r="X1" s="74" t="s">
        <v>187</v>
      </c>
    </row>
    <row r="2" ht="45.75" customHeight="1" spans="1:24">
      <c r="A2" s="131" t="str">
        <f>"2025"&amp;"年部门基本支出预算表"</f>
        <v>2025年部门基本支出预算表</v>
      </c>
      <c r="B2" s="75"/>
      <c r="C2" s="131"/>
      <c r="D2" s="131"/>
      <c r="E2" s="131"/>
      <c r="F2" s="131"/>
      <c r="G2" s="131"/>
      <c r="H2" s="131"/>
      <c r="I2" s="131"/>
      <c r="J2" s="131"/>
      <c r="K2" s="131"/>
      <c r="L2" s="131"/>
      <c r="M2" s="131"/>
      <c r="N2" s="131"/>
      <c r="O2" s="75"/>
      <c r="P2" s="75"/>
      <c r="Q2" s="75"/>
      <c r="R2" s="131"/>
      <c r="S2" s="131"/>
      <c r="T2" s="131"/>
      <c r="U2" s="131"/>
      <c r="V2" s="131"/>
      <c r="W2" s="131"/>
      <c r="X2" s="131"/>
    </row>
    <row r="3" ht="18.75" customHeight="1" spans="1:24">
      <c r="A3" s="76" t="str">
        <f>"单位名称："&amp;"石林彝族自治县石林中学"</f>
        <v>单位名称：石林彝族自治县石林中学</v>
      </c>
      <c r="B3" s="77"/>
      <c r="C3" s="206"/>
      <c r="D3" s="206"/>
      <c r="E3" s="206"/>
      <c r="F3" s="206"/>
      <c r="G3" s="206"/>
      <c r="H3" s="206"/>
      <c r="I3" s="148"/>
      <c r="J3" s="148"/>
      <c r="K3" s="148"/>
      <c r="L3" s="148"/>
      <c r="M3" s="148"/>
      <c r="N3" s="148"/>
      <c r="O3" s="78"/>
      <c r="P3" s="78"/>
      <c r="Q3" s="78"/>
      <c r="R3" s="148"/>
      <c r="V3" s="204"/>
      <c r="X3" s="74" t="s">
        <v>1</v>
      </c>
    </row>
    <row r="4" ht="18" customHeight="1" spans="1:24">
      <c r="A4" s="80" t="s">
        <v>188</v>
      </c>
      <c r="B4" s="80" t="s">
        <v>189</v>
      </c>
      <c r="C4" s="80" t="s">
        <v>190</v>
      </c>
      <c r="D4" s="80" t="s">
        <v>191</v>
      </c>
      <c r="E4" s="80" t="s">
        <v>192</v>
      </c>
      <c r="F4" s="80" t="s">
        <v>193</v>
      </c>
      <c r="G4" s="80" t="s">
        <v>194</v>
      </c>
      <c r="H4" s="80" t="s">
        <v>195</v>
      </c>
      <c r="I4" s="211" t="s">
        <v>196</v>
      </c>
      <c r="J4" s="172" t="s">
        <v>196</v>
      </c>
      <c r="K4" s="172"/>
      <c r="L4" s="172"/>
      <c r="M4" s="172"/>
      <c r="N4" s="172"/>
      <c r="O4" s="14"/>
      <c r="P4" s="14"/>
      <c r="Q4" s="14"/>
      <c r="R4" s="164" t="s">
        <v>61</v>
      </c>
      <c r="S4" s="172" t="s">
        <v>62</v>
      </c>
      <c r="T4" s="172"/>
      <c r="U4" s="172"/>
      <c r="V4" s="172"/>
      <c r="W4" s="172"/>
      <c r="X4" s="173"/>
    </row>
    <row r="5" ht="18" customHeight="1" spans="1:24">
      <c r="A5" s="82"/>
      <c r="B5" s="97"/>
      <c r="C5" s="192"/>
      <c r="D5" s="82"/>
      <c r="E5" s="82"/>
      <c r="F5" s="82"/>
      <c r="G5" s="82"/>
      <c r="H5" s="82"/>
      <c r="I5" s="190" t="s">
        <v>197</v>
      </c>
      <c r="J5" s="211" t="s">
        <v>58</v>
      </c>
      <c r="K5" s="172"/>
      <c r="L5" s="172"/>
      <c r="M5" s="172"/>
      <c r="N5" s="173"/>
      <c r="O5" s="13" t="s">
        <v>198</v>
      </c>
      <c r="P5" s="14"/>
      <c r="Q5" s="64"/>
      <c r="R5" s="80" t="s">
        <v>61</v>
      </c>
      <c r="S5" s="211" t="s">
        <v>62</v>
      </c>
      <c r="T5" s="164" t="s">
        <v>64</v>
      </c>
      <c r="U5" s="172" t="s">
        <v>62</v>
      </c>
      <c r="V5" s="164" t="s">
        <v>66</v>
      </c>
      <c r="W5" s="164" t="s">
        <v>67</v>
      </c>
      <c r="X5" s="214" t="s">
        <v>68</v>
      </c>
    </row>
    <row r="6" ht="19.5" customHeight="1" spans="1:24">
      <c r="A6" s="97"/>
      <c r="B6" s="97"/>
      <c r="C6" s="97"/>
      <c r="D6" s="97"/>
      <c r="E6" s="97"/>
      <c r="F6" s="97"/>
      <c r="G6" s="97"/>
      <c r="H6" s="97"/>
      <c r="I6" s="97"/>
      <c r="J6" s="212" t="s">
        <v>199</v>
      </c>
      <c r="K6" s="80" t="s">
        <v>200</v>
      </c>
      <c r="L6" s="80" t="s">
        <v>201</v>
      </c>
      <c r="M6" s="80" t="s">
        <v>202</v>
      </c>
      <c r="N6" s="80" t="s">
        <v>203</v>
      </c>
      <c r="O6" s="80" t="s">
        <v>58</v>
      </c>
      <c r="P6" s="80" t="s">
        <v>59</v>
      </c>
      <c r="Q6" s="80" t="s">
        <v>60</v>
      </c>
      <c r="R6" s="97"/>
      <c r="S6" s="80" t="s">
        <v>57</v>
      </c>
      <c r="T6" s="80" t="s">
        <v>64</v>
      </c>
      <c r="U6" s="80" t="s">
        <v>204</v>
      </c>
      <c r="V6" s="80" t="s">
        <v>66</v>
      </c>
      <c r="W6" s="80" t="s">
        <v>67</v>
      </c>
      <c r="X6" s="80" t="s">
        <v>68</v>
      </c>
    </row>
    <row r="7" ht="37.5" customHeight="1" spans="1:24">
      <c r="A7" s="207"/>
      <c r="B7" s="87"/>
      <c r="C7" s="207"/>
      <c r="D7" s="207"/>
      <c r="E7" s="207"/>
      <c r="F7" s="207"/>
      <c r="G7" s="207"/>
      <c r="H7" s="207"/>
      <c r="I7" s="207"/>
      <c r="J7" s="213" t="s">
        <v>57</v>
      </c>
      <c r="K7" s="85" t="s">
        <v>205</v>
      </c>
      <c r="L7" s="85" t="s">
        <v>201</v>
      </c>
      <c r="M7" s="85" t="s">
        <v>202</v>
      </c>
      <c r="N7" s="85" t="s">
        <v>203</v>
      </c>
      <c r="O7" s="85" t="s">
        <v>201</v>
      </c>
      <c r="P7" s="85" t="s">
        <v>202</v>
      </c>
      <c r="Q7" s="85" t="s">
        <v>203</v>
      </c>
      <c r="R7" s="85" t="s">
        <v>61</v>
      </c>
      <c r="S7" s="85" t="s">
        <v>57</v>
      </c>
      <c r="T7" s="85" t="s">
        <v>64</v>
      </c>
      <c r="U7" s="85" t="s">
        <v>204</v>
      </c>
      <c r="V7" s="85" t="s">
        <v>66</v>
      </c>
      <c r="W7" s="85" t="s">
        <v>67</v>
      </c>
      <c r="X7" s="85" t="s">
        <v>68</v>
      </c>
    </row>
    <row r="8" customHeight="1" spans="1:24">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24</v>
      </c>
    </row>
    <row r="9" ht="20.25" customHeight="1" spans="1:24">
      <c r="A9" s="208" t="s">
        <v>206</v>
      </c>
      <c r="B9" s="208" t="s">
        <v>70</v>
      </c>
      <c r="C9" s="208" t="s">
        <v>207</v>
      </c>
      <c r="D9" s="208" t="s">
        <v>208</v>
      </c>
      <c r="E9" s="208" t="s">
        <v>101</v>
      </c>
      <c r="F9" s="208" t="s">
        <v>102</v>
      </c>
      <c r="G9" s="208" t="s">
        <v>209</v>
      </c>
      <c r="H9" s="208" t="s">
        <v>210</v>
      </c>
      <c r="I9" s="168">
        <v>4297176</v>
      </c>
      <c r="J9" s="168">
        <v>4297176</v>
      </c>
      <c r="K9" s="168"/>
      <c r="L9" s="168"/>
      <c r="M9" s="168">
        <v>4297176</v>
      </c>
      <c r="N9" s="168"/>
      <c r="O9" s="168"/>
      <c r="P9" s="168"/>
      <c r="Q9" s="168"/>
      <c r="R9" s="168"/>
      <c r="S9" s="168"/>
      <c r="T9" s="168"/>
      <c r="U9" s="168"/>
      <c r="V9" s="168"/>
      <c r="W9" s="168"/>
      <c r="X9" s="168"/>
    </row>
    <row r="10" ht="20.25" customHeight="1" spans="1:24">
      <c r="A10" s="208" t="s">
        <v>206</v>
      </c>
      <c r="B10" s="208" t="s">
        <v>70</v>
      </c>
      <c r="C10" s="208" t="s">
        <v>207</v>
      </c>
      <c r="D10" s="208" t="s">
        <v>208</v>
      </c>
      <c r="E10" s="208" t="s">
        <v>101</v>
      </c>
      <c r="F10" s="208" t="s">
        <v>102</v>
      </c>
      <c r="G10" s="208" t="s">
        <v>209</v>
      </c>
      <c r="H10" s="208" t="s">
        <v>210</v>
      </c>
      <c r="I10" s="168">
        <v>95004</v>
      </c>
      <c r="J10" s="168">
        <v>95004</v>
      </c>
      <c r="K10" s="92"/>
      <c r="L10" s="92"/>
      <c r="M10" s="168">
        <v>95004</v>
      </c>
      <c r="N10" s="92"/>
      <c r="O10" s="168"/>
      <c r="P10" s="168"/>
      <c r="Q10" s="168"/>
      <c r="R10" s="168"/>
      <c r="S10" s="168"/>
      <c r="T10" s="168"/>
      <c r="U10" s="168"/>
      <c r="V10" s="168"/>
      <c r="W10" s="168"/>
      <c r="X10" s="168"/>
    </row>
    <row r="11" ht="20.25" customHeight="1" spans="1:24">
      <c r="A11" s="208" t="s">
        <v>206</v>
      </c>
      <c r="B11" s="208" t="s">
        <v>70</v>
      </c>
      <c r="C11" s="208" t="s">
        <v>207</v>
      </c>
      <c r="D11" s="208" t="s">
        <v>208</v>
      </c>
      <c r="E11" s="208" t="s">
        <v>101</v>
      </c>
      <c r="F11" s="208" t="s">
        <v>102</v>
      </c>
      <c r="G11" s="208" t="s">
        <v>211</v>
      </c>
      <c r="H11" s="208" t="s">
        <v>212</v>
      </c>
      <c r="I11" s="168">
        <v>1797948</v>
      </c>
      <c r="J11" s="168">
        <v>1797948</v>
      </c>
      <c r="K11" s="92"/>
      <c r="L11" s="92"/>
      <c r="M11" s="168">
        <v>1797948</v>
      </c>
      <c r="N11" s="92"/>
      <c r="O11" s="168"/>
      <c r="P11" s="168"/>
      <c r="Q11" s="168"/>
      <c r="R11" s="168"/>
      <c r="S11" s="168"/>
      <c r="T11" s="168"/>
      <c r="U11" s="168"/>
      <c r="V11" s="168"/>
      <c r="W11" s="168"/>
      <c r="X11" s="168"/>
    </row>
    <row r="12" ht="20.25" customHeight="1" spans="1:24">
      <c r="A12" s="208" t="s">
        <v>206</v>
      </c>
      <c r="B12" s="208" t="s">
        <v>70</v>
      </c>
      <c r="C12" s="208" t="s">
        <v>207</v>
      </c>
      <c r="D12" s="208" t="s">
        <v>208</v>
      </c>
      <c r="E12" s="208" t="s">
        <v>101</v>
      </c>
      <c r="F12" s="208" t="s">
        <v>102</v>
      </c>
      <c r="G12" s="208" t="s">
        <v>211</v>
      </c>
      <c r="H12" s="208" t="s">
        <v>212</v>
      </c>
      <c r="I12" s="168">
        <v>18000</v>
      </c>
      <c r="J12" s="168">
        <v>18000</v>
      </c>
      <c r="K12" s="92"/>
      <c r="L12" s="92"/>
      <c r="M12" s="168">
        <v>18000</v>
      </c>
      <c r="N12" s="92"/>
      <c r="O12" s="168"/>
      <c r="P12" s="168"/>
      <c r="Q12" s="168"/>
      <c r="R12" s="168"/>
      <c r="S12" s="168"/>
      <c r="T12" s="168"/>
      <c r="U12" s="168"/>
      <c r="V12" s="168"/>
      <c r="W12" s="168"/>
      <c r="X12" s="168"/>
    </row>
    <row r="13" ht="20.25" customHeight="1" spans="1:24">
      <c r="A13" s="208" t="s">
        <v>206</v>
      </c>
      <c r="B13" s="208" t="s">
        <v>70</v>
      </c>
      <c r="C13" s="208" t="s">
        <v>207</v>
      </c>
      <c r="D13" s="208" t="s">
        <v>208</v>
      </c>
      <c r="E13" s="208" t="s">
        <v>101</v>
      </c>
      <c r="F13" s="208" t="s">
        <v>102</v>
      </c>
      <c r="G13" s="208" t="s">
        <v>211</v>
      </c>
      <c r="H13" s="208" t="s">
        <v>212</v>
      </c>
      <c r="I13" s="168">
        <v>408000</v>
      </c>
      <c r="J13" s="168">
        <v>408000</v>
      </c>
      <c r="K13" s="92"/>
      <c r="L13" s="92"/>
      <c r="M13" s="168">
        <v>408000</v>
      </c>
      <c r="N13" s="92"/>
      <c r="O13" s="168"/>
      <c r="P13" s="168"/>
      <c r="Q13" s="168"/>
      <c r="R13" s="168"/>
      <c r="S13" s="168"/>
      <c r="T13" s="168"/>
      <c r="U13" s="168"/>
      <c r="V13" s="168"/>
      <c r="W13" s="168"/>
      <c r="X13" s="168"/>
    </row>
    <row r="14" ht="20.25" customHeight="1" spans="1:24">
      <c r="A14" s="208" t="s">
        <v>206</v>
      </c>
      <c r="B14" s="208" t="s">
        <v>70</v>
      </c>
      <c r="C14" s="208" t="s">
        <v>207</v>
      </c>
      <c r="D14" s="208" t="s">
        <v>208</v>
      </c>
      <c r="E14" s="208" t="s">
        <v>101</v>
      </c>
      <c r="F14" s="208" t="s">
        <v>102</v>
      </c>
      <c r="G14" s="208" t="s">
        <v>211</v>
      </c>
      <c r="H14" s="208" t="s">
        <v>212</v>
      </c>
      <c r="I14" s="168">
        <v>28620</v>
      </c>
      <c r="J14" s="168">
        <v>28620</v>
      </c>
      <c r="K14" s="92"/>
      <c r="L14" s="92"/>
      <c r="M14" s="168">
        <v>28620</v>
      </c>
      <c r="N14" s="92"/>
      <c r="O14" s="168"/>
      <c r="P14" s="168"/>
      <c r="Q14" s="168"/>
      <c r="R14" s="168"/>
      <c r="S14" s="168"/>
      <c r="T14" s="168"/>
      <c r="U14" s="168"/>
      <c r="V14" s="168"/>
      <c r="W14" s="168"/>
      <c r="X14" s="168"/>
    </row>
    <row r="15" ht="20.25" customHeight="1" spans="1:24">
      <c r="A15" s="208" t="s">
        <v>206</v>
      </c>
      <c r="B15" s="208" t="s">
        <v>70</v>
      </c>
      <c r="C15" s="208" t="s">
        <v>207</v>
      </c>
      <c r="D15" s="208" t="s">
        <v>208</v>
      </c>
      <c r="E15" s="208" t="s">
        <v>101</v>
      </c>
      <c r="F15" s="208" t="s">
        <v>102</v>
      </c>
      <c r="G15" s="208" t="s">
        <v>213</v>
      </c>
      <c r="H15" s="208" t="s">
        <v>214</v>
      </c>
      <c r="I15" s="168">
        <v>7917</v>
      </c>
      <c r="J15" s="168">
        <v>7917</v>
      </c>
      <c r="K15" s="92"/>
      <c r="L15" s="92"/>
      <c r="M15" s="168">
        <v>7917</v>
      </c>
      <c r="N15" s="92"/>
      <c r="O15" s="168"/>
      <c r="P15" s="168"/>
      <c r="Q15" s="168"/>
      <c r="R15" s="168"/>
      <c r="S15" s="168"/>
      <c r="T15" s="168"/>
      <c r="U15" s="168"/>
      <c r="V15" s="168"/>
      <c r="W15" s="168"/>
      <c r="X15" s="168"/>
    </row>
    <row r="16" ht="20.25" customHeight="1" spans="1:24">
      <c r="A16" s="208" t="s">
        <v>206</v>
      </c>
      <c r="B16" s="208" t="s">
        <v>70</v>
      </c>
      <c r="C16" s="208" t="s">
        <v>207</v>
      </c>
      <c r="D16" s="208" t="s">
        <v>208</v>
      </c>
      <c r="E16" s="208" t="s">
        <v>101</v>
      </c>
      <c r="F16" s="208" t="s">
        <v>102</v>
      </c>
      <c r="G16" s="208" t="s">
        <v>213</v>
      </c>
      <c r="H16" s="208" t="s">
        <v>214</v>
      </c>
      <c r="I16" s="168">
        <v>18000</v>
      </c>
      <c r="J16" s="168">
        <v>18000</v>
      </c>
      <c r="K16" s="92"/>
      <c r="L16" s="92"/>
      <c r="M16" s="168">
        <v>18000</v>
      </c>
      <c r="N16" s="92"/>
      <c r="O16" s="168"/>
      <c r="P16" s="168"/>
      <c r="Q16" s="168"/>
      <c r="R16" s="168"/>
      <c r="S16" s="168"/>
      <c r="T16" s="168"/>
      <c r="U16" s="168"/>
      <c r="V16" s="168"/>
      <c r="W16" s="168"/>
      <c r="X16" s="168"/>
    </row>
    <row r="17" ht="20.25" customHeight="1" spans="1:24">
      <c r="A17" s="208" t="s">
        <v>206</v>
      </c>
      <c r="B17" s="208" t="s">
        <v>70</v>
      </c>
      <c r="C17" s="208" t="s">
        <v>207</v>
      </c>
      <c r="D17" s="208" t="s">
        <v>208</v>
      </c>
      <c r="E17" s="208" t="s">
        <v>101</v>
      </c>
      <c r="F17" s="208" t="s">
        <v>102</v>
      </c>
      <c r="G17" s="208" t="s">
        <v>213</v>
      </c>
      <c r="H17" s="208" t="s">
        <v>214</v>
      </c>
      <c r="I17" s="168">
        <v>358098</v>
      </c>
      <c r="J17" s="168">
        <v>358098</v>
      </c>
      <c r="K17" s="92"/>
      <c r="L17" s="92"/>
      <c r="M17" s="168">
        <v>358098</v>
      </c>
      <c r="N17" s="92"/>
      <c r="O17" s="168"/>
      <c r="P17" s="168"/>
      <c r="Q17" s="168"/>
      <c r="R17" s="168"/>
      <c r="S17" s="168"/>
      <c r="T17" s="168"/>
      <c r="U17" s="168"/>
      <c r="V17" s="168"/>
      <c r="W17" s="168"/>
      <c r="X17" s="168"/>
    </row>
    <row r="18" ht="20.25" customHeight="1" spans="1:24">
      <c r="A18" s="208" t="s">
        <v>206</v>
      </c>
      <c r="B18" s="208" t="s">
        <v>70</v>
      </c>
      <c r="C18" s="208" t="s">
        <v>207</v>
      </c>
      <c r="D18" s="208" t="s">
        <v>208</v>
      </c>
      <c r="E18" s="208" t="s">
        <v>101</v>
      </c>
      <c r="F18" s="208" t="s">
        <v>102</v>
      </c>
      <c r="G18" s="208" t="s">
        <v>215</v>
      </c>
      <c r="H18" s="208" t="s">
        <v>216</v>
      </c>
      <c r="I18" s="168">
        <v>579600</v>
      </c>
      <c r="J18" s="168">
        <v>579600</v>
      </c>
      <c r="K18" s="92"/>
      <c r="L18" s="92"/>
      <c r="M18" s="168">
        <v>579600</v>
      </c>
      <c r="N18" s="92"/>
      <c r="O18" s="168"/>
      <c r="P18" s="168"/>
      <c r="Q18" s="168"/>
      <c r="R18" s="168"/>
      <c r="S18" s="168"/>
      <c r="T18" s="168"/>
      <c r="U18" s="168"/>
      <c r="V18" s="168"/>
      <c r="W18" s="168"/>
      <c r="X18" s="168"/>
    </row>
    <row r="19" ht="20.25" customHeight="1" spans="1:24">
      <c r="A19" s="208" t="s">
        <v>206</v>
      </c>
      <c r="B19" s="208" t="s">
        <v>70</v>
      </c>
      <c r="C19" s="208" t="s">
        <v>207</v>
      </c>
      <c r="D19" s="208" t="s">
        <v>208</v>
      </c>
      <c r="E19" s="208" t="s">
        <v>101</v>
      </c>
      <c r="F19" s="208" t="s">
        <v>102</v>
      </c>
      <c r="G19" s="208" t="s">
        <v>215</v>
      </c>
      <c r="H19" s="208" t="s">
        <v>216</v>
      </c>
      <c r="I19" s="168">
        <v>53280</v>
      </c>
      <c r="J19" s="168">
        <v>53280</v>
      </c>
      <c r="K19" s="92"/>
      <c r="L19" s="92"/>
      <c r="M19" s="168">
        <v>53280</v>
      </c>
      <c r="N19" s="92"/>
      <c r="O19" s="168"/>
      <c r="P19" s="168"/>
      <c r="Q19" s="168"/>
      <c r="R19" s="168"/>
      <c r="S19" s="168"/>
      <c r="T19" s="168"/>
      <c r="U19" s="168"/>
      <c r="V19" s="168"/>
      <c r="W19" s="168"/>
      <c r="X19" s="168"/>
    </row>
    <row r="20" ht="20.25" customHeight="1" spans="1:24">
      <c r="A20" s="208" t="s">
        <v>206</v>
      </c>
      <c r="B20" s="208" t="s">
        <v>70</v>
      </c>
      <c r="C20" s="208" t="s">
        <v>207</v>
      </c>
      <c r="D20" s="208" t="s">
        <v>208</v>
      </c>
      <c r="E20" s="208" t="s">
        <v>101</v>
      </c>
      <c r="F20" s="208" t="s">
        <v>102</v>
      </c>
      <c r="G20" s="208" t="s">
        <v>215</v>
      </c>
      <c r="H20" s="208" t="s">
        <v>216</v>
      </c>
      <c r="I20" s="168">
        <v>743832</v>
      </c>
      <c r="J20" s="168">
        <v>743832</v>
      </c>
      <c r="K20" s="92"/>
      <c r="L20" s="92"/>
      <c r="M20" s="168">
        <v>743832</v>
      </c>
      <c r="N20" s="92"/>
      <c r="O20" s="168"/>
      <c r="P20" s="168"/>
      <c r="Q20" s="168"/>
      <c r="R20" s="168"/>
      <c r="S20" s="168"/>
      <c r="T20" s="168"/>
      <c r="U20" s="168"/>
      <c r="V20" s="168"/>
      <c r="W20" s="168"/>
      <c r="X20" s="168"/>
    </row>
    <row r="21" ht="20.25" customHeight="1" spans="1:24">
      <c r="A21" s="208" t="s">
        <v>206</v>
      </c>
      <c r="B21" s="208" t="s">
        <v>70</v>
      </c>
      <c r="C21" s="208" t="s">
        <v>207</v>
      </c>
      <c r="D21" s="208" t="s">
        <v>208</v>
      </c>
      <c r="E21" s="208" t="s">
        <v>101</v>
      </c>
      <c r="F21" s="208" t="s">
        <v>102</v>
      </c>
      <c r="G21" s="208" t="s">
        <v>215</v>
      </c>
      <c r="H21" s="208" t="s">
        <v>216</v>
      </c>
      <c r="I21" s="168">
        <v>1349340</v>
      </c>
      <c r="J21" s="168">
        <v>1349340</v>
      </c>
      <c r="K21" s="92"/>
      <c r="L21" s="92"/>
      <c r="M21" s="168">
        <v>1349340</v>
      </c>
      <c r="N21" s="92"/>
      <c r="O21" s="168"/>
      <c r="P21" s="168"/>
      <c r="Q21" s="168"/>
      <c r="R21" s="168"/>
      <c r="S21" s="168"/>
      <c r="T21" s="168"/>
      <c r="U21" s="168"/>
      <c r="V21" s="168"/>
      <c r="W21" s="168"/>
      <c r="X21" s="168"/>
    </row>
    <row r="22" ht="20.25" customHeight="1" spans="1:24">
      <c r="A22" s="208" t="s">
        <v>206</v>
      </c>
      <c r="B22" s="208" t="s">
        <v>70</v>
      </c>
      <c r="C22" s="208" t="s">
        <v>207</v>
      </c>
      <c r="D22" s="208" t="s">
        <v>208</v>
      </c>
      <c r="E22" s="208" t="s">
        <v>101</v>
      </c>
      <c r="F22" s="208" t="s">
        <v>102</v>
      </c>
      <c r="G22" s="208" t="s">
        <v>215</v>
      </c>
      <c r="H22" s="208" t="s">
        <v>216</v>
      </c>
      <c r="I22" s="168">
        <v>27144</v>
      </c>
      <c r="J22" s="168">
        <v>27144</v>
      </c>
      <c r="K22" s="92"/>
      <c r="L22" s="92"/>
      <c r="M22" s="168">
        <v>27144</v>
      </c>
      <c r="N22" s="92"/>
      <c r="O22" s="168"/>
      <c r="P22" s="168"/>
      <c r="Q22" s="168"/>
      <c r="R22" s="168"/>
      <c r="S22" s="168"/>
      <c r="T22" s="168"/>
      <c r="U22" s="168"/>
      <c r="V22" s="168"/>
      <c r="W22" s="168"/>
      <c r="X22" s="168"/>
    </row>
    <row r="23" ht="20.25" customHeight="1" spans="1:24">
      <c r="A23" s="208" t="s">
        <v>206</v>
      </c>
      <c r="B23" s="208" t="s">
        <v>70</v>
      </c>
      <c r="C23" s="208" t="s">
        <v>217</v>
      </c>
      <c r="D23" s="208" t="s">
        <v>218</v>
      </c>
      <c r="E23" s="208" t="s">
        <v>117</v>
      </c>
      <c r="F23" s="208" t="s">
        <v>118</v>
      </c>
      <c r="G23" s="208" t="s">
        <v>219</v>
      </c>
      <c r="H23" s="208" t="s">
        <v>220</v>
      </c>
      <c r="I23" s="168">
        <v>1447416</v>
      </c>
      <c r="J23" s="168">
        <v>1447416</v>
      </c>
      <c r="K23" s="92"/>
      <c r="L23" s="92"/>
      <c r="M23" s="168">
        <v>1447416</v>
      </c>
      <c r="N23" s="92"/>
      <c r="O23" s="168"/>
      <c r="P23" s="168"/>
      <c r="Q23" s="168"/>
      <c r="R23" s="168"/>
      <c r="S23" s="168"/>
      <c r="T23" s="168"/>
      <c r="U23" s="168"/>
      <c r="V23" s="168"/>
      <c r="W23" s="168"/>
      <c r="X23" s="168"/>
    </row>
    <row r="24" ht="20.25" customHeight="1" spans="1:24">
      <c r="A24" s="208" t="s">
        <v>206</v>
      </c>
      <c r="B24" s="208" t="s">
        <v>70</v>
      </c>
      <c r="C24" s="208" t="s">
        <v>217</v>
      </c>
      <c r="D24" s="208" t="s">
        <v>218</v>
      </c>
      <c r="E24" s="208" t="s">
        <v>119</v>
      </c>
      <c r="F24" s="208" t="s">
        <v>120</v>
      </c>
      <c r="G24" s="208" t="s">
        <v>221</v>
      </c>
      <c r="H24" s="208" t="s">
        <v>222</v>
      </c>
      <c r="I24" s="168">
        <v>493552</v>
      </c>
      <c r="J24" s="168">
        <v>493552</v>
      </c>
      <c r="K24" s="92"/>
      <c r="L24" s="92"/>
      <c r="M24" s="168">
        <v>493552</v>
      </c>
      <c r="N24" s="92"/>
      <c r="O24" s="168"/>
      <c r="P24" s="168"/>
      <c r="Q24" s="168"/>
      <c r="R24" s="168"/>
      <c r="S24" s="168"/>
      <c r="T24" s="168"/>
      <c r="U24" s="168"/>
      <c r="V24" s="168"/>
      <c r="W24" s="168"/>
      <c r="X24" s="168"/>
    </row>
    <row r="25" ht="20.25" customHeight="1" spans="1:24">
      <c r="A25" s="208" t="s">
        <v>206</v>
      </c>
      <c r="B25" s="208" t="s">
        <v>70</v>
      </c>
      <c r="C25" s="208" t="s">
        <v>217</v>
      </c>
      <c r="D25" s="208" t="s">
        <v>218</v>
      </c>
      <c r="E25" s="208" t="s">
        <v>129</v>
      </c>
      <c r="F25" s="208" t="s">
        <v>130</v>
      </c>
      <c r="G25" s="208" t="s">
        <v>223</v>
      </c>
      <c r="H25" s="208" t="s">
        <v>224</v>
      </c>
      <c r="I25" s="168">
        <v>606888</v>
      </c>
      <c r="J25" s="168">
        <v>606888</v>
      </c>
      <c r="K25" s="92"/>
      <c r="L25" s="92"/>
      <c r="M25" s="168">
        <v>606888</v>
      </c>
      <c r="N25" s="92"/>
      <c r="O25" s="168"/>
      <c r="P25" s="168"/>
      <c r="Q25" s="168"/>
      <c r="R25" s="168"/>
      <c r="S25" s="168"/>
      <c r="T25" s="168"/>
      <c r="U25" s="168"/>
      <c r="V25" s="168"/>
      <c r="W25" s="168"/>
      <c r="X25" s="168"/>
    </row>
    <row r="26" ht="20.25" customHeight="1" spans="1:24">
      <c r="A26" s="208" t="s">
        <v>206</v>
      </c>
      <c r="B26" s="208" t="s">
        <v>70</v>
      </c>
      <c r="C26" s="208" t="s">
        <v>217</v>
      </c>
      <c r="D26" s="208" t="s">
        <v>218</v>
      </c>
      <c r="E26" s="208" t="s">
        <v>131</v>
      </c>
      <c r="F26" s="208" t="s">
        <v>132</v>
      </c>
      <c r="G26" s="208" t="s">
        <v>225</v>
      </c>
      <c r="H26" s="208" t="s">
        <v>226</v>
      </c>
      <c r="I26" s="168">
        <v>152424</v>
      </c>
      <c r="J26" s="168">
        <v>152424</v>
      </c>
      <c r="K26" s="92"/>
      <c r="L26" s="92"/>
      <c r="M26" s="168">
        <v>152424</v>
      </c>
      <c r="N26" s="92"/>
      <c r="O26" s="168"/>
      <c r="P26" s="168"/>
      <c r="Q26" s="168"/>
      <c r="R26" s="168"/>
      <c r="S26" s="168"/>
      <c r="T26" s="168"/>
      <c r="U26" s="168"/>
      <c r="V26" s="168"/>
      <c r="W26" s="168"/>
      <c r="X26" s="168"/>
    </row>
    <row r="27" ht="20.25" customHeight="1" spans="1:24">
      <c r="A27" s="208" t="s">
        <v>206</v>
      </c>
      <c r="B27" s="208" t="s">
        <v>70</v>
      </c>
      <c r="C27" s="208" t="s">
        <v>217</v>
      </c>
      <c r="D27" s="208" t="s">
        <v>218</v>
      </c>
      <c r="E27" s="208" t="s">
        <v>131</v>
      </c>
      <c r="F27" s="208" t="s">
        <v>132</v>
      </c>
      <c r="G27" s="208" t="s">
        <v>225</v>
      </c>
      <c r="H27" s="208" t="s">
        <v>226</v>
      </c>
      <c r="I27" s="168">
        <v>384120</v>
      </c>
      <c r="J27" s="168">
        <v>384120</v>
      </c>
      <c r="K27" s="92"/>
      <c r="L27" s="92"/>
      <c r="M27" s="168">
        <v>384120</v>
      </c>
      <c r="N27" s="92"/>
      <c r="O27" s="168"/>
      <c r="P27" s="168"/>
      <c r="Q27" s="168"/>
      <c r="R27" s="168"/>
      <c r="S27" s="168"/>
      <c r="T27" s="168"/>
      <c r="U27" s="168"/>
      <c r="V27" s="168"/>
      <c r="W27" s="168"/>
      <c r="X27" s="168"/>
    </row>
    <row r="28" ht="20.25" customHeight="1" spans="1:24">
      <c r="A28" s="208" t="s">
        <v>206</v>
      </c>
      <c r="B28" s="208" t="s">
        <v>70</v>
      </c>
      <c r="C28" s="208" t="s">
        <v>217</v>
      </c>
      <c r="D28" s="208" t="s">
        <v>218</v>
      </c>
      <c r="E28" s="208" t="s">
        <v>101</v>
      </c>
      <c r="F28" s="208" t="s">
        <v>102</v>
      </c>
      <c r="G28" s="208" t="s">
        <v>227</v>
      </c>
      <c r="H28" s="208" t="s">
        <v>228</v>
      </c>
      <c r="I28" s="168">
        <v>52344</v>
      </c>
      <c r="J28" s="168">
        <v>52344</v>
      </c>
      <c r="K28" s="92"/>
      <c r="L28" s="92"/>
      <c r="M28" s="168">
        <v>52344</v>
      </c>
      <c r="N28" s="92"/>
      <c r="O28" s="168"/>
      <c r="P28" s="168"/>
      <c r="Q28" s="168"/>
      <c r="R28" s="168"/>
      <c r="S28" s="168"/>
      <c r="T28" s="168"/>
      <c r="U28" s="168"/>
      <c r="V28" s="168"/>
      <c r="W28" s="168"/>
      <c r="X28" s="168"/>
    </row>
    <row r="29" ht="20.25" customHeight="1" spans="1:24">
      <c r="A29" s="208" t="s">
        <v>206</v>
      </c>
      <c r="B29" s="208" t="s">
        <v>70</v>
      </c>
      <c r="C29" s="208" t="s">
        <v>217</v>
      </c>
      <c r="D29" s="208" t="s">
        <v>218</v>
      </c>
      <c r="E29" s="208" t="s">
        <v>133</v>
      </c>
      <c r="F29" s="208" t="s">
        <v>134</v>
      </c>
      <c r="G29" s="208" t="s">
        <v>227</v>
      </c>
      <c r="H29" s="208" t="s">
        <v>228</v>
      </c>
      <c r="I29" s="168">
        <v>37224</v>
      </c>
      <c r="J29" s="168">
        <v>37224</v>
      </c>
      <c r="K29" s="92"/>
      <c r="L29" s="92"/>
      <c r="M29" s="168">
        <v>37224</v>
      </c>
      <c r="N29" s="92"/>
      <c r="O29" s="168"/>
      <c r="P29" s="168"/>
      <c r="Q29" s="168"/>
      <c r="R29" s="168"/>
      <c r="S29" s="168"/>
      <c r="T29" s="168"/>
      <c r="U29" s="168"/>
      <c r="V29" s="168"/>
      <c r="W29" s="168"/>
      <c r="X29" s="168"/>
    </row>
    <row r="30" ht="20.25" customHeight="1" spans="1:24">
      <c r="A30" s="208" t="s">
        <v>206</v>
      </c>
      <c r="B30" s="208" t="s">
        <v>70</v>
      </c>
      <c r="C30" s="208" t="s">
        <v>217</v>
      </c>
      <c r="D30" s="208" t="s">
        <v>218</v>
      </c>
      <c r="E30" s="208" t="s">
        <v>133</v>
      </c>
      <c r="F30" s="208" t="s">
        <v>134</v>
      </c>
      <c r="G30" s="208" t="s">
        <v>227</v>
      </c>
      <c r="H30" s="208" t="s">
        <v>228</v>
      </c>
      <c r="I30" s="168">
        <v>18612</v>
      </c>
      <c r="J30" s="168">
        <v>18612</v>
      </c>
      <c r="K30" s="92"/>
      <c r="L30" s="92"/>
      <c r="M30" s="168">
        <v>18612</v>
      </c>
      <c r="N30" s="92"/>
      <c r="O30" s="168"/>
      <c r="P30" s="168"/>
      <c r="Q30" s="168"/>
      <c r="R30" s="168"/>
      <c r="S30" s="168"/>
      <c r="T30" s="168"/>
      <c r="U30" s="168"/>
      <c r="V30" s="168"/>
      <c r="W30" s="168"/>
      <c r="X30" s="168"/>
    </row>
    <row r="31" ht="20.25" customHeight="1" spans="1:24">
      <c r="A31" s="208" t="s">
        <v>206</v>
      </c>
      <c r="B31" s="208" t="s">
        <v>70</v>
      </c>
      <c r="C31" s="208" t="s">
        <v>217</v>
      </c>
      <c r="D31" s="208" t="s">
        <v>218</v>
      </c>
      <c r="E31" s="208" t="s">
        <v>133</v>
      </c>
      <c r="F31" s="208" t="s">
        <v>134</v>
      </c>
      <c r="G31" s="208" t="s">
        <v>227</v>
      </c>
      <c r="H31" s="208" t="s">
        <v>228</v>
      </c>
      <c r="I31" s="168">
        <v>18072</v>
      </c>
      <c r="J31" s="168">
        <v>18072</v>
      </c>
      <c r="K31" s="92"/>
      <c r="L31" s="92"/>
      <c r="M31" s="168">
        <v>18072</v>
      </c>
      <c r="N31" s="92"/>
      <c r="O31" s="168"/>
      <c r="P31" s="168"/>
      <c r="Q31" s="168"/>
      <c r="R31" s="168"/>
      <c r="S31" s="168"/>
      <c r="T31" s="168"/>
      <c r="U31" s="168"/>
      <c r="V31" s="168"/>
      <c r="W31" s="168"/>
      <c r="X31" s="168"/>
    </row>
    <row r="32" ht="20.25" customHeight="1" spans="1:24">
      <c r="A32" s="208" t="s">
        <v>206</v>
      </c>
      <c r="B32" s="208" t="s">
        <v>70</v>
      </c>
      <c r="C32" s="208" t="s">
        <v>229</v>
      </c>
      <c r="D32" s="208" t="s">
        <v>140</v>
      </c>
      <c r="E32" s="208" t="s">
        <v>139</v>
      </c>
      <c r="F32" s="208" t="s">
        <v>140</v>
      </c>
      <c r="G32" s="208" t="s">
        <v>230</v>
      </c>
      <c r="H32" s="208" t="s">
        <v>140</v>
      </c>
      <c r="I32" s="168">
        <v>1145016</v>
      </c>
      <c r="J32" s="168">
        <v>1145016</v>
      </c>
      <c r="K32" s="92"/>
      <c r="L32" s="92"/>
      <c r="M32" s="168">
        <v>1145016</v>
      </c>
      <c r="N32" s="92"/>
      <c r="O32" s="168"/>
      <c r="P32" s="168"/>
      <c r="Q32" s="168"/>
      <c r="R32" s="168"/>
      <c r="S32" s="168"/>
      <c r="T32" s="168"/>
      <c r="U32" s="168"/>
      <c r="V32" s="168"/>
      <c r="W32" s="168"/>
      <c r="X32" s="168"/>
    </row>
    <row r="33" ht="20.25" customHeight="1" spans="1:24">
      <c r="A33" s="208" t="s">
        <v>206</v>
      </c>
      <c r="B33" s="208" t="s">
        <v>70</v>
      </c>
      <c r="C33" s="208" t="s">
        <v>231</v>
      </c>
      <c r="D33" s="208" t="s">
        <v>232</v>
      </c>
      <c r="E33" s="208" t="s">
        <v>101</v>
      </c>
      <c r="F33" s="208" t="s">
        <v>102</v>
      </c>
      <c r="G33" s="208" t="s">
        <v>233</v>
      </c>
      <c r="H33" s="208" t="s">
        <v>232</v>
      </c>
      <c r="I33" s="168">
        <v>83520</v>
      </c>
      <c r="J33" s="168">
        <v>83520</v>
      </c>
      <c r="K33" s="92"/>
      <c r="L33" s="92"/>
      <c r="M33" s="168">
        <v>83520</v>
      </c>
      <c r="N33" s="92"/>
      <c r="O33" s="168"/>
      <c r="P33" s="168"/>
      <c r="Q33" s="168"/>
      <c r="R33" s="168"/>
      <c r="S33" s="168"/>
      <c r="T33" s="168"/>
      <c r="U33" s="168"/>
      <c r="V33" s="168"/>
      <c r="W33" s="168"/>
      <c r="X33" s="168"/>
    </row>
    <row r="34" ht="20.25" customHeight="1" spans="1:24">
      <c r="A34" s="208" t="s">
        <v>206</v>
      </c>
      <c r="B34" s="208" t="s">
        <v>70</v>
      </c>
      <c r="C34" s="208" t="s">
        <v>234</v>
      </c>
      <c r="D34" s="208" t="s">
        <v>235</v>
      </c>
      <c r="E34" s="208" t="s">
        <v>101</v>
      </c>
      <c r="F34" s="208" t="s">
        <v>102</v>
      </c>
      <c r="G34" s="208" t="s">
        <v>236</v>
      </c>
      <c r="H34" s="208" t="s">
        <v>237</v>
      </c>
      <c r="I34" s="168">
        <v>216000</v>
      </c>
      <c r="J34" s="168">
        <v>216000</v>
      </c>
      <c r="K34" s="92"/>
      <c r="L34" s="92"/>
      <c r="M34" s="168">
        <v>216000</v>
      </c>
      <c r="N34" s="92"/>
      <c r="O34" s="168"/>
      <c r="P34" s="168"/>
      <c r="Q34" s="168"/>
      <c r="R34" s="168"/>
      <c r="S34" s="168"/>
      <c r="T34" s="168"/>
      <c r="U34" s="168"/>
      <c r="V34" s="168"/>
      <c r="W34" s="168"/>
      <c r="X34" s="168"/>
    </row>
    <row r="35" ht="20.25" customHeight="1" spans="1:24">
      <c r="A35" s="208" t="s">
        <v>206</v>
      </c>
      <c r="B35" s="208" t="s">
        <v>70</v>
      </c>
      <c r="C35" s="208" t="s">
        <v>234</v>
      </c>
      <c r="D35" s="208" t="s">
        <v>235</v>
      </c>
      <c r="E35" s="208" t="s">
        <v>101</v>
      </c>
      <c r="F35" s="208" t="s">
        <v>102</v>
      </c>
      <c r="G35" s="208" t="s">
        <v>238</v>
      </c>
      <c r="H35" s="208" t="s">
        <v>239</v>
      </c>
      <c r="I35" s="168">
        <v>62640</v>
      </c>
      <c r="J35" s="168">
        <v>62640</v>
      </c>
      <c r="K35" s="92"/>
      <c r="L35" s="92"/>
      <c r="M35" s="168">
        <v>62640</v>
      </c>
      <c r="N35" s="92"/>
      <c r="O35" s="168"/>
      <c r="P35" s="168"/>
      <c r="Q35" s="168"/>
      <c r="R35" s="168"/>
      <c r="S35" s="168"/>
      <c r="T35" s="168"/>
      <c r="U35" s="168"/>
      <c r="V35" s="168"/>
      <c r="W35" s="168"/>
      <c r="X35" s="168"/>
    </row>
    <row r="36" ht="20.25" customHeight="1" spans="1:24">
      <c r="A36" s="208" t="s">
        <v>206</v>
      </c>
      <c r="B36" s="208" t="s">
        <v>70</v>
      </c>
      <c r="C36" s="208" t="s">
        <v>240</v>
      </c>
      <c r="D36" s="208" t="s">
        <v>241</v>
      </c>
      <c r="E36" s="208" t="s">
        <v>115</v>
      </c>
      <c r="F36" s="208" t="s">
        <v>116</v>
      </c>
      <c r="G36" s="208" t="s">
        <v>242</v>
      </c>
      <c r="H36" s="208" t="s">
        <v>243</v>
      </c>
      <c r="I36" s="168">
        <v>518400</v>
      </c>
      <c r="J36" s="168">
        <v>518400</v>
      </c>
      <c r="K36" s="92"/>
      <c r="L36" s="92"/>
      <c r="M36" s="168">
        <v>518400</v>
      </c>
      <c r="N36" s="92"/>
      <c r="O36" s="168"/>
      <c r="P36" s="168"/>
      <c r="Q36" s="168"/>
      <c r="R36" s="168"/>
      <c r="S36" s="168"/>
      <c r="T36" s="168"/>
      <c r="U36" s="168"/>
      <c r="V36" s="168"/>
      <c r="W36" s="168"/>
      <c r="X36" s="168"/>
    </row>
    <row r="37" ht="20.25" customHeight="1" spans="1:24">
      <c r="A37" s="208" t="s">
        <v>206</v>
      </c>
      <c r="B37" s="208" t="s">
        <v>70</v>
      </c>
      <c r="C37" s="208" t="s">
        <v>244</v>
      </c>
      <c r="D37" s="208" t="s">
        <v>245</v>
      </c>
      <c r="E37" s="208" t="s">
        <v>123</v>
      </c>
      <c r="F37" s="208" t="s">
        <v>124</v>
      </c>
      <c r="G37" s="208" t="s">
        <v>242</v>
      </c>
      <c r="H37" s="208" t="s">
        <v>243</v>
      </c>
      <c r="I37" s="168">
        <v>31236</v>
      </c>
      <c r="J37" s="168">
        <v>31236</v>
      </c>
      <c r="K37" s="92"/>
      <c r="L37" s="92"/>
      <c r="M37" s="168">
        <v>31236</v>
      </c>
      <c r="N37" s="92"/>
      <c r="O37" s="168"/>
      <c r="P37" s="168"/>
      <c r="Q37" s="168"/>
      <c r="R37" s="168"/>
      <c r="S37" s="168"/>
      <c r="T37" s="168"/>
      <c r="U37" s="168"/>
      <c r="V37" s="168"/>
      <c r="W37" s="168"/>
      <c r="X37" s="168"/>
    </row>
    <row r="38" ht="20.25" customHeight="1" spans="1:24">
      <c r="A38" s="208" t="s">
        <v>206</v>
      </c>
      <c r="B38" s="208" t="s">
        <v>70</v>
      </c>
      <c r="C38" s="208" t="s">
        <v>246</v>
      </c>
      <c r="D38" s="208" t="s">
        <v>247</v>
      </c>
      <c r="E38" s="208" t="s">
        <v>101</v>
      </c>
      <c r="F38" s="208" t="s">
        <v>102</v>
      </c>
      <c r="G38" s="208" t="s">
        <v>248</v>
      </c>
      <c r="H38" s="208" t="s">
        <v>249</v>
      </c>
      <c r="I38" s="168">
        <v>2880</v>
      </c>
      <c r="J38" s="168">
        <v>2880</v>
      </c>
      <c r="K38" s="92"/>
      <c r="L38" s="92"/>
      <c r="M38" s="168">
        <v>2880</v>
      </c>
      <c r="N38" s="92"/>
      <c r="O38" s="168"/>
      <c r="P38" s="168"/>
      <c r="Q38" s="168"/>
      <c r="R38" s="168"/>
      <c r="S38" s="168"/>
      <c r="T38" s="168"/>
      <c r="U38" s="168"/>
      <c r="V38" s="168"/>
      <c r="W38" s="168"/>
      <c r="X38" s="168"/>
    </row>
    <row r="39" ht="20.25" customHeight="1" spans="1:24">
      <c r="A39" s="208" t="s">
        <v>206</v>
      </c>
      <c r="B39" s="208" t="s">
        <v>70</v>
      </c>
      <c r="C39" s="208" t="s">
        <v>250</v>
      </c>
      <c r="D39" s="208" t="s">
        <v>251</v>
      </c>
      <c r="E39" s="208" t="s">
        <v>101</v>
      </c>
      <c r="F39" s="208" t="s">
        <v>102</v>
      </c>
      <c r="G39" s="208" t="s">
        <v>252</v>
      </c>
      <c r="H39" s="208" t="s">
        <v>253</v>
      </c>
      <c r="I39" s="168">
        <v>73800</v>
      </c>
      <c r="J39" s="168">
        <v>73800</v>
      </c>
      <c r="K39" s="92"/>
      <c r="L39" s="92"/>
      <c r="M39" s="168">
        <v>73800</v>
      </c>
      <c r="N39" s="92"/>
      <c r="O39" s="168"/>
      <c r="P39" s="168"/>
      <c r="Q39" s="168"/>
      <c r="R39" s="168"/>
      <c r="S39" s="168"/>
      <c r="T39" s="168"/>
      <c r="U39" s="168"/>
      <c r="V39" s="168"/>
      <c r="W39" s="168"/>
      <c r="X39" s="168"/>
    </row>
    <row r="40" ht="20.25" customHeight="1" spans="1:24">
      <c r="A40" s="208" t="s">
        <v>206</v>
      </c>
      <c r="B40" s="208" t="s">
        <v>70</v>
      </c>
      <c r="C40" s="208" t="s">
        <v>254</v>
      </c>
      <c r="D40" s="208" t="s">
        <v>255</v>
      </c>
      <c r="E40" s="208" t="s">
        <v>101</v>
      </c>
      <c r="F40" s="208" t="s">
        <v>102</v>
      </c>
      <c r="G40" s="208" t="s">
        <v>215</v>
      </c>
      <c r="H40" s="208" t="s">
        <v>216</v>
      </c>
      <c r="I40" s="168">
        <v>25200</v>
      </c>
      <c r="J40" s="168">
        <v>25200</v>
      </c>
      <c r="K40" s="92"/>
      <c r="L40" s="92"/>
      <c r="M40" s="168">
        <v>25200</v>
      </c>
      <c r="N40" s="92"/>
      <c r="O40" s="168"/>
      <c r="P40" s="168"/>
      <c r="Q40" s="168"/>
      <c r="R40" s="168"/>
      <c r="S40" s="168"/>
      <c r="T40" s="168"/>
      <c r="U40" s="168"/>
      <c r="V40" s="168"/>
      <c r="W40" s="168"/>
      <c r="X40" s="168"/>
    </row>
    <row r="41" ht="20.25" customHeight="1" spans="1:24">
      <c r="A41" s="208" t="s">
        <v>206</v>
      </c>
      <c r="B41" s="208" t="s">
        <v>70</v>
      </c>
      <c r="C41" s="208" t="s">
        <v>256</v>
      </c>
      <c r="D41" s="208" t="s">
        <v>257</v>
      </c>
      <c r="E41" s="208" t="s">
        <v>101</v>
      </c>
      <c r="F41" s="208" t="s">
        <v>102</v>
      </c>
      <c r="G41" s="208" t="s">
        <v>258</v>
      </c>
      <c r="H41" s="208" t="s">
        <v>259</v>
      </c>
      <c r="I41" s="168">
        <v>165888</v>
      </c>
      <c r="J41" s="168">
        <v>165888</v>
      </c>
      <c r="K41" s="92"/>
      <c r="L41" s="92"/>
      <c r="M41" s="168">
        <v>165888</v>
      </c>
      <c r="N41" s="92"/>
      <c r="O41" s="168"/>
      <c r="P41" s="168"/>
      <c r="Q41" s="168"/>
      <c r="R41" s="168"/>
      <c r="S41" s="168"/>
      <c r="T41" s="168"/>
      <c r="U41" s="168"/>
      <c r="V41" s="168"/>
      <c r="W41" s="168"/>
      <c r="X41" s="168"/>
    </row>
    <row r="42" ht="20.25" customHeight="1" spans="1:24">
      <c r="A42" s="208" t="s">
        <v>206</v>
      </c>
      <c r="B42" s="208" t="s">
        <v>70</v>
      </c>
      <c r="C42" s="208" t="s">
        <v>256</v>
      </c>
      <c r="D42" s="208" t="s">
        <v>257</v>
      </c>
      <c r="E42" s="208" t="s">
        <v>101</v>
      </c>
      <c r="F42" s="208" t="s">
        <v>102</v>
      </c>
      <c r="G42" s="208" t="s">
        <v>258</v>
      </c>
      <c r="H42" s="208" t="s">
        <v>259</v>
      </c>
      <c r="I42" s="168">
        <v>88632</v>
      </c>
      <c r="J42" s="168">
        <v>88632</v>
      </c>
      <c r="K42" s="92"/>
      <c r="L42" s="92"/>
      <c r="M42" s="168">
        <v>88632</v>
      </c>
      <c r="N42" s="92"/>
      <c r="O42" s="168"/>
      <c r="P42" s="168"/>
      <c r="Q42" s="168"/>
      <c r="R42" s="168"/>
      <c r="S42" s="168"/>
      <c r="T42" s="168"/>
      <c r="U42" s="168"/>
      <c r="V42" s="168"/>
      <c r="W42" s="168"/>
      <c r="X42" s="168"/>
    </row>
    <row r="43" ht="17.25" customHeight="1" spans="1:24">
      <c r="A43" s="100" t="s">
        <v>179</v>
      </c>
      <c r="B43" s="101"/>
      <c r="C43" s="209"/>
      <c r="D43" s="209"/>
      <c r="E43" s="209"/>
      <c r="F43" s="209"/>
      <c r="G43" s="209"/>
      <c r="H43" s="210"/>
      <c r="I43" s="168">
        <v>15405823</v>
      </c>
      <c r="J43" s="168">
        <v>15405823</v>
      </c>
      <c r="K43" s="168"/>
      <c r="L43" s="168"/>
      <c r="M43" s="168">
        <v>15405823</v>
      </c>
      <c r="N43" s="168"/>
      <c r="O43" s="168"/>
      <c r="P43" s="168"/>
      <c r="Q43" s="168"/>
      <c r="R43" s="168"/>
      <c r="S43" s="168"/>
      <c r="T43" s="168"/>
      <c r="U43" s="168"/>
      <c r="V43" s="168"/>
      <c r="W43" s="168"/>
      <c r="X43" s="168"/>
    </row>
  </sheetData>
  <mergeCells count="31">
    <mergeCell ref="A2:X2"/>
    <mergeCell ref="A3:H3"/>
    <mergeCell ref="I4:X4"/>
    <mergeCell ref="J5:N5"/>
    <mergeCell ref="O5:Q5"/>
    <mergeCell ref="S5:X5"/>
    <mergeCell ref="A43:H4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I16" sqref="I16"/>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99"/>
      <c r="E1" s="73"/>
      <c r="F1" s="73"/>
      <c r="G1" s="73"/>
      <c r="H1" s="73"/>
      <c r="U1" s="199"/>
      <c r="W1" s="203" t="s">
        <v>260</v>
      </c>
    </row>
    <row r="2" ht="46.5" customHeight="1" spans="1:23">
      <c r="A2" s="75" t="str">
        <f>"2025"&amp;"年部门项目支出预算表"</f>
        <v>2025年部门项目支出预算表</v>
      </c>
      <c r="B2" s="75"/>
      <c r="C2" s="75"/>
      <c r="D2" s="75"/>
      <c r="E2" s="75"/>
      <c r="F2" s="75"/>
      <c r="G2" s="75"/>
      <c r="H2" s="75"/>
      <c r="I2" s="75"/>
      <c r="J2" s="75"/>
      <c r="K2" s="75"/>
      <c r="L2" s="75"/>
      <c r="M2" s="75"/>
      <c r="N2" s="75"/>
      <c r="O2" s="75"/>
      <c r="P2" s="75"/>
      <c r="Q2" s="75"/>
      <c r="R2" s="75"/>
      <c r="S2" s="75"/>
      <c r="T2" s="75"/>
      <c r="U2" s="75"/>
      <c r="V2" s="75"/>
      <c r="W2" s="75"/>
    </row>
    <row r="3" ht="13.5" customHeight="1" spans="1:23">
      <c r="A3" s="76" t="str">
        <f>"单位名称："&amp;"石林彝族自治县石林中学"</f>
        <v>单位名称：石林彝族自治县石林中学</v>
      </c>
      <c r="B3" s="77"/>
      <c r="C3" s="77"/>
      <c r="D3" s="77"/>
      <c r="E3" s="77"/>
      <c r="F3" s="77"/>
      <c r="G3" s="77"/>
      <c r="H3" s="77"/>
      <c r="I3" s="78"/>
      <c r="J3" s="78"/>
      <c r="K3" s="78"/>
      <c r="L3" s="78"/>
      <c r="M3" s="78"/>
      <c r="N3" s="78"/>
      <c r="O3" s="78"/>
      <c r="P3" s="78"/>
      <c r="Q3" s="78"/>
      <c r="U3" s="199"/>
      <c r="W3" s="183" t="s">
        <v>1</v>
      </c>
    </row>
    <row r="4" ht="21.75" customHeight="1" spans="1:23">
      <c r="A4" s="80" t="s">
        <v>261</v>
      </c>
      <c r="B4" s="81" t="s">
        <v>190</v>
      </c>
      <c r="C4" s="80" t="s">
        <v>191</v>
      </c>
      <c r="D4" s="80" t="s">
        <v>262</v>
      </c>
      <c r="E4" s="81" t="s">
        <v>192</v>
      </c>
      <c r="F4" s="81" t="s">
        <v>193</v>
      </c>
      <c r="G4" s="81" t="s">
        <v>263</v>
      </c>
      <c r="H4" s="81" t="s">
        <v>264</v>
      </c>
      <c r="I4" s="96" t="s">
        <v>55</v>
      </c>
      <c r="J4" s="13" t="s">
        <v>265</v>
      </c>
      <c r="K4" s="14"/>
      <c r="L4" s="14"/>
      <c r="M4" s="64"/>
      <c r="N4" s="13" t="s">
        <v>198</v>
      </c>
      <c r="O4" s="14"/>
      <c r="P4" s="64"/>
      <c r="Q4" s="81" t="s">
        <v>61</v>
      </c>
      <c r="R4" s="13" t="s">
        <v>62</v>
      </c>
      <c r="S4" s="14"/>
      <c r="T4" s="14"/>
      <c r="U4" s="14"/>
      <c r="V4" s="14"/>
      <c r="W4" s="64"/>
    </row>
    <row r="5" ht="21.75" customHeight="1" spans="1:23">
      <c r="A5" s="82"/>
      <c r="B5" s="97"/>
      <c r="C5" s="82"/>
      <c r="D5" s="82"/>
      <c r="E5" s="83"/>
      <c r="F5" s="83"/>
      <c r="G5" s="83"/>
      <c r="H5" s="83"/>
      <c r="I5" s="97"/>
      <c r="J5" s="141" t="s">
        <v>58</v>
      </c>
      <c r="K5" s="200"/>
      <c r="L5" s="81" t="s">
        <v>59</v>
      </c>
      <c r="M5" s="81" t="s">
        <v>60</v>
      </c>
      <c r="N5" s="81" t="s">
        <v>58</v>
      </c>
      <c r="O5" s="81" t="s">
        <v>59</v>
      </c>
      <c r="P5" s="81" t="s">
        <v>60</v>
      </c>
      <c r="Q5" s="83"/>
      <c r="R5" s="81" t="s">
        <v>57</v>
      </c>
      <c r="S5" s="81" t="s">
        <v>64</v>
      </c>
      <c r="T5" s="81" t="s">
        <v>204</v>
      </c>
      <c r="U5" s="81" t="s">
        <v>66</v>
      </c>
      <c r="V5" s="81" t="s">
        <v>67</v>
      </c>
      <c r="W5" s="81" t="s">
        <v>68</v>
      </c>
    </row>
    <row r="6" ht="21" customHeight="1" spans="1:23">
      <c r="A6" s="97"/>
      <c r="B6" s="97"/>
      <c r="C6" s="97"/>
      <c r="D6" s="97"/>
      <c r="E6" s="97"/>
      <c r="F6" s="97"/>
      <c r="G6" s="97"/>
      <c r="H6" s="97"/>
      <c r="I6" s="97"/>
      <c r="J6" s="201" t="s">
        <v>57</v>
      </c>
      <c r="K6" s="202"/>
      <c r="L6" s="97"/>
      <c r="M6" s="97"/>
      <c r="N6" s="97"/>
      <c r="O6" s="97"/>
      <c r="P6" s="97"/>
      <c r="Q6" s="97"/>
      <c r="R6" s="97"/>
      <c r="S6" s="97"/>
      <c r="T6" s="97"/>
      <c r="U6" s="97"/>
      <c r="V6" s="97"/>
      <c r="W6" s="97"/>
    </row>
    <row r="7" ht="39.75" customHeight="1" spans="1:23">
      <c r="A7" s="85"/>
      <c r="B7" s="87"/>
      <c r="C7" s="85"/>
      <c r="D7" s="85"/>
      <c r="E7" s="86"/>
      <c r="F7" s="86"/>
      <c r="G7" s="86"/>
      <c r="H7" s="86"/>
      <c r="I7" s="87"/>
      <c r="J7" s="18" t="s">
        <v>57</v>
      </c>
      <c r="K7" s="18" t="s">
        <v>266</v>
      </c>
      <c r="L7" s="86"/>
      <c r="M7" s="86"/>
      <c r="N7" s="86"/>
      <c r="O7" s="86"/>
      <c r="P7" s="86"/>
      <c r="Q7" s="86"/>
      <c r="R7" s="86"/>
      <c r="S7" s="86"/>
      <c r="T7" s="86"/>
      <c r="U7" s="87"/>
      <c r="V7" s="86"/>
      <c r="W7" s="86"/>
    </row>
    <row r="8" ht="15" customHeight="1" spans="1:23">
      <c r="A8" s="88">
        <v>1</v>
      </c>
      <c r="B8" s="88">
        <v>2</v>
      </c>
      <c r="C8" s="88">
        <v>3</v>
      </c>
      <c r="D8" s="88">
        <v>4</v>
      </c>
      <c r="E8" s="88">
        <v>5</v>
      </c>
      <c r="F8" s="88">
        <v>6</v>
      </c>
      <c r="G8" s="88">
        <v>7</v>
      </c>
      <c r="H8" s="88">
        <v>8</v>
      </c>
      <c r="I8" s="88">
        <v>9</v>
      </c>
      <c r="J8" s="88">
        <v>10</v>
      </c>
      <c r="K8" s="88">
        <v>11</v>
      </c>
      <c r="L8" s="103">
        <v>12</v>
      </c>
      <c r="M8" s="103">
        <v>13</v>
      </c>
      <c r="N8" s="103">
        <v>14</v>
      </c>
      <c r="O8" s="103">
        <v>15</v>
      </c>
      <c r="P8" s="103">
        <v>16</v>
      </c>
      <c r="Q8" s="103">
        <v>17</v>
      </c>
      <c r="R8" s="103">
        <v>18</v>
      </c>
      <c r="S8" s="103">
        <v>19</v>
      </c>
      <c r="T8" s="103">
        <v>20</v>
      </c>
      <c r="U8" s="88">
        <v>21</v>
      </c>
      <c r="V8" s="103">
        <v>22</v>
      </c>
      <c r="W8" s="88">
        <v>23</v>
      </c>
    </row>
    <row r="9" ht="21.75" customHeight="1" spans="1:23">
      <c r="A9" s="133" t="s">
        <v>267</v>
      </c>
      <c r="B9" s="133" t="s">
        <v>268</v>
      </c>
      <c r="C9" s="133" t="s">
        <v>269</v>
      </c>
      <c r="D9" s="133" t="s">
        <v>70</v>
      </c>
      <c r="E9" s="133" t="s">
        <v>101</v>
      </c>
      <c r="F9" s="133" t="s">
        <v>102</v>
      </c>
      <c r="G9" s="133" t="s">
        <v>252</v>
      </c>
      <c r="H9" s="133" t="s">
        <v>253</v>
      </c>
      <c r="I9" s="168">
        <v>48910</v>
      </c>
      <c r="J9" s="168">
        <v>48910</v>
      </c>
      <c r="K9" s="168">
        <v>48910</v>
      </c>
      <c r="L9" s="168"/>
      <c r="M9" s="168"/>
      <c r="N9" s="168"/>
      <c r="O9" s="168"/>
      <c r="P9" s="168"/>
      <c r="Q9" s="168"/>
      <c r="R9" s="168"/>
      <c r="S9" s="168"/>
      <c r="T9" s="168"/>
      <c r="U9" s="168"/>
      <c r="V9" s="168"/>
      <c r="W9" s="168"/>
    </row>
    <row r="10" ht="21.75" customHeight="1" spans="1:23">
      <c r="A10" s="133" t="s">
        <v>267</v>
      </c>
      <c r="B10" s="133" t="s">
        <v>270</v>
      </c>
      <c r="C10" s="133" t="s">
        <v>271</v>
      </c>
      <c r="D10" s="133" t="s">
        <v>70</v>
      </c>
      <c r="E10" s="133" t="s">
        <v>101</v>
      </c>
      <c r="F10" s="133" t="s">
        <v>102</v>
      </c>
      <c r="G10" s="133" t="s">
        <v>252</v>
      </c>
      <c r="H10" s="133" t="s">
        <v>253</v>
      </c>
      <c r="I10" s="168">
        <v>15629</v>
      </c>
      <c r="J10" s="168">
        <v>15629</v>
      </c>
      <c r="K10" s="168">
        <v>15629</v>
      </c>
      <c r="L10" s="168"/>
      <c r="M10" s="168"/>
      <c r="N10" s="168"/>
      <c r="O10" s="168"/>
      <c r="P10" s="168"/>
      <c r="Q10" s="168"/>
      <c r="R10" s="168"/>
      <c r="S10" s="168"/>
      <c r="T10" s="168"/>
      <c r="U10" s="168"/>
      <c r="V10" s="168"/>
      <c r="W10" s="168"/>
    </row>
    <row r="11" ht="21.75" customHeight="1" spans="1:23">
      <c r="A11" s="133" t="s">
        <v>267</v>
      </c>
      <c r="B11" s="133" t="s">
        <v>272</v>
      </c>
      <c r="C11" s="133" t="s">
        <v>273</v>
      </c>
      <c r="D11" s="133" t="s">
        <v>70</v>
      </c>
      <c r="E11" s="133" t="s">
        <v>105</v>
      </c>
      <c r="F11" s="133" t="s">
        <v>106</v>
      </c>
      <c r="G11" s="133" t="s">
        <v>252</v>
      </c>
      <c r="H11" s="133" t="s">
        <v>253</v>
      </c>
      <c r="I11" s="168">
        <v>2304</v>
      </c>
      <c r="J11" s="168">
        <v>2304</v>
      </c>
      <c r="K11" s="168">
        <v>2304</v>
      </c>
      <c r="L11" s="168"/>
      <c r="M11" s="168"/>
      <c r="N11" s="168"/>
      <c r="O11" s="168"/>
      <c r="P11" s="168"/>
      <c r="Q11" s="168"/>
      <c r="R11" s="168"/>
      <c r="S11" s="168"/>
      <c r="T11" s="168"/>
      <c r="U11" s="168"/>
      <c r="V11" s="168"/>
      <c r="W11" s="168"/>
    </row>
    <row r="12" ht="21.75" customHeight="1" spans="1:23">
      <c r="A12" s="133" t="s">
        <v>267</v>
      </c>
      <c r="B12" s="133" t="s">
        <v>274</v>
      </c>
      <c r="C12" s="133" t="s">
        <v>275</v>
      </c>
      <c r="D12" s="133" t="s">
        <v>70</v>
      </c>
      <c r="E12" s="133" t="s">
        <v>101</v>
      </c>
      <c r="F12" s="133" t="s">
        <v>102</v>
      </c>
      <c r="G12" s="133" t="s">
        <v>276</v>
      </c>
      <c r="H12" s="133" t="s">
        <v>277</v>
      </c>
      <c r="I12" s="168">
        <v>52480</v>
      </c>
      <c r="J12" s="168">
        <v>52480</v>
      </c>
      <c r="K12" s="168">
        <v>52480</v>
      </c>
      <c r="L12" s="168"/>
      <c r="M12" s="168"/>
      <c r="N12" s="168"/>
      <c r="O12" s="168"/>
      <c r="P12" s="168"/>
      <c r="Q12" s="168"/>
      <c r="R12" s="168"/>
      <c r="S12" s="168"/>
      <c r="T12" s="168"/>
      <c r="U12" s="168"/>
      <c r="V12" s="168"/>
      <c r="W12" s="168"/>
    </row>
    <row r="13" ht="21.75" customHeight="1" spans="1:23">
      <c r="A13" s="133" t="s">
        <v>267</v>
      </c>
      <c r="B13" s="133" t="s">
        <v>278</v>
      </c>
      <c r="C13" s="133" t="s">
        <v>279</v>
      </c>
      <c r="D13" s="133" t="s">
        <v>70</v>
      </c>
      <c r="E13" s="133" t="s">
        <v>101</v>
      </c>
      <c r="F13" s="133" t="s">
        <v>102</v>
      </c>
      <c r="G13" s="133" t="s">
        <v>276</v>
      </c>
      <c r="H13" s="133" t="s">
        <v>277</v>
      </c>
      <c r="I13" s="168">
        <v>96480</v>
      </c>
      <c r="J13" s="168">
        <v>96480</v>
      </c>
      <c r="K13" s="168">
        <v>96480</v>
      </c>
      <c r="L13" s="168"/>
      <c r="M13" s="168"/>
      <c r="N13" s="168"/>
      <c r="O13" s="168"/>
      <c r="P13" s="168"/>
      <c r="Q13" s="168"/>
      <c r="R13" s="168"/>
      <c r="S13" s="168"/>
      <c r="T13" s="168"/>
      <c r="U13" s="168"/>
      <c r="V13" s="168"/>
      <c r="W13" s="168"/>
    </row>
    <row r="14" ht="21.75" customHeight="1" spans="1:23">
      <c r="A14" s="133" t="s">
        <v>280</v>
      </c>
      <c r="B14" s="133" t="s">
        <v>281</v>
      </c>
      <c r="C14" s="133" t="s">
        <v>282</v>
      </c>
      <c r="D14" s="133" t="s">
        <v>70</v>
      </c>
      <c r="E14" s="133" t="s">
        <v>109</v>
      </c>
      <c r="F14" s="133" t="s">
        <v>110</v>
      </c>
      <c r="G14" s="133" t="s">
        <v>248</v>
      </c>
      <c r="H14" s="133" t="s">
        <v>249</v>
      </c>
      <c r="I14" s="168">
        <v>142524</v>
      </c>
      <c r="J14" s="168">
        <v>142524</v>
      </c>
      <c r="K14" s="168">
        <v>142524</v>
      </c>
      <c r="L14" s="168"/>
      <c r="M14" s="168"/>
      <c r="N14" s="168"/>
      <c r="O14" s="168"/>
      <c r="P14" s="168"/>
      <c r="Q14" s="168"/>
      <c r="R14" s="168"/>
      <c r="S14" s="168"/>
      <c r="T14" s="168"/>
      <c r="U14" s="168"/>
      <c r="V14" s="168"/>
      <c r="W14" s="168"/>
    </row>
    <row r="15" ht="21.75" customHeight="1" spans="1:23">
      <c r="A15" s="133" t="s">
        <v>280</v>
      </c>
      <c r="B15" s="133" t="s">
        <v>283</v>
      </c>
      <c r="C15" s="133" t="s">
        <v>284</v>
      </c>
      <c r="D15" s="133" t="s">
        <v>70</v>
      </c>
      <c r="E15" s="133" t="s">
        <v>109</v>
      </c>
      <c r="F15" s="133" t="s">
        <v>110</v>
      </c>
      <c r="G15" s="133" t="s">
        <v>248</v>
      </c>
      <c r="H15" s="133" t="s">
        <v>249</v>
      </c>
      <c r="I15" s="168">
        <v>85800</v>
      </c>
      <c r="J15" s="168">
        <v>85800</v>
      </c>
      <c r="K15" s="168">
        <v>85800</v>
      </c>
      <c r="L15" s="168"/>
      <c r="M15" s="168"/>
      <c r="N15" s="168"/>
      <c r="O15" s="168"/>
      <c r="P15" s="168"/>
      <c r="Q15" s="168"/>
      <c r="R15" s="168"/>
      <c r="S15" s="168"/>
      <c r="T15" s="168"/>
      <c r="U15" s="168"/>
      <c r="V15" s="168"/>
      <c r="W15" s="168"/>
    </row>
    <row r="16" ht="18.75" customHeight="1" spans="1:23">
      <c r="A16" s="100" t="s">
        <v>179</v>
      </c>
      <c r="B16" s="101"/>
      <c r="C16" s="101"/>
      <c r="D16" s="101"/>
      <c r="E16" s="101"/>
      <c r="F16" s="101"/>
      <c r="G16" s="101"/>
      <c r="H16" s="102"/>
      <c r="I16" s="168">
        <v>444127</v>
      </c>
      <c r="J16" s="168">
        <v>444127</v>
      </c>
      <c r="K16" s="168">
        <v>444127</v>
      </c>
      <c r="L16" s="168"/>
      <c r="M16" s="168"/>
      <c r="N16" s="168"/>
      <c r="O16" s="168"/>
      <c r="P16" s="168"/>
      <c r="Q16" s="168"/>
      <c r="R16" s="168"/>
      <c r="S16" s="168"/>
      <c r="T16" s="168"/>
      <c r="U16" s="168"/>
      <c r="V16" s="168"/>
      <c r="W16" s="168"/>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7"/>
  <sheetViews>
    <sheetView showZeros="0" topLeftCell="A18" workbookViewId="0">
      <selection activeCell="C23" sqref="$A23:$XFD23"/>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74" t="s">
        <v>285</v>
      </c>
    </row>
    <row r="2" ht="39.75" customHeight="1" spans="1:10">
      <c r="A2" s="130" t="str">
        <f>"2025"&amp;"年部门项目支出绩效目标表"</f>
        <v>2025年部门项目支出绩效目标表</v>
      </c>
      <c r="B2" s="75"/>
      <c r="C2" s="75"/>
      <c r="D2" s="75"/>
      <c r="E2" s="75"/>
      <c r="F2" s="131"/>
      <c r="G2" s="75"/>
      <c r="H2" s="131"/>
      <c r="I2" s="131"/>
      <c r="J2" s="75"/>
    </row>
    <row r="3" ht="17.25" customHeight="1" spans="1:1">
      <c r="A3" s="76" t="str">
        <f>"单位名称："&amp;"石林彝族自治县石林中学"</f>
        <v>单位名称：石林彝族自治县石林中学</v>
      </c>
    </row>
    <row r="4" ht="44.25" customHeight="1" spans="1:10">
      <c r="A4" s="18" t="s">
        <v>191</v>
      </c>
      <c r="B4" s="18" t="s">
        <v>286</v>
      </c>
      <c r="C4" s="18" t="s">
        <v>287</v>
      </c>
      <c r="D4" s="18" t="s">
        <v>288</v>
      </c>
      <c r="E4" s="18" t="s">
        <v>289</v>
      </c>
      <c r="F4" s="132" t="s">
        <v>290</v>
      </c>
      <c r="G4" s="18" t="s">
        <v>291</v>
      </c>
      <c r="H4" s="132" t="s">
        <v>292</v>
      </c>
      <c r="I4" s="132" t="s">
        <v>293</v>
      </c>
      <c r="J4" s="18" t="s">
        <v>294</v>
      </c>
    </row>
    <row r="5" ht="18.75" customHeight="1" spans="1:10">
      <c r="A5" s="197">
        <v>1</v>
      </c>
      <c r="B5" s="197">
        <v>2</v>
      </c>
      <c r="C5" s="197">
        <v>3</v>
      </c>
      <c r="D5" s="197">
        <v>4</v>
      </c>
      <c r="E5" s="197">
        <v>5</v>
      </c>
      <c r="F5" s="103">
        <v>6</v>
      </c>
      <c r="G5" s="197">
        <v>7</v>
      </c>
      <c r="H5" s="103">
        <v>8</v>
      </c>
      <c r="I5" s="103">
        <v>9</v>
      </c>
      <c r="J5" s="197">
        <v>10</v>
      </c>
    </row>
    <row r="6" ht="42" customHeight="1" spans="1:10">
      <c r="A6" s="19" t="s">
        <v>70</v>
      </c>
      <c r="B6" s="133"/>
      <c r="C6" s="133"/>
      <c r="D6" s="133"/>
      <c r="E6" s="121"/>
      <c r="F6" s="134"/>
      <c r="G6" s="121"/>
      <c r="H6" s="134"/>
      <c r="I6" s="134"/>
      <c r="J6" s="121"/>
    </row>
    <row r="7" ht="42" customHeight="1" spans="1:10">
      <c r="A7" s="198" t="s">
        <v>271</v>
      </c>
      <c r="B7" s="89" t="s">
        <v>295</v>
      </c>
      <c r="C7" s="89" t="s">
        <v>296</v>
      </c>
      <c r="D7" s="89" t="s">
        <v>297</v>
      </c>
      <c r="E7" s="19" t="s">
        <v>298</v>
      </c>
      <c r="F7" s="89" t="s">
        <v>299</v>
      </c>
      <c r="G7" s="19" t="s">
        <v>300</v>
      </c>
      <c r="H7" s="89" t="s">
        <v>301</v>
      </c>
      <c r="I7" s="89" t="s">
        <v>302</v>
      </c>
      <c r="J7" s="19" t="s">
        <v>303</v>
      </c>
    </row>
    <row r="8" ht="42" customHeight="1" spans="1:10">
      <c r="A8" s="198" t="s">
        <v>271</v>
      </c>
      <c r="B8" s="89" t="s">
        <v>295</v>
      </c>
      <c r="C8" s="89" t="s">
        <v>304</v>
      </c>
      <c r="D8" s="89" t="s">
        <v>305</v>
      </c>
      <c r="E8" s="19" t="s">
        <v>306</v>
      </c>
      <c r="F8" s="89" t="s">
        <v>299</v>
      </c>
      <c r="G8" s="19" t="s">
        <v>300</v>
      </c>
      <c r="H8" s="89" t="s">
        <v>301</v>
      </c>
      <c r="I8" s="89" t="s">
        <v>302</v>
      </c>
      <c r="J8" s="19" t="s">
        <v>307</v>
      </c>
    </row>
    <row r="9" ht="42" customHeight="1" spans="1:10">
      <c r="A9" s="198" t="s">
        <v>271</v>
      </c>
      <c r="B9" s="89" t="s">
        <v>295</v>
      </c>
      <c r="C9" s="89" t="s">
        <v>308</v>
      </c>
      <c r="D9" s="89" t="s">
        <v>309</v>
      </c>
      <c r="E9" s="19" t="s">
        <v>310</v>
      </c>
      <c r="F9" s="89" t="s">
        <v>311</v>
      </c>
      <c r="G9" s="19" t="s">
        <v>312</v>
      </c>
      <c r="H9" s="89" t="s">
        <v>301</v>
      </c>
      <c r="I9" s="89" t="s">
        <v>302</v>
      </c>
      <c r="J9" s="19" t="s">
        <v>313</v>
      </c>
    </row>
    <row r="10" ht="42" customHeight="1" spans="1:10">
      <c r="A10" s="198" t="s">
        <v>282</v>
      </c>
      <c r="B10" s="89" t="s">
        <v>314</v>
      </c>
      <c r="C10" s="89" t="s">
        <v>296</v>
      </c>
      <c r="D10" s="89" t="s">
        <v>297</v>
      </c>
      <c r="E10" s="19" t="s">
        <v>315</v>
      </c>
      <c r="F10" s="89" t="s">
        <v>299</v>
      </c>
      <c r="G10" s="19" t="s">
        <v>84</v>
      </c>
      <c r="H10" s="89" t="s">
        <v>316</v>
      </c>
      <c r="I10" s="89" t="s">
        <v>302</v>
      </c>
      <c r="J10" s="19" t="s">
        <v>317</v>
      </c>
    </row>
    <row r="11" ht="42" customHeight="1" spans="1:10">
      <c r="A11" s="198" t="s">
        <v>282</v>
      </c>
      <c r="B11" s="89" t="s">
        <v>314</v>
      </c>
      <c r="C11" s="89" t="s">
        <v>304</v>
      </c>
      <c r="D11" s="89" t="s">
        <v>318</v>
      </c>
      <c r="E11" s="19" t="s">
        <v>319</v>
      </c>
      <c r="F11" s="89" t="s">
        <v>299</v>
      </c>
      <c r="G11" s="19" t="s">
        <v>319</v>
      </c>
      <c r="H11" s="89" t="s">
        <v>320</v>
      </c>
      <c r="I11" s="89" t="s">
        <v>302</v>
      </c>
      <c r="J11" s="19" t="s">
        <v>321</v>
      </c>
    </row>
    <row r="12" ht="42" customHeight="1" spans="1:10">
      <c r="A12" s="198" t="s">
        <v>282</v>
      </c>
      <c r="B12" s="89" t="s">
        <v>314</v>
      </c>
      <c r="C12" s="89" t="s">
        <v>308</v>
      </c>
      <c r="D12" s="89" t="s">
        <v>309</v>
      </c>
      <c r="E12" s="19" t="s">
        <v>322</v>
      </c>
      <c r="F12" s="89" t="s">
        <v>311</v>
      </c>
      <c r="G12" s="19" t="s">
        <v>312</v>
      </c>
      <c r="H12" s="89" t="s">
        <v>301</v>
      </c>
      <c r="I12" s="89" t="s">
        <v>302</v>
      </c>
      <c r="J12" s="19" t="s">
        <v>323</v>
      </c>
    </row>
    <row r="13" ht="42" customHeight="1" spans="1:10">
      <c r="A13" s="198" t="s">
        <v>279</v>
      </c>
      <c r="B13" s="89" t="s">
        <v>324</v>
      </c>
      <c r="C13" s="89" t="s">
        <v>296</v>
      </c>
      <c r="D13" s="89" t="s">
        <v>297</v>
      </c>
      <c r="E13" s="19" t="s">
        <v>325</v>
      </c>
      <c r="F13" s="89" t="s">
        <v>299</v>
      </c>
      <c r="G13" s="19" t="s">
        <v>300</v>
      </c>
      <c r="H13" s="89" t="s">
        <v>301</v>
      </c>
      <c r="I13" s="89" t="s">
        <v>302</v>
      </c>
      <c r="J13" s="19" t="s">
        <v>325</v>
      </c>
    </row>
    <row r="14" ht="42" customHeight="1" spans="1:10">
      <c r="A14" s="198" t="s">
        <v>279</v>
      </c>
      <c r="B14" s="89" t="s">
        <v>324</v>
      </c>
      <c r="C14" s="89" t="s">
        <v>304</v>
      </c>
      <c r="D14" s="89" t="s">
        <v>318</v>
      </c>
      <c r="E14" s="19" t="s">
        <v>326</v>
      </c>
      <c r="F14" s="89" t="s">
        <v>327</v>
      </c>
      <c r="G14" s="19" t="s">
        <v>328</v>
      </c>
      <c r="H14" s="89" t="s">
        <v>301</v>
      </c>
      <c r="I14" s="89" t="s">
        <v>302</v>
      </c>
      <c r="J14" s="19" t="s">
        <v>329</v>
      </c>
    </row>
    <row r="15" ht="42" customHeight="1" spans="1:10">
      <c r="A15" s="198" t="s">
        <v>279</v>
      </c>
      <c r="B15" s="89" t="s">
        <v>324</v>
      </c>
      <c r="C15" s="89" t="s">
        <v>308</v>
      </c>
      <c r="D15" s="89" t="s">
        <v>309</v>
      </c>
      <c r="E15" s="19" t="s">
        <v>330</v>
      </c>
      <c r="F15" s="89" t="s">
        <v>311</v>
      </c>
      <c r="G15" s="19" t="s">
        <v>312</v>
      </c>
      <c r="H15" s="89" t="s">
        <v>301</v>
      </c>
      <c r="I15" s="89" t="s">
        <v>302</v>
      </c>
      <c r="J15" s="19" t="s">
        <v>331</v>
      </c>
    </row>
    <row r="16" ht="42" customHeight="1" spans="1:10">
      <c r="A16" s="198" t="s">
        <v>273</v>
      </c>
      <c r="B16" s="89" t="s">
        <v>295</v>
      </c>
      <c r="C16" s="89" t="s">
        <v>296</v>
      </c>
      <c r="D16" s="89" t="s">
        <v>297</v>
      </c>
      <c r="E16" s="19" t="s">
        <v>332</v>
      </c>
      <c r="F16" s="89" t="s">
        <v>299</v>
      </c>
      <c r="G16" s="19" t="s">
        <v>300</v>
      </c>
      <c r="H16" s="89" t="s">
        <v>301</v>
      </c>
      <c r="I16" s="89" t="s">
        <v>302</v>
      </c>
      <c r="J16" s="19" t="s">
        <v>303</v>
      </c>
    </row>
    <row r="17" ht="42" customHeight="1" spans="1:10">
      <c r="A17" s="198" t="s">
        <v>273</v>
      </c>
      <c r="B17" s="89" t="s">
        <v>295</v>
      </c>
      <c r="C17" s="89" t="s">
        <v>304</v>
      </c>
      <c r="D17" s="89" t="s">
        <v>305</v>
      </c>
      <c r="E17" s="19" t="s">
        <v>306</v>
      </c>
      <c r="F17" s="89" t="s">
        <v>299</v>
      </c>
      <c r="G17" s="19" t="s">
        <v>300</v>
      </c>
      <c r="H17" s="89" t="s">
        <v>301</v>
      </c>
      <c r="I17" s="89" t="s">
        <v>302</v>
      </c>
      <c r="J17" s="19" t="s">
        <v>307</v>
      </c>
    </row>
    <row r="18" ht="42" customHeight="1" spans="1:10">
      <c r="A18" s="198" t="s">
        <v>273</v>
      </c>
      <c r="B18" s="89" t="s">
        <v>295</v>
      </c>
      <c r="C18" s="89" t="s">
        <v>308</v>
      </c>
      <c r="D18" s="89" t="s">
        <v>309</v>
      </c>
      <c r="E18" s="19" t="s">
        <v>310</v>
      </c>
      <c r="F18" s="89" t="s">
        <v>311</v>
      </c>
      <c r="G18" s="19" t="s">
        <v>312</v>
      </c>
      <c r="H18" s="89" t="s">
        <v>301</v>
      </c>
      <c r="I18" s="89" t="s">
        <v>302</v>
      </c>
      <c r="J18" s="19" t="s">
        <v>313</v>
      </c>
    </row>
    <row r="19" ht="42" customHeight="1" spans="1:10">
      <c r="A19" s="198" t="s">
        <v>284</v>
      </c>
      <c r="B19" s="89" t="s">
        <v>333</v>
      </c>
      <c r="C19" s="89" t="s">
        <v>296</v>
      </c>
      <c r="D19" s="89" t="s">
        <v>297</v>
      </c>
      <c r="E19" s="19" t="s">
        <v>334</v>
      </c>
      <c r="F19" s="89" t="s">
        <v>299</v>
      </c>
      <c r="G19" s="19" t="s">
        <v>300</v>
      </c>
      <c r="H19" s="89" t="s">
        <v>301</v>
      </c>
      <c r="I19" s="89" t="s">
        <v>302</v>
      </c>
      <c r="J19" s="19" t="s">
        <v>335</v>
      </c>
    </row>
    <row r="20" ht="42" customHeight="1" spans="1:10">
      <c r="A20" s="198" t="s">
        <v>284</v>
      </c>
      <c r="B20" s="89" t="s">
        <v>333</v>
      </c>
      <c r="C20" s="89" t="s">
        <v>304</v>
      </c>
      <c r="D20" s="89" t="s">
        <v>318</v>
      </c>
      <c r="E20" s="19" t="s">
        <v>336</v>
      </c>
      <c r="F20" s="89" t="s">
        <v>311</v>
      </c>
      <c r="G20" s="19" t="s">
        <v>337</v>
      </c>
      <c r="H20" s="89" t="s">
        <v>301</v>
      </c>
      <c r="I20" s="89" t="s">
        <v>302</v>
      </c>
      <c r="J20" s="19" t="s">
        <v>338</v>
      </c>
    </row>
    <row r="21" ht="42" customHeight="1" spans="1:10">
      <c r="A21" s="198" t="s">
        <v>284</v>
      </c>
      <c r="B21" s="89" t="s">
        <v>333</v>
      </c>
      <c r="C21" s="89" t="s">
        <v>308</v>
      </c>
      <c r="D21" s="89" t="s">
        <v>309</v>
      </c>
      <c r="E21" s="19" t="s">
        <v>330</v>
      </c>
      <c r="F21" s="89" t="s">
        <v>311</v>
      </c>
      <c r="G21" s="19" t="s">
        <v>312</v>
      </c>
      <c r="H21" s="89" t="s">
        <v>301</v>
      </c>
      <c r="I21" s="89" t="s">
        <v>302</v>
      </c>
      <c r="J21" s="19" t="s">
        <v>313</v>
      </c>
    </row>
    <row r="22" ht="42" customHeight="1" spans="1:10">
      <c r="A22" s="198" t="s">
        <v>269</v>
      </c>
      <c r="B22" s="89" t="s">
        <v>295</v>
      </c>
      <c r="C22" s="89" t="s">
        <v>296</v>
      </c>
      <c r="D22" s="89" t="s">
        <v>339</v>
      </c>
      <c r="E22" s="19" t="s">
        <v>340</v>
      </c>
      <c r="F22" s="89" t="s">
        <v>299</v>
      </c>
      <c r="G22" s="19" t="s">
        <v>300</v>
      </c>
      <c r="H22" s="89" t="s">
        <v>301</v>
      </c>
      <c r="I22" s="89" t="s">
        <v>302</v>
      </c>
      <c r="J22" s="19" t="s">
        <v>341</v>
      </c>
    </row>
    <row r="23" ht="42" customHeight="1" spans="1:10">
      <c r="A23" s="198" t="s">
        <v>269</v>
      </c>
      <c r="B23" s="89" t="s">
        <v>295</v>
      </c>
      <c r="C23" s="89" t="s">
        <v>304</v>
      </c>
      <c r="D23" s="89" t="s">
        <v>305</v>
      </c>
      <c r="E23" s="19" t="s">
        <v>306</v>
      </c>
      <c r="F23" s="89" t="s">
        <v>299</v>
      </c>
      <c r="G23" s="19" t="s">
        <v>300</v>
      </c>
      <c r="H23" s="89" t="s">
        <v>301</v>
      </c>
      <c r="I23" s="89" t="s">
        <v>302</v>
      </c>
      <c r="J23" s="19" t="s">
        <v>342</v>
      </c>
    </row>
    <row r="24" ht="42" customHeight="1" spans="1:10">
      <c r="A24" s="198" t="s">
        <v>269</v>
      </c>
      <c r="B24" s="89" t="s">
        <v>295</v>
      </c>
      <c r="C24" s="89" t="s">
        <v>308</v>
      </c>
      <c r="D24" s="89" t="s">
        <v>309</v>
      </c>
      <c r="E24" s="19" t="s">
        <v>310</v>
      </c>
      <c r="F24" s="89" t="s">
        <v>311</v>
      </c>
      <c r="G24" s="19" t="s">
        <v>312</v>
      </c>
      <c r="H24" s="89" t="s">
        <v>301</v>
      </c>
      <c r="I24" s="89" t="s">
        <v>302</v>
      </c>
      <c r="J24" s="19" t="s">
        <v>343</v>
      </c>
    </row>
    <row r="25" ht="42" customHeight="1" spans="1:10">
      <c r="A25" s="198" t="s">
        <v>275</v>
      </c>
      <c r="B25" s="89" t="s">
        <v>344</v>
      </c>
      <c r="C25" s="89" t="s">
        <v>296</v>
      </c>
      <c r="D25" s="89" t="s">
        <v>297</v>
      </c>
      <c r="E25" s="19" t="s">
        <v>345</v>
      </c>
      <c r="F25" s="89" t="s">
        <v>299</v>
      </c>
      <c r="G25" s="19" t="s">
        <v>346</v>
      </c>
      <c r="H25" s="89" t="s">
        <v>316</v>
      </c>
      <c r="I25" s="89" t="s">
        <v>302</v>
      </c>
      <c r="J25" s="19" t="s">
        <v>347</v>
      </c>
    </row>
    <row r="26" ht="42" customHeight="1" spans="1:10">
      <c r="A26" s="198" t="s">
        <v>275</v>
      </c>
      <c r="B26" s="89" t="s">
        <v>344</v>
      </c>
      <c r="C26" s="89" t="s">
        <v>304</v>
      </c>
      <c r="D26" s="89" t="s">
        <v>305</v>
      </c>
      <c r="E26" s="19" t="s">
        <v>306</v>
      </c>
      <c r="F26" s="89" t="s">
        <v>299</v>
      </c>
      <c r="G26" s="19" t="s">
        <v>300</v>
      </c>
      <c r="H26" s="89" t="s">
        <v>301</v>
      </c>
      <c r="I26" s="89" t="s">
        <v>302</v>
      </c>
      <c r="J26" s="19" t="s">
        <v>348</v>
      </c>
    </row>
    <row r="27" ht="42" customHeight="1" spans="1:10">
      <c r="A27" s="198" t="s">
        <v>275</v>
      </c>
      <c r="B27" s="89" t="s">
        <v>344</v>
      </c>
      <c r="C27" s="89" t="s">
        <v>308</v>
      </c>
      <c r="D27" s="89" t="s">
        <v>309</v>
      </c>
      <c r="E27" s="19" t="s">
        <v>330</v>
      </c>
      <c r="F27" s="89" t="s">
        <v>311</v>
      </c>
      <c r="G27" s="19" t="s">
        <v>312</v>
      </c>
      <c r="H27" s="89" t="s">
        <v>301</v>
      </c>
      <c r="I27" s="89" t="s">
        <v>302</v>
      </c>
      <c r="J27" s="19" t="s">
        <v>313</v>
      </c>
    </row>
  </sheetData>
  <mergeCells count="16">
    <mergeCell ref="A2:J2"/>
    <mergeCell ref="A3:H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2025-03-10T01:40:00Z</dcterms:created>
  <dcterms:modified xsi:type="dcterms:W3CDTF">2025-03-12T08:08:37Z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12D70B6D9E6C4954806E11E0101BC9A5_12</vt:lpwstr>
  </property>
  <property fmtid="{D5CDD505-2E9C-101B-9397-08002B2CF9AE}" pid="3" name="KSOProductBuildVer">
    <vt:lpwstr>2052-11.8.2.12089</vt:lpwstr>
  </property>
</Properties>
</file>