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<sst xmlns="http://schemas.openxmlformats.org/spreadsheetml/2006/main" count="950" uniqueCount="422">
  <si>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</si>
  <si>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</si>
  <si>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</si>
  <si>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</si>
  <si>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</si>
  <si>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</si>
  <si>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</si>
  <si>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</si>
  <si>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</si>
  <si>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</si>
  <si>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</si>
  <si>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</si>
  <si>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</si>
  <si>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</si>
  <si>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</si>
  <si>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</si>
  <si>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</si>
  <si>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</si>
  <si>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</si>
  <si>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</si>
  <si>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</si>
  <si>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</si>
  <si>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</si>
  <si>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</si>
  <si>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</si>
  <si>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</si>
  <si>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</si>
  <si>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</si>
  <si>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</si>
  <si>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</si>
  <si>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</si>
  <si>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</si>
  <si>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</si>
  <si>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</si>
  <si>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</si>
  <si>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</si>
  <si>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</si>
  <si>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</si>
  <si>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</si>
  <si>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</si>
  <si>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</si>
  <si>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</si>
  <si>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</si>
  <si>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</si>
  <si>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</si>
  <si>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</si>
  <si>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</si>
  <si>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</si>
  <si>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</si>
  <si>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</si>
  <si>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</si>
  <si>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</si>
  <si>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</si>
  <si>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</si>
  <si>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</si>
  <si>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</si>
  <si>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</si>
  <si>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</si>
  <si>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</si>
  <si>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</si>
  <si>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</si>
  <si>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</si>
  <si>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</si>
  <si>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</si>
  <si>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</si>
  <si>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</si>
  <si>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</si>
  <si>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</si>
  <si>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</si>
  <si>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117006</t>
  </si>
  <si>
    <t>石林彝族自治县公共就业和人才服务中心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</si>
  <si>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</si>
  <si>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</si>
  <si>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</si>
  <si>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</si>
  <si>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</si>
  <si>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</si>
  <si>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</si>
  <si>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</si>
  <si>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</si>
  <si>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</si>
  <si>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</si>
  <si>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</si>
  <si>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</si>
  <si>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</si>
  <si>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</si>
  <si>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</si>
  <si>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</si>
  <si>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</si>
  <si>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</si>
  <si>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</si>
  <si>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</si>
  <si>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</si>
  <si>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</si>
  <si>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</si>
  <si>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</si>
  <si>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</si>
  <si>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</si>
  <si>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</si>
  <si>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</si>
  <si>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</si>
  <si>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</si>
  <si>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</si>
  <si>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</si>
  <si>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</si>
  <si>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</si>
  <si>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</si>
  <si>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</si>
  <si>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</si>
  <si>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</si>
  <si>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</si>
  <si>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</si>
  <si>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</si>
  <si>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</si>
  <si>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</si>
  <si>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</si>
  <si>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</si>
  <si>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</si>
  <si>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</si>
  <si>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</si>
  <si>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</si>
  <si>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</si>
  <si>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</si>
  <si>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</si>
  <si>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</si>
  <si>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</si>
  <si>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</si>
  <si>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</si>
  <si>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</si>
  <si>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</si>
  <si>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</si>
  <si>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</si>
  <si>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</si>
  <si>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</si>
  <si>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</si>
  <si>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</si>
  <si>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</si>
  <si>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</si>
  <si>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</si>
  <si>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</si>
  <si>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</si>
  <si>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</si>
  <si>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</si>
  <si>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</si>
  <si>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</si>
  <si>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</si>
  <si>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</si>
  <si>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</si>
  <si>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</si>
  <si>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</si>
  <si>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</si>
  <si>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</si>
  <si>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</si>
  <si>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</si>
  <si>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</si>
  <si>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</si>
  <si>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</si>
  <si>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</si>
  <si>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</si>
  <si>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</si>
  <si>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</si>
  <si>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</si>
  <si>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</si>
  <si>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</si>
  <si>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</si>
  <si>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</si>
  <si>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</si>
  <si>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</si>
  <si>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</si>
  <si>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</si>
  <si>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</si>
  <si>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</si>
  <si>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</si>
  <si>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</si>
  <si>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</si>
  <si>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</si>
  <si>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</si>
  <si>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</si>
  <si>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</si>
  <si>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</si>
  <si>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</si>
  <si>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</si>
  <si>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</si>
  <si>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</si>
  <si>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</si>
  <si>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</si>
  <si>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</si>
  <si>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</si>
  <si>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</si>
  <si>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</si>
  <si>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</si>
  <si>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</si>
  <si>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</si>
  <si>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</si>
  <si>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</si>
  <si>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</si>
  <si>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</si>
  <si>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</si>
  <si>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</si>
  <si>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</si>
  <si>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石林彝族自治县人力资源和社会保障局</t>
  </si>
  <si>
    <t>530126210000000001847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</si>
  <si>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</si>
  <si>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</si>
  <si>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</si>
  <si>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</si>
  <si>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</si>
  <si>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</si>
  <si>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</si>
  <si>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530126210000000001848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</si>
  <si>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</si>
  <si>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</si>
  <si>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</si>
  <si>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</si>
  <si>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</si>
  <si>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</si>
  <si>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</si>
  <si>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</si>
  <si>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</si>
  <si>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</si>
  <si>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</si>
  <si>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530126210000000001849</t>
  </si>
  <si>
    <t>30113</t>
  </si>
  <si>
    <t>530126210000000001852</t>
  </si>
  <si>
    <t>30217</t>
  </si>
  <si>
    <t>530126210000000001853</t>
  </si>
  <si>
    <t>行政人员公务交通补贴</t>
  </si>
  <si>
    <t>30239</t>
  </si>
  <si>
    <t>其他交通费用</t>
  </si>
  <si>
    <t>530126210000000001854</t>
  </si>
  <si>
    <t>工会经费</t>
  </si>
  <si>
    <t>30228</t>
  </si>
  <si>
    <t>530126210000000001855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</si>
  <si>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</si>
  <si>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</si>
  <si>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</si>
  <si>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</si>
  <si>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</si>
  <si>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</si>
  <si>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</si>
  <si>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</si>
  <si>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</si>
  <si>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</si>
  <si>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</si>
  <si>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</si>
  <si>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</si>
  <si>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</si>
  <si>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</si>
  <si>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530126231100001522925</t>
  </si>
  <si>
    <t>行政人员绩效奖励</t>
  </si>
  <si>
    <t>530126231100001522998</t>
  </si>
  <si>
    <t>辅助用工及劳务派遣经费</t>
  </si>
  <si>
    <t>30226</t>
  </si>
  <si>
    <t>劳务费</t>
  </si>
  <si>
    <t>530126231100001523019</t>
  </si>
  <si>
    <t>离退休人员支出</t>
  </si>
  <si>
    <t>30305</t>
  </si>
  <si>
    <t>生活补助</t>
  </si>
  <si>
    <t>530126231100001523020</t>
  </si>
  <si>
    <t>遗属生活补助</t>
  </si>
  <si>
    <t>530126231100001586208</t>
  </si>
  <si>
    <t>编外人员工资支出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</si>
  <si>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</si>
  <si>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</si>
  <si>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</si>
  <si>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</si>
  <si>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</si>
  <si>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</si>
  <si>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</si>
  <si>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</si>
  <si>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</si>
  <si>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</si>
  <si>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530126241100002225100</t>
  </si>
  <si>
    <t>小额创业担保贷款呆账代偿资金</t>
  </si>
  <si>
    <t>31204</t>
  </si>
  <si>
    <t>费用补贴</t>
  </si>
  <si>
    <t>530126241100002486462</t>
  </si>
  <si>
    <t>来昆留昆就业及一次性落户奖补资金</t>
  </si>
  <si>
    <t>30309</t>
  </si>
  <si>
    <t>奖励金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</si>
  <si>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</si>
  <si>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</si>
  <si>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</si>
  <si>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</si>
  <si>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</si>
  <si>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</si>
  <si>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</si>
  <si>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</si>
  <si>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</si>
  <si>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</si>
  <si>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及时对小额担保贷款呆账损失进行代偿。</t>
  </si>
  <si>
    <t>产出指标</t>
  </si>
  <si>
    <t>质量指标</t>
  </si>
  <si>
    <t>创业担保贷款回收率</t>
  </si>
  <si>
    <t>&gt;=</t>
  </si>
  <si>
    <t>90</t>
  </si>
  <si>
    <t>%</t>
  </si>
  <si>
    <t>定量指标</t>
  </si>
  <si>
    <t>≥90%</t>
  </si>
  <si>
    <t>效益指标</t>
  </si>
  <si>
    <t>社会效益</t>
  </si>
  <si>
    <t>创业担保贷款户均带动就业人数</t>
  </si>
  <si>
    <t>人</t>
  </si>
  <si>
    <t>≥2人</t>
  </si>
  <si>
    <t>满意度指标</t>
  </si>
  <si>
    <t>服务对象满意度</t>
  </si>
  <si>
    <t>80</t>
  </si>
  <si>
    <t>≥80%</t>
  </si>
  <si>
    <t>符合条件人员应补尽补</t>
  </si>
  <si>
    <t>数量指标</t>
  </si>
  <si>
    <t>一次性落户人数</t>
  </si>
  <si>
    <t>=</t>
  </si>
  <si>
    <t>=3人</t>
  </si>
  <si>
    <t>来昆留昆就业人数</t>
  </si>
  <si>
    <t>=4人</t>
  </si>
  <si>
    <t>因就业问题发生群体性事件</t>
  </si>
  <si>
    <t>0</t>
  </si>
  <si>
    <t>起</t>
  </si>
  <si>
    <t>不发生群体性事件</t>
  </si>
  <si>
    <t>预算06表</t>
  </si>
  <si>
    <t>政府性基金预算支出预算表</t>
  </si>
  <si>
    <t>单位名称：昆明市发展和改革委员会</t>
  </si>
  <si>
    <t>政府性基金预算支出</t>
  </si>
  <si>
    <t>注：本单位2025年无政府性基金支出预算。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</si>
  <si>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</si>
  <si>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</si>
  <si>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</si>
  <si>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</si>
  <si>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</si>
  <si>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</si>
  <si>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</si>
  <si>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</si>
  <si>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</si>
  <si>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</si>
  <si>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</si>
  <si>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
      2.本单位2025年无部门政府采购预算。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</si>
  <si>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</si>
  <si>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</si>
  <si>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</si>
  <si>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</si>
  <si>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</si>
  <si>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</si>
  <si>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</si>
  <si>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注：本单位2025年无政府购买服务预算。</t>
  </si>
  <si>
    <t>预算09-1表</t>
  </si>
  <si>
    <t>2025年对下转移支付预算表</t>
  </si>
  <si>
    <t>单位名称（项目）</t>
  </si>
  <si>
    <t>地区</t>
  </si>
  <si>
    <t>注：本单位2025年无对下转移支付预算</t>
  </si>
  <si>
    <t>预算09-2表</t>
  </si>
  <si>
    <t>注：本单位2025年无对下转移支付预算。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</si>
  <si>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</si>
  <si>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</si>
  <si>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</si>
  <si>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</si>
  <si>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</si>
  <si>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</si>
  <si>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</si>
  <si>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</si>
  <si>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注：本单位2025年无新增资产配置预算。</t>
  </si>
  <si>
    <t>预算11表</t>
  </si>
  <si>
    <t>上级补助</t>
  </si>
  <si>
    <t>注：本单位2025年无上级转移支付补助项目支出预算。</t>
  </si>
  <si>
    <t>预算12表</t>
  </si>
  <si>
    <t>项目级次</t>
  </si>
  <si>
    <t>311 专项业务类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</si>
  <si>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</si>
  <si>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</si>
  <si>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</si>
  <si>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</si>
  <si>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</si>
  <si>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</si>
  <si>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</si>
  <si>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</si>
  <si>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</si>
  <si>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贯彻落实各项就业创业政策，做好就业失业登记、公益性岗位开发，分析和预测人力资源供求状况，为就业困难人员提供就业创业政策咨询服务，发布职业供求信息和培训信息；负责就业补助资金使用管理、城乡劳动力劳动技能培训和就业培训；负责农村劳动力转移就业的组织实施工作；负责离校未就业大中专、职业院校等毕业生就业创业指导和流动党员教育管理工作；负责失业人员、流动人员和高校毕业生人事档案管理工作；开展各类人才开发服务和培训工作；完成县委、县政府和上级部门交办的其他任务。</t>
  </si>
  <si>
    <t>根据三定方案归纳</t>
  </si>
  <si>
    <t>收集开发有效就业岗位6600个，实现城镇新增就业5200人，城镇下岗失业人员再就业1050人，就业困难人员实现就业900人；农村劳动力转移培训38400人（引导性培训33000人、劳动力补贴性培训5400人），创业培训360人；农村劳动力转移就业30000人，脱贫农村劳动力就业1200人；“贷免扶补”扶持创业人数249人，创业担保贷款扶持创业人数324人。</t>
  </si>
  <si>
    <t>根据部门职责，中长期规划，各级党委，各级政府要求归纳</t>
  </si>
  <si>
    <t>部门年度目标</t>
  </si>
  <si>
    <t>收集开发有效就业岗位2200个，实现城镇新增就业1400人，城镇下岗失业人员再就业350人，就业困难人员实现就业300人；农村劳动力转移培训12800人（引导性培训11000人、劳动力补贴性培训1800人），创业培训120人；农村劳动力转移就业10000人，脱贫农村劳动力就业400人；“贷免扶补”扶持创业人数83人，创业担保贷款扶持创业人数108人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</si>
  <si>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</si>
  <si>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</si>
  <si>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</si>
  <si>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</si>
  <si>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</si>
  <si>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</si>
  <si>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</si>
  <si>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</si>
  <si>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</si>
  <si>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</si>
  <si>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</si>
  <si>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</si>
  <si>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</si>
  <si>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</si>
  <si>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城镇新增就业人数</t>
  </si>
  <si>
    <t>≥</t>
  </si>
  <si>
    <t>≥1400人得10分，每少10人扣1分，扣完为止。</t>
  </si>
  <si>
    <t>≥1400人</t>
  </si>
  <si>
    <t>市级下达我单位年度目标任务</t>
  </si>
  <si>
    <t>转移培训</t>
  </si>
  <si>
    <t>≥12800人得10分，每少100人扣1分，扣完为止。</t>
  </si>
  <si>
    <t>≥12800人</t>
  </si>
  <si>
    <t>失业人员再就业</t>
  </si>
  <si>
    <t>≥350人得10分，每少5人扣1分，扣完为止。</t>
  </si>
  <si>
    <t>≥350人</t>
  </si>
  <si>
    <t>贷款扶持创业</t>
  </si>
  <si>
    <t>≥191人得10分，每少5人扣1分，扣完为止。</t>
  </si>
  <si>
    <t>≥191人</t>
  </si>
  <si>
    <t>资金支付准确率</t>
  </si>
  <si>
    <t>100%得20分，每少1%扣1分，扣完为止。</t>
  </si>
  <si>
    <t>=100%</t>
  </si>
  <si>
    <t>时效指标</t>
  </si>
  <si>
    <t>在规定时间内资金支付率</t>
  </si>
  <si>
    <t>社会效益指标</t>
  </si>
  <si>
    <t>因就业问题引发群体性事件</t>
  </si>
  <si>
    <t>不因就业问题引发群体性事件得10分，否则不得分。</t>
  </si>
  <si>
    <t>不因就业问题引发群体性事件</t>
  </si>
  <si>
    <t>服务对象满意度指标</t>
  </si>
  <si>
    <t>享受政策服务人员满意度</t>
  </si>
  <si>
    <t>≥95%得10分，每少1%扣1分，扣完为止。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</si>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</sst>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6" fontId="9" fillId="0" borderId="1" xfId="51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4"/>
      <c r="B1" s="84"/>
      <c r="C1" s="84"/>
      <c r="D1" s="98" t="s">
        <v>0</v>
      </c>
    </row>
    <row r="2" ht="41.25" customHeight="1" spans="1:1">
      <c r="A2" s="79" t="str">
        <f>"2025"&amp;"年部门财务收支预算总表"</f>
        <v>2025年部门财务收支预算总表</v>
      </c>
    </row>
    <row r="3" ht="17.25" customHeight="1" spans="1:4">
      <c r="A3" s="82" t="str">
        <f>"单位名称："&amp;"石林彝族自治县公共就业和人才服务中心"</f>
        <v>单位名称：石林彝族自治县公共就业和人才服务中心</v>
      </c>
      <c r="B3" s="194"/>
      <c r="D3" s="173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138">
        <v>3951783</v>
      </c>
      <c r="C6" s="197" t="s">
        <v>8</v>
      </c>
      <c r="D6" s="138"/>
    </row>
    <row r="7" ht="17.25" customHeight="1" spans="1:4">
      <c r="A7" s="197" t="s">
        <v>9</v>
      </c>
      <c r="B7" s="138"/>
      <c r="C7" s="197" t="s">
        <v>10</v>
      </c>
      <c r="D7" s="138"/>
    </row>
    <row r="8" ht="17.25" customHeight="1" spans="1:4">
      <c r="A8" s="197" t="s">
        <v>11</v>
      </c>
      <c r="B8" s="138"/>
      <c r="C8" s="228" t="s">
        <v>12</v>
      </c>
      <c r="D8" s="138"/>
    </row>
    <row r="9" ht="17.25" customHeight="1" spans="1:4">
      <c r="A9" s="197" t="s">
        <v>13</v>
      </c>
      <c r="B9" s="138"/>
      <c r="C9" s="228" t="s">
        <v>14</v>
      </c>
      <c r="D9" s="138"/>
    </row>
    <row r="10" ht="17.25" customHeight="1" spans="1:4">
      <c r="A10" s="197" t="s">
        <v>15</v>
      </c>
      <c r="B10" s="138"/>
      <c r="C10" s="228" t="s">
        <v>16</v>
      </c>
      <c r="D10" s="138"/>
    </row>
    <row r="11" ht="17.25" customHeight="1" spans="1:4">
      <c r="A11" s="197" t="s">
        <v>17</v>
      </c>
      <c r="B11" s="138"/>
      <c r="C11" s="228" t="s">
        <v>18</v>
      </c>
      <c r="D11" s="138"/>
    </row>
    <row r="12" ht="17.25" customHeight="1" spans="1:4">
      <c r="A12" s="197" t="s">
        <v>19</v>
      </c>
      <c r="B12" s="138"/>
      <c r="C12" s="70" t="s">
        <v>20</v>
      </c>
      <c r="D12" s="138"/>
    </row>
    <row r="13" ht="17.25" customHeight="1" spans="1:4">
      <c r="A13" s="197" t="s">
        <v>21</v>
      </c>
      <c r="B13" s="138"/>
      <c r="C13" s="70" t="s">
        <v>22</v>
      </c>
      <c r="D13" s="138">
        <v>3401131</v>
      </c>
    </row>
    <row r="14" ht="17.25" customHeight="1" spans="1:4">
      <c r="A14" s="197" t="s">
        <v>23</v>
      </c>
      <c r="B14" s="138"/>
      <c r="C14" s="70" t="s">
        <v>24</v>
      </c>
      <c r="D14" s="138">
        <v>280301</v>
      </c>
    </row>
    <row r="15" ht="17.25" customHeight="1" spans="1:4">
      <c r="A15" s="197" t="s">
        <v>25</v>
      </c>
      <c r="B15" s="138"/>
      <c r="C15" s="70" t="s">
        <v>26</v>
      </c>
      <c r="D15" s="138"/>
    </row>
    <row r="16" ht="17.25" customHeight="1" spans="1:4">
      <c r="A16" s="21"/>
      <c r="B16" s="138"/>
      <c r="C16" s="70" t="s">
        <v>27</v>
      </c>
      <c r="D16" s="138"/>
    </row>
    <row r="17" ht="17.25" customHeight="1" spans="1:4">
      <c r="A17" s="198"/>
      <c r="B17" s="138"/>
      <c r="C17" s="70" t="s">
        <v>28</v>
      </c>
      <c r="D17" s="138"/>
    </row>
    <row r="18" ht="17.25" customHeight="1" spans="1:4">
      <c r="A18" s="198"/>
      <c r="B18" s="138"/>
      <c r="C18" s="70" t="s">
        <v>29</v>
      </c>
      <c r="D18" s="138"/>
    </row>
    <row r="19" ht="17.25" customHeight="1" spans="1:4">
      <c r="A19" s="198"/>
      <c r="B19" s="138"/>
      <c r="C19" s="70" t="s">
        <v>30</v>
      </c>
      <c r="D19" s="138"/>
    </row>
    <row r="20" ht="17.25" customHeight="1" spans="1:4">
      <c r="A20" s="198"/>
      <c r="B20" s="138"/>
      <c r="C20" s="70" t="s">
        <v>31</v>
      </c>
      <c r="D20" s="138"/>
    </row>
    <row r="21" ht="17.25" customHeight="1" spans="1:4">
      <c r="A21" s="198"/>
      <c r="B21" s="138"/>
      <c r="C21" s="70" t="s">
        <v>32</v>
      </c>
      <c r="D21" s="138"/>
    </row>
    <row r="22" ht="17.25" customHeight="1" spans="1:4">
      <c r="A22" s="198"/>
      <c r="B22" s="138"/>
      <c r="C22" s="70" t="s">
        <v>33</v>
      </c>
      <c r="D22" s="138"/>
    </row>
    <row r="23" ht="17.25" customHeight="1" spans="1:4">
      <c r="A23" s="198"/>
      <c r="B23" s="138"/>
      <c r="C23" s="70" t="s">
        <v>34</v>
      </c>
      <c r="D23" s="138"/>
    </row>
    <row r="24" ht="17.25" customHeight="1" spans="1:4">
      <c r="A24" s="198"/>
      <c r="B24" s="138"/>
      <c r="C24" s="70" t="s">
        <v>35</v>
      </c>
      <c r="D24" s="138">
        <v>270351</v>
      </c>
    </row>
    <row r="25" ht="17.25" customHeight="1" spans="1:4">
      <c r="A25" s="198"/>
      <c r="B25" s="138"/>
      <c r="C25" s="70" t="s">
        <v>36</v>
      </c>
      <c r="D25" s="138"/>
    </row>
    <row r="26" ht="17.25" customHeight="1" spans="1:4">
      <c r="A26" s="198"/>
      <c r="B26" s="138"/>
      <c r="C26" s="21" t="s">
        <v>37</v>
      </c>
      <c r="D26" s="138"/>
    </row>
    <row r="27" ht="17.25" customHeight="1" spans="1:4">
      <c r="A27" s="198"/>
      <c r="B27" s="138"/>
      <c r="C27" s="70" t="s">
        <v>38</v>
      </c>
      <c r="D27" s="138"/>
    </row>
    <row r="28" ht="16.5" customHeight="1" spans="1:4">
      <c r="A28" s="198"/>
      <c r="B28" s="138"/>
      <c r="C28" s="70" t="s">
        <v>39</v>
      </c>
      <c r="D28" s="138"/>
    </row>
    <row r="29" ht="16.5" customHeight="1" spans="1:4">
      <c r="A29" s="198"/>
      <c r="B29" s="138"/>
      <c r="C29" s="21" t="s">
        <v>40</v>
      </c>
      <c r="D29" s="138"/>
    </row>
    <row r="30" ht="17.25" customHeight="1" spans="1:4">
      <c r="A30" s="198"/>
      <c r="B30" s="138"/>
      <c r="C30" s="21" t="s">
        <v>41</v>
      </c>
      <c r="D30" s="138"/>
    </row>
    <row r="31" ht="17.25" customHeight="1" spans="1:4">
      <c r="A31" s="198"/>
      <c r="B31" s="138"/>
      <c r="C31" s="70" t="s">
        <v>42</v>
      </c>
      <c r="D31" s="138"/>
    </row>
    <row r="32" ht="16.5" customHeight="1" spans="1:4">
      <c r="A32" s="198" t="s">
        <v>43</v>
      </c>
      <c r="B32" s="138">
        <v>3951783</v>
      </c>
      <c r="C32" s="198" t="s">
        <v>44</v>
      </c>
      <c r="D32" s="138">
        <v>3951783</v>
      </c>
    </row>
    <row r="33" ht="16.5" customHeight="1" spans="1:4">
      <c r="A33" s="21" t="s">
        <v>45</v>
      </c>
      <c r="B33" s="138"/>
      <c r="C33" s="21" t="s">
        <v>46</v>
      </c>
      <c r="D33" s="138"/>
    </row>
    <row r="34" ht="16.5" customHeight="1" spans="1:4">
      <c r="A34" s="70" t="s">
        <v>47</v>
      </c>
      <c r="B34" s="138"/>
      <c r="C34" s="70" t="s">
        <v>47</v>
      </c>
      <c r="D34" s="138"/>
    </row>
    <row r="35" ht="16.5" customHeight="1" spans="1:4">
      <c r="A35" s="70" t="s">
        <v>48</v>
      </c>
      <c r="B35" s="138"/>
      <c r="C35" s="70" t="s">
        <v>49</v>
      </c>
      <c r="D35" s="138"/>
    </row>
    <row r="36" ht="16.5" customHeight="1" spans="1:4">
      <c r="A36" s="199" t="s">
        <v>50</v>
      </c>
      <c r="B36" s="138">
        <v>3951783</v>
      </c>
      <c r="C36" s="199" t="s">
        <v>51</v>
      </c>
      <c r="D36" s="138">
        <v>3951783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6" sqref="C2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3" t="s">
        <v>319</v>
      </c>
    </row>
    <row r="2" ht="42" customHeight="1" spans="1:6">
      <c r="A2" s="157" t="str">
        <f>"2025"&amp;"年部门政府性基金预算支出预算表"</f>
        <v>2025年部门政府性基金预算支出预算表</v>
      </c>
      <c r="B2" s="157" t="s">
        <v>320</v>
      </c>
      <c r="C2" s="158"/>
      <c r="D2" s="159"/>
      <c r="E2" s="159"/>
      <c r="F2" s="159"/>
    </row>
    <row r="3" ht="13.5" customHeight="1" spans="1:6">
      <c r="A3" s="48" t="str">
        <f>"单位名称："&amp;"石林彝族自治县公共就业和人才服务中心"</f>
        <v>单位名称：石林彝族自治县公共就业和人才服务中心</v>
      </c>
      <c r="B3" s="48" t="s">
        <v>321</v>
      </c>
      <c r="C3" s="154"/>
      <c r="D3" s="156"/>
      <c r="E3" s="156"/>
      <c r="F3" s="153" t="s">
        <v>1</v>
      </c>
    </row>
    <row r="4" ht="19.5" customHeight="1" spans="1:6">
      <c r="A4" s="160" t="s">
        <v>183</v>
      </c>
      <c r="B4" s="161" t="s">
        <v>72</v>
      </c>
      <c r="C4" s="160" t="s">
        <v>73</v>
      </c>
      <c r="D4" s="12" t="s">
        <v>322</v>
      </c>
      <c r="E4" s="13"/>
      <c r="F4" s="39"/>
    </row>
    <row r="5" ht="18.75" customHeight="1" spans="1:6">
      <c r="A5" s="162"/>
      <c r="B5" s="163"/>
      <c r="C5" s="162"/>
      <c r="D5" s="56" t="s">
        <v>55</v>
      </c>
      <c r="E5" s="12" t="s">
        <v>75</v>
      </c>
      <c r="F5" s="56" t="s">
        <v>76</v>
      </c>
    </row>
    <row r="6" ht="18.75" customHeight="1" spans="1:6">
      <c r="A6" s="101">
        <v>1</v>
      </c>
      <c r="B6" s="164" t="s">
        <v>83</v>
      </c>
      <c r="C6" s="101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38"/>
      <c r="E7" s="138"/>
      <c r="F7" s="138"/>
    </row>
    <row r="8" ht="21" customHeight="1" spans="1:6">
      <c r="A8" s="32"/>
      <c r="B8" s="32"/>
      <c r="C8" s="32"/>
      <c r="D8" s="138"/>
      <c r="E8" s="138"/>
      <c r="F8" s="138"/>
    </row>
    <row r="9" ht="18.75" customHeight="1" spans="1:6">
      <c r="A9" s="165" t="s">
        <v>173</v>
      </c>
      <c r="B9" s="165" t="s">
        <v>173</v>
      </c>
      <c r="C9" s="166" t="s">
        <v>173</v>
      </c>
      <c r="D9" s="138"/>
      <c r="E9" s="138"/>
      <c r="F9" s="138"/>
    </row>
    <row r="10" customHeight="1" spans="1:1">
      <c r="A10" t="s">
        <v>323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24" sqref="C2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6"/>
      <c r="C1" s="116"/>
      <c r="R1" s="46"/>
      <c r="S1" s="46" t="s">
        <v>324</v>
      </c>
    </row>
    <row r="2" ht="41.25" customHeight="1" spans="1:19">
      <c r="A2" s="106" t="str">
        <f>"2025"&amp;"年部门政府采购预算表"</f>
        <v>2025年部门政府采购预算表</v>
      </c>
      <c r="B2" s="100"/>
      <c r="C2" s="100"/>
      <c r="D2" s="47"/>
      <c r="E2" s="47"/>
      <c r="F2" s="47"/>
      <c r="G2" s="47"/>
      <c r="H2" s="47"/>
      <c r="I2" s="47"/>
      <c r="J2" s="47"/>
      <c r="K2" s="47"/>
      <c r="L2" s="47"/>
      <c r="M2" s="100"/>
      <c r="N2" s="47"/>
      <c r="O2" s="47"/>
      <c r="P2" s="100"/>
      <c r="Q2" s="47"/>
      <c r="R2" s="100"/>
      <c r="S2" s="100"/>
    </row>
    <row r="3" ht="18.75" customHeight="1" spans="1:19">
      <c r="A3" s="146" t="str">
        <f>"单位名称："&amp;"石林彝族自治县公共就业和人才服务中心"</f>
        <v>单位名称：石林彝族自治县公共就业和人才服务中心</v>
      </c>
      <c r="B3" s="118"/>
      <c r="C3" s="118"/>
      <c r="D3" s="50"/>
      <c r="E3" s="50"/>
      <c r="F3" s="50"/>
      <c r="G3" s="50"/>
      <c r="H3" s="50"/>
      <c r="I3" s="50"/>
      <c r="J3" s="50"/>
      <c r="K3" s="50"/>
      <c r="L3" s="50"/>
      <c r="R3" s="51"/>
      <c r="S3" s="153" t="s">
        <v>1</v>
      </c>
    </row>
    <row r="4" ht="15.75" customHeight="1" spans="1:19">
      <c r="A4" s="53" t="s">
        <v>182</v>
      </c>
      <c r="B4" s="119" t="s">
        <v>183</v>
      </c>
      <c r="C4" s="119" t="s">
        <v>325</v>
      </c>
      <c r="D4" s="120" t="s">
        <v>326</v>
      </c>
      <c r="E4" s="120" t="s">
        <v>327</v>
      </c>
      <c r="F4" s="120" t="s">
        <v>328</v>
      </c>
      <c r="G4" s="120" t="s">
        <v>329</v>
      </c>
      <c r="H4" s="120" t="s">
        <v>330</v>
      </c>
      <c r="I4" s="133" t="s">
        <v>190</v>
      </c>
      <c r="J4" s="133"/>
      <c r="K4" s="133"/>
      <c r="L4" s="133"/>
      <c r="M4" s="134"/>
      <c r="N4" s="133"/>
      <c r="O4" s="133"/>
      <c r="P4" s="142"/>
      <c r="Q4" s="133"/>
      <c r="R4" s="134"/>
      <c r="S4" s="143"/>
    </row>
    <row r="5" ht="17.25" customHeight="1" spans="1:19">
      <c r="A5" s="55"/>
      <c r="B5" s="121"/>
      <c r="C5" s="121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331</v>
      </c>
      <c r="L5" s="122" t="s">
        <v>332</v>
      </c>
      <c r="M5" s="135" t="s">
        <v>333</v>
      </c>
      <c r="N5" s="136" t="s">
        <v>334</v>
      </c>
      <c r="O5" s="136"/>
      <c r="P5" s="144"/>
      <c r="Q5" s="136"/>
      <c r="R5" s="145"/>
      <c r="S5" s="123"/>
    </row>
    <row r="6" ht="54" customHeight="1" spans="1:19">
      <c r="A6" s="58"/>
      <c r="B6" s="123"/>
      <c r="C6" s="123"/>
      <c r="D6" s="124"/>
      <c r="E6" s="124"/>
      <c r="F6" s="124"/>
      <c r="G6" s="124"/>
      <c r="H6" s="124"/>
      <c r="I6" s="124"/>
      <c r="J6" s="124" t="s">
        <v>57</v>
      </c>
      <c r="K6" s="124"/>
      <c r="L6" s="124"/>
      <c r="M6" s="137"/>
      <c r="N6" s="124" t="s">
        <v>57</v>
      </c>
      <c r="O6" s="124" t="s">
        <v>64</v>
      </c>
      <c r="P6" s="123" t="s">
        <v>65</v>
      </c>
      <c r="Q6" s="124" t="s">
        <v>66</v>
      </c>
      <c r="R6" s="137" t="s">
        <v>67</v>
      </c>
      <c r="S6" s="123" t="s">
        <v>68</v>
      </c>
    </row>
    <row r="7" ht="18" customHeight="1" spans="1:19">
      <c r="A7" s="147">
        <v>1</v>
      </c>
      <c r="B7" s="147" t="s">
        <v>83</v>
      </c>
      <c r="C7" s="148">
        <v>3</v>
      </c>
      <c r="D7" s="148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  <c r="R7" s="147">
        <v>18</v>
      </c>
      <c r="S7" s="147">
        <v>19</v>
      </c>
    </row>
    <row r="8" ht="21" customHeight="1" spans="1:19">
      <c r="A8" s="125"/>
      <c r="B8" s="126"/>
      <c r="C8" s="126"/>
      <c r="D8" s="127"/>
      <c r="E8" s="127"/>
      <c r="F8" s="127"/>
      <c r="G8" s="149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ht="21" customHeight="1" spans="1:19">
      <c r="A9" s="128" t="s">
        <v>173</v>
      </c>
      <c r="B9" s="129"/>
      <c r="C9" s="129"/>
      <c r="D9" s="130"/>
      <c r="E9" s="130"/>
      <c r="F9" s="130"/>
      <c r="G9" s="150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ht="21" customHeight="1" spans="1:19">
      <c r="A10" s="107" t="s">
        <v>335</v>
      </c>
      <c r="B10" s="48"/>
      <c r="C10" s="48"/>
      <c r="D10" s="146"/>
      <c r="E10" s="146"/>
      <c r="F10" s="146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3" sqref="A3:I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5"/>
      <c r="B1" s="116"/>
      <c r="C1" s="116"/>
      <c r="D1" s="116"/>
      <c r="E1" s="116"/>
      <c r="F1" s="116"/>
      <c r="G1" s="116"/>
      <c r="H1" s="115"/>
      <c r="I1" s="115"/>
      <c r="J1" s="115"/>
      <c r="K1" s="115"/>
      <c r="L1" s="115"/>
      <c r="M1" s="115"/>
      <c r="N1" s="131"/>
      <c r="O1" s="115"/>
      <c r="P1" s="115"/>
      <c r="Q1" s="116"/>
      <c r="R1" s="115"/>
      <c r="S1" s="140"/>
      <c r="T1" s="140" t="s">
        <v>336</v>
      </c>
    </row>
    <row r="2" ht="41.25" customHeight="1" spans="1:20">
      <c r="A2" s="106" t="str">
        <f>"2025"&amp;"年部门政府购买服务预算表"</f>
        <v>2025年部门政府购买服务预算表</v>
      </c>
      <c r="B2" s="100"/>
      <c r="C2" s="100"/>
      <c r="D2" s="100"/>
      <c r="E2" s="100"/>
      <c r="F2" s="100"/>
      <c r="G2" s="100"/>
      <c r="H2" s="117"/>
      <c r="I2" s="117"/>
      <c r="J2" s="117"/>
      <c r="K2" s="117"/>
      <c r="L2" s="117"/>
      <c r="M2" s="117"/>
      <c r="N2" s="132"/>
      <c r="O2" s="117"/>
      <c r="P2" s="117"/>
      <c r="Q2" s="100"/>
      <c r="R2" s="117"/>
      <c r="S2" s="132"/>
      <c r="T2" s="100"/>
    </row>
    <row r="3" ht="22.5" customHeight="1" spans="1:20">
      <c r="A3" s="107" t="str">
        <f>"单位名称："&amp;"石林彝族自治县公共就业和人才服务中心"</f>
        <v>单位名称：石林彝族自治县公共就业和人才服务中心</v>
      </c>
      <c r="B3" s="118"/>
      <c r="C3" s="118"/>
      <c r="D3" s="118"/>
      <c r="E3" s="118"/>
      <c r="F3" s="118"/>
      <c r="G3" s="118"/>
      <c r="H3" s="108"/>
      <c r="I3" s="108"/>
      <c r="J3" s="108"/>
      <c r="K3" s="108"/>
      <c r="L3" s="108"/>
      <c r="M3" s="108"/>
      <c r="N3" s="131"/>
      <c r="O3" s="115"/>
      <c r="P3" s="115"/>
      <c r="Q3" s="116"/>
      <c r="R3" s="115"/>
      <c r="S3" s="141"/>
      <c r="T3" s="140" t="s">
        <v>1</v>
      </c>
    </row>
    <row r="4" ht="24" customHeight="1" spans="1:20">
      <c r="A4" s="53" t="s">
        <v>182</v>
      </c>
      <c r="B4" s="119" t="s">
        <v>183</v>
      </c>
      <c r="C4" s="119" t="s">
        <v>325</v>
      </c>
      <c r="D4" s="119" t="s">
        <v>337</v>
      </c>
      <c r="E4" s="119" t="s">
        <v>338</v>
      </c>
      <c r="F4" s="119" t="s">
        <v>339</v>
      </c>
      <c r="G4" s="119" t="s">
        <v>340</v>
      </c>
      <c r="H4" s="120" t="s">
        <v>341</v>
      </c>
      <c r="I4" s="120" t="s">
        <v>342</v>
      </c>
      <c r="J4" s="133" t="s">
        <v>190</v>
      </c>
      <c r="K4" s="133"/>
      <c r="L4" s="133"/>
      <c r="M4" s="133"/>
      <c r="N4" s="134"/>
      <c r="O4" s="133"/>
      <c r="P4" s="133"/>
      <c r="Q4" s="142"/>
      <c r="R4" s="133"/>
      <c r="S4" s="134"/>
      <c r="T4" s="143"/>
    </row>
    <row r="5" ht="24" customHeight="1" spans="1:20">
      <c r="A5" s="55"/>
      <c r="B5" s="121"/>
      <c r="C5" s="121"/>
      <c r="D5" s="121"/>
      <c r="E5" s="121"/>
      <c r="F5" s="121"/>
      <c r="G5" s="121"/>
      <c r="H5" s="122"/>
      <c r="I5" s="122"/>
      <c r="J5" s="122" t="s">
        <v>55</v>
      </c>
      <c r="K5" s="122" t="s">
        <v>58</v>
      </c>
      <c r="L5" s="122" t="s">
        <v>331</v>
      </c>
      <c r="M5" s="122" t="s">
        <v>332</v>
      </c>
      <c r="N5" s="135" t="s">
        <v>333</v>
      </c>
      <c r="O5" s="136" t="s">
        <v>334</v>
      </c>
      <c r="P5" s="136"/>
      <c r="Q5" s="144"/>
      <c r="R5" s="136"/>
      <c r="S5" s="145"/>
      <c r="T5" s="123"/>
    </row>
    <row r="6" ht="54" customHeight="1" spans="1:20">
      <c r="A6" s="58"/>
      <c r="B6" s="123"/>
      <c r="C6" s="123"/>
      <c r="D6" s="123"/>
      <c r="E6" s="123"/>
      <c r="F6" s="123"/>
      <c r="G6" s="123"/>
      <c r="H6" s="124"/>
      <c r="I6" s="124"/>
      <c r="J6" s="124"/>
      <c r="K6" s="124" t="s">
        <v>57</v>
      </c>
      <c r="L6" s="124"/>
      <c r="M6" s="124"/>
      <c r="N6" s="137"/>
      <c r="O6" s="124" t="s">
        <v>57</v>
      </c>
      <c r="P6" s="124" t="s">
        <v>64</v>
      </c>
      <c r="Q6" s="123" t="s">
        <v>65</v>
      </c>
      <c r="R6" s="124" t="s">
        <v>66</v>
      </c>
      <c r="S6" s="137" t="s">
        <v>67</v>
      </c>
      <c r="T6" s="123" t="s">
        <v>68</v>
      </c>
    </row>
    <row r="7" ht="17.25" customHeight="1" spans="1:20">
      <c r="A7" s="59">
        <v>1</v>
      </c>
      <c r="B7" s="123">
        <v>2</v>
      </c>
      <c r="C7" s="59">
        <v>3</v>
      </c>
      <c r="D7" s="59">
        <v>4</v>
      </c>
      <c r="E7" s="123">
        <v>5</v>
      </c>
      <c r="F7" s="59">
        <v>6</v>
      </c>
      <c r="G7" s="59">
        <v>7</v>
      </c>
      <c r="H7" s="123">
        <v>8</v>
      </c>
      <c r="I7" s="59">
        <v>9</v>
      </c>
      <c r="J7" s="59">
        <v>10</v>
      </c>
      <c r="K7" s="123">
        <v>11</v>
      </c>
      <c r="L7" s="59">
        <v>12</v>
      </c>
      <c r="M7" s="59">
        <v>13</v>
      </c>
      <c r="N7" s="123">
        <v>14</v>
      </c>
      <c r="O7" s="59">
        <v>15</v>
      </c>
      <c r="P7" s="59">
        <v>16</v>
      </c>
      <c r="Q7" s="123">
        <v>17</v>
      </c>
      <c r="R7" s="59">
        <v>18</v>
      </c>
      <c r="S7" s="59">
        <v>19</v>
      </c>
      <c r="T7" s="59">
        <v>20</v>
      </c>
    </row>
    <row r="8" ht="21" customHeight="1" spans="1:20">
      <c r="A8" s="125"/>
      <c r="B8" s="126"/>
      <c r="C8" s="126"/>
      <c r="D8" s="126"/>
      <c r="E8" s="126"/>
      <c r="F8" s="126"/>
      <c r="G8" s="126"/>
      <c r="H8" s="127"/>
      <c r="I8" s="127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ht="21" customHeight="1" spans="1:20">
      <c r="A9" s="128" t="s">
        <v>173</v>
      </c>
      <c r="B9" s="129"/>
      <c r="C9" s="129"/>
      <c r="D9" s="129"/>
      <c r="E9" s="129"/>
      <c r="F9" s="129"/>
      <c r="G9" s="129"/>
      <c r="H9" s="130"/>
      <c r="I9" s="139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customHeight="1" spans="1:1">
      <c r="A10" t="s">
        <v>343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D26" sqref="D26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Format="1" customHeight="1" spans="1:5">
      <c r="A1" s="104"/>
      <c r="B1" s="104"/>
      <c r="C1" s="104"/>
      <c r="D1" s="104"/>
      <c r="E1" s="104"/>
    </row>
    <row r="2" customFormat="1" ht="13.5" customHeight="1" spans="4:5">
      <c r="D2" s="105"/>
      <c r="E2" s="46" t="s">
        <v>344</v>
      </c>
    </row>
    <row r="3" customFormat="1" ht="27.75" customHeight="1" spans="1:5">
      <c r="A3" s="106" t="s">
        <v>345</v>
      </c>
      <c r="B3" s="47"/>
      <c r="C3" s="47"/>
      <c r="D3" s="47"/>
      <c r="E3" s="47"/>
    </row>
    <row r="4" customFormat="1" ht="18" customHeight="1" spans="1:5">
      <c r="A4" s="107" t="str">
        <f>"单位名称："&amp;"石林彝族自治县公共就业和人才服务中心"</f>
        <v>单位名称：石林彝族自治县公共就业和人才服务中心</v>
      </c>
      <c r="B4" s="108"/>
      <c r="C4" s="108"/>
      <c r="D4" s="109"/>
      <c r="E4" s="51" t="s">
        <v>1</v>
      </c>
    </row>
    <row r="5" customFormat="1" ht="19.5" customHeight="1" spans="1:5">
      <c r="A5" s="110" t="s">
        <v>346</v>
      </c>
      <c r="B5" s="111" t="s">
        <v>190</v>
      </c>
      <c r="C5" s="111"/>
      <c r="D5" s="111"/>
      <c r="E5" s="111" t="s">
        <v>347</v>
      </c>
    </row>
    <row r="6" customFormat="1" ht="40.5" customHeight="1" spans="1:5">
      <c r="A6" s="112"/>
      <c r="B6" s="111" t="s">
        <v>55</v>
      </c>
      <c r="C6" s="113" t="s">
        <v>58</v>
      </c>
      <c r="D6" s="113" t="s">
        <v>331</v>
      </c>
      <c r="E6" s="111"/>
    </row>
    <row r="7" customFormat="1" ht="19.5" customHeight="1" spans="1:5">
      <c r="A7" s="14">
        <v>1</v>
      </c>
      <c r="B7" s="59">
        <v>2</v>
      </c>
      <c r="C7" s="59">
        <v>3</v>
      </c>
      <c r="D7" s="112">
        <v>4</v>
      </c>
      <c r="E7" s="59">
        <v>5</v>
      </c>
    </row>
    <row r="8" customFormat="1" ht="28.4" customHeight="1" spans="1:5">
      <c r="A8" s="18"/>
      <c r="B8" s="114"/>
      <c r="C8" s="114"/>
      <c r="D8" s="114"/>
      <c r="E8" s="114"/>
    </row>
    <row r="9" customFormat="1" ht="29.9" customHeight="1" spans="1:5">
      <c r="A9" s="18"/>
      <c r="B9" s="114"/>
      <c r="C9" s="114"/>
      <c r="D9" s="114"/>
      <c r="E9" s="114"/>
    </row>
    <row r="10" customHeight="1" spans="1:1">
      <c r="A10" t="s">
        <v>348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6" t="s">
        <v>349</v>
      </c>
    </row>
    <row r="2" ht="41.25" customHeight="1" spans="1:10">
      <c r="A2" s="99" t="str">
        <f>"2025"&amp;"年对下转移支付绩效目标表"</f>
        <v>2025年对下转移支付绩效目标表</v>
      </c>
      <c r="B2" s="47"/>
      <c r="C2" s="47"/>
      <c r="D2" s="47"/>
      <c r="E2" s="47"/>
      <c r="F2" s="100"/>
      <c r="G2" s="47"/>
      <c r="H2" s="100"/>
      <c r="I2" s="100"/>
      <c r="J2" s="47"/>
    </row>
    <row r="3" ht="17.25" customHeight="1" spans="1:1">
      <c r="A3" s="48" t="str">
        <f>"单位名称："&amp;"石林彝族自治县公共就业和人才服务中心"</f>
        <v>单位名称：石林彝族自治县公共就业和人才服务中心</v>
      </c>
    </row>
    <row r="4" ht="44.25" customHeight="1" spans="1:10">
      <c r="A4" s="17" t="s">
        <v>346</v>
      </c>
      <c r="B4" s="17" t="s">
        <v>281</v>
      </c>
      <c r="C4" s="17" t="s">
        <v>282</v>
      </c>
      <c r="D4" s="17" t="s">
        <v>283</v>
      </c>
      <c r="E4" s="17" t="s">
        <v>284</v>
      </c>
      <c r="F4" s="101" t="s">
        <v>285</v>
      </c>
      <c r="G4" s="17" t="s">
        <v>286</v>
      </c>
      <c r="H4" s="101" t="s">
        <v>287</v>
      </c>
      <c r="I4" s="101" t="s">
        <v>288</v>
      </c>
      <c r="J4" s="17" t="s">
        <v>289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1">
        <v>6</v>
      </c>
      <c r="G5" s="17">
        <v>7</v>
      </c>
      <c r="H5" s="101">
        <v>8</v>
      </c>
      <c r="I5" s="101">
        <v>9</v>
      </c>
      <c r="J5" s="17">
        <v>10</v>
      </c>
    </row>
    <row r="6" ht="42" customHeight="1" spans="1:10">
      <c r="A6" s="18"/>
      <c r="B6" s="102"/>
      <c r="C6" s="102"/>
      <c r="D6" s="102"/>
      <c r="E6" s="34"/>
      <c r="F6" s="103"/>
      <c r="G6" s="34"/>
      <c r="H6" s="103"/>
      <c r="I6" s="103"/>
      <c r="J6" s="34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350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7" sqref="C1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6" t="s">
        <v>351</v>
      </c>
      <c r="B1" s="77"/>
      <c r="C1" s="77"/>
      <c r="D1" s="78"/>
      <c r="E1" s="78"/>
      <c r="F1" s="78"/>
      <c r="G1" s="77"/>
      <c r="H1" s="77"/>
      <c r="I1" s="78"/>
    </row>
    <row r="2" ht="41.25" customHeight="1" spans="1:9">
      <c r="A2" s="79" t="str">
        <f>"2025"&amp;"年新增资产配置预算表"</f>
        <v>2025年新增资产配置预算表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9">
      <c r="A3" s="82" t="str">
        <f>"单位名称："&amp;"石林彝族自治县公共就业和人才服务中心"</f>
        <v>单位名称：石林彝族自治县公共就业和人才服务中心</v>
      </c>
      <c r="B3" s="83"/>
      <c r="C3" s="83"/>
      <c r="D3" s="84"/>
      <c r="F3" s="81"/>
      <c r="G3" s="80"/>
      <c r="H3" s="80"/>
      <c r="I3" s="98" t="s">
        <v>1</v>
      </c>
    </row>
    <row r="4" ht="28.5" customHeight="1" spans="1:9">
      <c r="A4" s="85" t="s">
        <v>182</v>
      </c>
      <c r="B4" s="86" t="s">
        <v>183</v>
      </c>
      <c r="C4" s="87" t="s">
        <v>352</v>
      </c>
      <c r="D4" s="85" t="s">
        <v>353</v>
      </c>
      <c r="E4" s="85" t="s">
        <v>354</v>
      </c>
      <c r="F4" s="85" t="s">
        <v>355</v>
      </c>
      <c r="G4" s="86" t="s">
        <v>356</v>
      </c>
      <c r="H4" s="74"/>
      <c r="I4" s="85"/>
    </row>
    <row r="5" ht="21" customHeight="1" spans="1:9">
      <c r="A5" s="87"/>
      <c r="B5" s="88"/>
      <c r="C5" s="88"/>
      <c r="D5" s="89"/>
      <c r="E5" s="88"/>
      <c r="F5" s="88"/>
      <c r="G5" s="86" t="s">
        <v>329</v>
      </c>
      <c r="H5" s="86" t="s">
        <v>357</v>
      </c>
      <c r="I5" s="86" t="s">
        <v>358</v>
      </c>
    </row>
    <row r="6" ht="17.25" customHeight="1" spans="1:9">
      <c r="A6" s="90" t="s">
        <v>82</v>
      </c>
      <c r="B6" s="33" t="s">
        <v>83</v>
      </c>
      <c r="C6" s="90" t="s">
        <v>84</v>
      </c>
      <c r="D6" s="34" t="s">
        <v>85</v>
      </c>
      <c r="E6" s="90" t="s">
        <v>86</v>
      </c>
      <c r="F6" s="33" t="s">
        <v>87</v>
      </c>
      <c r="G6" s="91" t="s">
        <v>88</v>
      </c>
      <c r="H6" s="34" t="s">
        <v>89</v>
      </c>
      <c r="I6" s="34">
        <v>9</v>
      </c>
    </row>
    <row r="7" ht="19.5" customHeight="1" spans="1:9">
      <c r="A7" s="92"/>
      <c r="B7" s="70"/>
      <c r="C7" s="70"/>
      <c r="D7" s="18"/>
      <c r="E7" s="32"/>
      <c r="F7" s="91"/>
      <c r="G7" s="93"/>
      <c r="H7" s="94"/>
      <c r="I7" s="94"/>
    </row>
    <row r="8" ht="19.5" customHeight="1" spans="1:9">
      <c r="A8" s="20" t="s">
        <v>55</v>
      </c>
      <c r="B8" s="95"/>
      <c r="C8" s="95"/>
      <c r="D8" s="96"/>
      <c r="E8" s="97"/>
      <c r="F8" s="97"/>
      <c r="G8" s="93"/>
      <c r="H8" s="94"/>
      <c r="I8" s="94"/>
    </row>
    <row r="9" customHeight="1" spans="1:1">
      <c r="A9" t="s">
        <v>359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5"/>
      <c r="E1" s="45"/>
      <c r="F1" s="45"/>
      <c r="G1" s="45"/>
      <c r="K1" s="46" t="s">
        <v>360</v>
      </c>
    </row>
    <row r="2" ht="41.25" customHeight="1" spans="1:11">
      <c r="A2" s="47" t="str">
        <f>"2025"&amp;"年上级转移支付补助项目支出预算表"</f>
        <v>2025年上级转移支付补助项目支出预算表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"单位名称："&amp;"石林彝族自治县公共就业和人才服务中心"</f>
        <v>单位名称：石林彝族自治县公共就业和人才服务中心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265</v>
      </c>
      <c r="B4" s="52" t="s">
        <v>185</v>
      </c>
      <c r="C4" s="52" t="s">
        <v>266</v>
      </c>
      <c r="D4" s="53" t="s">
        <v>186</v>
      </c>
      <c r="E4" s="53" t="s">
        <v>187</v>
      </c>
      <c r="F4" s="53" t="s">
        <v>267</v>
      </c>
      <c r="G4" s="53" t="s">
        <v>268</v>
      </c>
      <c r="H4" s="67" t="s">
        <v>55</v>
      </c>
      <c r="I4" s="12" t="s">
        <v>361</v>
      </c>
      <c r="J4" s="13"/>
      <c r="K4" s="39"/>
    </row>
    <row r="5" ht="21.75" customHeight="1" spans="1:11">
      <c r="A5" s="54"/>
      <c r="B5" s="54"/>
      <c r="C5" s="54"/>
      <c r="D5" s="55"/>
      <c r="E5" s="55"/>
      <c r="F5" s="55"/>
      <c r="G5" s="55"/>
      <c r="H5" s="68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4">
        <v>10</v>
      </c>
      <c r="K7" s="74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9"/>
      <c r="I8" s="75"/>
      <c r="J8" s="75"/>
      <c r="K8" s="69"/>
    </row>
    <row r="9" ht="18.75" customHeight="1" spans="1:11">
      <c r="A9" s="70"/>
      <c r="B9" s="32"/>
      <c r="C9" s="32"/>
      <c r="D9" s="32"/>
      <c r="E9" s="32"/>
      <c r="F9" s="32"/>
      <c r="G9" s="32"/>
      <c r="H9" s="62"/>
      <c r="I9" s="62"/>
      <c r="J9" s="62"/>
      <c r="K9" s="69"/>
    </row>
    <row r="10" ht="18.75" customHeight="1" spans="1:11">
      <c r="A10" s="71" t="s">
        <v>173</v>
      </c>
      <c r="B10" s="72"/>
      <c r="C10" s="72"/>
      <c r="D10" s="72"/>
      <c r="E10" s="72"/>
      <c r="F10" s="72"/>
      <c r="G10" s="73"/>
      <c r="H10" s="62"/>
      <c r="I10" s="62"/>
      <c r="J10" s="62"/>
      <c r="K10" s="69"/>
    </row>
    <row r="11" customHeight="1" spans="1:1">
      <c r="A11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5"/>
      <c r="G1" s="46" t="s">
        <v>363</v>
      </c>
    </row>
    <row r="2" ht="41.25" customHeight="1" spans="1:7">
      <c r="A2" s="47" t="str">
        <f>"2025"&amp;"年部门项目中期规划预算表"</f>
        <v>2025年部门项目中期规划预算表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"单位名称："&amp;"石林彝族自治县公共就业和人才服务中心"</f>
        <v>单位名称：石林彝族自治县公共就业和人才服务中心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266</v>
      </c>
      <c r="B4" s="52" t="s">
        <v>265</v>
      </c>
      <c r="C4" s="52" t="s">
        <v>185</v>
      </c>
      <c r="D4" s="53" t="s">
        <v>364</v>
      </c>
      <c r="E4" s="12" t="s">
        <v>58</v>
      </c>
      <c r="F4" s="13"/>
      <c r="G4" s="39"/>
    </row>
    <row r="5" ht="21.75" customHeight="1" spans="1:7">
      <c r="A5" s="54"/>
      <c r="B5" s="54"/>
      <c r="C5" s="54"/>
      <c r="D5" s="55"/>
      <c r="E5" s="56" t="str">
        <f>"2025"&amp;"年"</f>
        <v>2025年</v>
      </c>
      <c r="F5" s="53" t="str">
        <f>("2025"+1)&amp;"年"</f>
        <v>2026年</v>
      </c>
      <c r="G5" s="53" t="str">
        <f>("2025"+2)&amp;"年"</f>
        <v>2027年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32" t="s">
        <v>70</v>
      </c>
      <c r="B8" s="61"/>
      <c r="C8" s="61"/>
      <c r="D8" s="32"/>
      <c r="E8" s="62">
        <v>63200</v>
      </c>
      <c r="F8" s="62"/>
      <c r="G8" s="62"/>
    </row>
    <row r="9" ht="18.75" customHeight="1" spans="1:7">
      <c r="A9" s="32"/>
      <c r="B9" s="32" t="s">
        <v>365</v>
      </c>
      <c r="C9" s="32" t="s">
        <v>273</v>
      </c>
      <c r="D9" s="32" t="s">
        <v>366</v>
      </c>
      <c r="E9" s="62">
        <v>50000</v>
      </c>
      <c r="F9" s="62"/>
      <c r="G9" s="62"/>
    </row>
    <row r="10" ht="18.75" customHeight="1" spans="1:7">
      <c r="A10" s="63"/>
      <c r="B10" s="32" t="s">
        <v>365</v>
      </c>
      <c r="C10" s="32" t="s">
        <v>277</v>
      </c>
      <c r="D10" s="32" t="s">
        <v>366</v>
      </c>
      <c r="E10" s="62">
        <v>13200</v>
      </c>
      <c r="F10" s="62"/>
      <c r="G10" s="62"/>
    </row>
    <row r="11" ht="18.75" customHeight="1" spans="1:7">
      <c r="A11" s="64" t="s">
        <v>55</v>
      </c>
      <c r="B11" s="65" t="s">
        <v>367</v>
      </c>
      <c r="C11" s="65"/>
      <c r="D11" s="66"/>
      <c r="E11" s="62">
        <v>63200</v>
      </c>
      <c r="F11" s="62"/>
      <c r="G11" s="6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L24"/>
  <sheetViews>
    <sheetView showZeros="0" tabSelected="1" zoomScale="85" zoomScaleNormal="85" workbookViewId="0">
      <selection activeCell="G31" sqref="G3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23.8166666666667" customWidth="1"/>
    <col min="6" max="6" width="15.425" customWidth="1"/>
    <col min="7" max="7" width="16.425" customWidth="1"/>
    <col min="8" max="8" width="33.2333333333333" customWidth="1"/>
    <col min="9" max="9" width="24.4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8" t="s">
        <v>368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"单位名称："&amp;"石林彝族自治县公共就业和人才服务中心"</f>
        <v>单位名称：石林彝族自治县公共就业和人才服务中心</v>
      </c>
      <c r="B3" s="3"/>
      <c r="C3" s="4"/>
      <c r="D3" s="5"/>
      <c r="E3" s="5"/>
      <c r="F3" s="5"/>
      <c r="G3" s="5"/>
      <c r="H3" s="5"/>
      <c r="I3" s="5"/>
      <c r="J3" s="229" t="s">
        <v>1</v>
      </c>
    </row>
    <row r="4" ht="30" customHeight="1" spans="1:10">
      <c r="A4" s="6" t="s">
        <v>369</v>
      </c>
      <c r="B4" s="7">
        <v>117006</v>
      </c>
      <c r="C4" s="8"/>
      <c r="D4" s="8"/>
      <c r="E4" s="9"/>
      <c r="F4" s="10" t="s">
        <v>370</v>
      </c>
      <c r="G4" s="9"/>
      <c r="H4" s="11" t="s">
        <v>70</v>
      </c>
      <c r="I4" s="8"/>
      <c r="J4" s="9"/>
    </row>
    <row r="5" ht="32.25" customHeight="1" spans="1:10">
      <c r="A5" s="12" t="s">
        <v>371</v>
      </c>
      <c r="B5" s="13"/>
      <c r="C5" s="13"/>
      <c r="D5" s="13"/>
      <c r="E5" s="13"/>
      <c r="F5" s="13"/>
      <c r="G5" s="13"/>
      <c r="H5" s="13"/>
      <c r="I5" s="39"/>
      <c r="J5" s="40" t="s">
        <v>372</v>
      </c>
    </row>
    <row r="6" ht="99.75" customHeight="1" spans="1:12">
      <c r="A6" s="14" t="s">
        <v>373</v>
      </c>
      <c r="B6" s="15" t="s">
        <v>374</v>
      </c>
      <c r="C6" s="16" t="s">
        <v>375</v>
      </c>
      <c r="D6" s="16"/>
      <c r="E6" s="16"/>
      <c r="F6" s="16"/>
      <c r="G6" s="16"/>
      <c r="H6" s="16"/>
      <c r="I6" s="16"/>
      <c r="J6" s="41" t="s">
        <v>376</v>
      </c>
      <c r="L6" s="18"/>
    </row>
    <row r="7" ht="99.75" customHeight="1" spans="1:10">
      <c r="A7" s="14"/>
      <c r="B7" s="15" t="str">
        <f>"总体绩效目标（"&amp;"2025"&amp;"-"&amp;("2025"+2)&amp;"年期间）"</f>
        <v>总体绩效目标（2025-2027年期间）</v>
      </c>
      <c r="C7" s="16" t="s">
        <v>377</v>
      </c>
      <c r="D7" s="16"/>
      <c r="E7" s="16"/>
      <c r="F7" s="16"/>
      <c r="G7" s="16"/>
      <c r="H7" s="16"/>
      <c r="I7" s="16"/>
      <c r="J7" s="41" t="s">
        <v>378</v>
      </c>
    </row>
    <row r="8" ht="75" customHeight="1" spans="1:10">
      <c r="A8" s="15" t="s">
        <v>379</v>
      </c>
      <c r="B8" s="17" t="str">
        <f>"预算年度（"&amp;"2025"&amp;"年）绩效目标"</f>
        <v>预算年度（2025年）绩效目标</v>
      </c>
      <c r="C8" s="18" t="s">
        <v>380</v>
      </c>
      <c r="D8" s="18"/>
      <c r="E8" s="18"/>
      <c r="F8" s="18"/>
      <c r="G8" s="18"/>
      <c r="H8" s="18"/>
      <c r="I8" s="18"/>
      <c r="J8" s="42" t="s">
        <v>381</v>
      </c>
    </row>
    <row r="9" ht="32.25" customHeight="1" spans="1:10">
      <c r="A9" s="19" t="s">
        <v>382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383</v>
      </c>
      <c r="B10" s="15"/>
      <c r="C10" s="14" t="s">
        <v>384</v>
      </c>
      <c r="D10" s="14"/>
      <c r="E10" s="14"/>
      <c r="F10" s="14" t="s">
        <v>385</v>
      </c>
      <c r="G10" s="14"/>
      <c r="H10" s="14" t="s">
        <v>386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387</v>
      </c>
      <c r="I11" s="15" t="s">
        <v>388</v>
      </c>
      <c r="J11" s="15" t="s">
        <v>389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3951783</v>
      </c>
      <c r="I12" s="23">
        <v>3951783</v>
      </c>
      <c r="J12" s="23"/>
    </row>
    <row r="13" ht="114" customHeight="1" spans="1:10">
      <c r="A13" s="16" t="s">
        <v>375</v>
      </c>
      <c r="B13" s="24"/>
      <c r="C13" s="16" t="s">
        <v>380</v>
      </c>
      <c r="D13" s="24"/>
      <c r="E13" s="24"/>
      <c r="F13" s="24"/>
      <c r="G13" s="24"/>
      <c r="H13" s="25">
        <v>3951783</v>
      </c>
      <c r="I13" s="25">
        <v>3951783</v>
      </c>
      <c r="J13" s="25"/>
    </row>
    <row r="14" ht="32.25" customHeight="1" spans="1:10">
      <c r="A14" s="19" t="s">
        <v>390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391</v>
      </c>
      <c r="B15" s="26"/>
      <c r="C15" s="26"/>
      <c r="D15" s="26"/>
      <c r="E15" s="26"/>
      <c r="F15" s="26"/>
      <c r="G15" s="26"/>
      <c r="H15" s="27" t="s">
        <v>392</v>
      </c>
      <c r="I15" s="43" t="s">
        <v>289</v>
      </c>
      <c r="J15" s="27" t="s">
        <v>393</v>
      </c>
    </row>
    <row r="16" ht="36" customHeight="1" spans="1:10">
      <c r="A16" s="28" t="s">
        <v>282</v>
      </c>
      <c r="B16" s="28" t="s">
        <v>394</v>
      </c>
      <c r="C16" s="29" t="s">
        <v>284</v>
      </c>
      <c r="D16" s="29" t="s">
        <v>285</v>
      </c>
      <c r="E16" s="29" t="s">
        <v>286</v>
      </c>
      <c r="F16" s="29" t="s">
        <v>287</v>
      </c>
      <c r="G16" s="29" t="s">
        <v>288</v>
      </c>
      <c r="H16" s="30"/>
      <c r="I16" s="30"/>
      <c r="J16" s="30"/>
    </row>
    <row r="17" ht="32.25" customHeight="1" spans="1:10">
      <c r="A17" s="31" t="s">
        <v>291</v>
      </c>
      <c r="B17" s="31" t="s">
        <v>309</v>
      </c>
      <c r="C17" s="32" t="s">
        <v>395</v>
      </c>
      <c r="D17" s="33" t="s">
        <v>396</v>
      </c>
      <c r="E17" s="33">
        <v>1400</v>
      </c>
      <c r="F17" s="33" t="s">
        <v>302</v>
      </c>
      <c r="G17" s="33" t="s">
        <v>297</v>
      </c>
      <c r="H17" s="34" t="s">
        <v>397</v>
      </c>
      <c r="I17" s="18" t="s">
        <v>398</v>
      </c>
      <c r="J17" s="34" t="s">
        <v>399</v>
      </c>
    </row>
    <row r="18" ht="32.25" customHeight="1" spans="1:10">
      <c r="A18" s="35"/>
      <c r="B18" s="35"/>
      <c r="C18" s="32" t="s">
        <v>400</v>
      </c>
      <c r="D18" s="33" t="s">
        <v>396</v>
      </c>
      <c r="E18" s="33">
        <v>12800</v>
      </c>
      <c r="F18" s="33" t="s">
        <v>302</v>
      </c>
      <c r="G18" s="33" t="s">
        <v>297</v>
      </c>
      <c r="H18" s="34" t="s">
        <v>401</v>
      </c>
      <c r="I18" s="18" t="s">
        <v>402</v>
      </c>
      <c r="J18" s="34" t="s">
        <v>399</v>
      </c>
    </row>
    <row r="19" ht="32.25" customHeight="1" spans="1:10">
      <c r="A19" s="35"/>
      <c r="B19" s="35"/>
      <c r="C19" s="32" t="s">
        <v>403</v>
      </c>
      <c r="D19" s="33" t="s">
        <v>396</v>
      </c>
      <c r="E19" s="33">
        <v>350</v>
      </c>
      <c r="F19" s="33" t="s">
        <v>302</v>
      </c>
      <c r="G19" s="33" t="s">
        <v>297</v>
      </c>
      <c r="H19" s="34" t="s">
        <v>404</v>
      </c>
      <c r="I19" s="18" t="s">
        <v>405</v>
      </c>
      <c r="J19" s="34"/>
    </row>
    <row r="20" ht="32.25" customHeight="1" spans="1:10">
      <c r="A20" s="35"/>
      <c r="B20" s="36"/>
      <c r="C20" s="32" t="s">
        <v>406</v>
      </c>
      <c r="D20" s="33" t="s">
        <v>396</v>
      </c>
      <c r="E20" s="33">
        <v>191</v>
      </c>
      <c r="F20" s="33" t="s">
        <v>302</v>
      </c>
      <c r="G20" s="33" t="s">
        <v>297</v>
      </c>
      <c r="H20" s="34" t="s">
        <v>407</v>
      </c>
      <c r="I20" s="18" t="s">
        <v>408</v>
      </c>
      <c r="J20" s="34"/>
    </row>
    <row r="21" ht="32.25" customHeight="1" spans="1:10">
      <c r="A21" s="35"/>
      <c r="B21" s="36" t="s">
        <v>292</v>
      </c>
      <c r="C21" s="32" t="s">
        <v>409</v>
      </c>
      <c r="D21" s="33" t="s">
        <v>311</v>
      </c>
      <c r="E21" s="33">
        <v>100</v>
      </c>
      <c r="F21" s="33" t="s">
        <v>296</v>
      </c>
      <c r="G21" s="33" t="s">
        <v>297</v>
      </c>
      <c r="H21" s="34" t="s">
        <v>410</v>
      </c>
      <c r="I21" s="16" t="s">
        <v>411</v>
      </c>
      <c r="J21" s="34"/>
    </row>
    <row r="22" ht="32.25" customHeight="1" spans="1:10">
      <c r="A22" s="36"/>
      <c r="B22" s="36" t="s">
        <v>412</v>
      </c>
      <c r="C22" s="32" t="s">
        <v>413</v>
      </c>
      <c r="D22" s="33" t="s">
        <v>311</v>
      </c>
      <c r="E22" s="33">
        <v>100</v>
      </c>
      <c r="F22" s="33" t="s">
        <v>296</v>
      </c>
      <c r="G22" s="33" t="s">
        <v>297</v>
      </c>
      <c r="H22" s="34" t="s">
        <v>410</v>
      </c>
      <c r="I22" s="16" t="s">
        <v>411</v>
      </c>
      <c r="J22" s="34"/>
    </row>
    <row r="23" ht="32.25" customHeight="1" spans="1:10">
      <c r="A23" s="36" t="s">
        <v>299</v>
      </c>
      <c r="B23" s="36" t="s">
        <v>414</v>
      </c>
      <c r="C23" s="32" t="s">
        <v>415</v>
      </c>
      <c r="D23" s="33" t="s">
        <v>311</v>
      </c>
      <c r="E23" s="37" t="s">
        <v>316</v>
      </c>
      <c r="F23" s="33" t="s">
        <v>317</v>
      </c>
      <c r="G23" s="33" t="s">
        <v>297</v>
      </c>
      <c r="H23" s="34" t="s">
        <v>416</v>
      </c>
      <c r="I23" s="44" t="s">
        <v>417</v>
      </c>
      <c r="J23" s="34"/>
    </row>
    <row r="24" ht="32.25" customHeight="1" spans="1:10">
      <c r="A24" s="36" t="s">
        <v>304</v>
      </c>
      <c r="B24" s="36" t="s">
        <v>418</v>
      </c>
      <c r="C24" s="32" t="s">
        <v>419</v>
      </c>
      <c r="D24" s="33" t="s">
        <v>396</v>
      </c>
      <c r="E24" s="33">
        <v>95</v>
      </c>
      <c r="F24" s="33" t="s">
        <v>296</v>
      </c>
      <c r="G24" s="33" t="s">
        <v>297</v>
      </c>
      <c r="H24" s="34" t="s">
        <v>420</v>
      </c>
      <c r="I24" s="18" t="s">
        <v>421</v>
      </c>
      <c r="J24" s="34"/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7:A22"/>
    <mergeCell ref="B17:B20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8" t="s">
        <v>52</v>
      </c>
    </row>
    <row r="2" ht="41.25" customHeight="1" spans="1:1">
      <c r="A2" s="79" t="str">
        <f>"2025"&amp;"年部门收入预算表"</f>
        <v>2025年部门收入预算表</v>
      </c>
    </row>
    <row r="3" ht="17.25" customHeight="1" spans="1:19">
      <c r="A3" s="82" t="str">
        <f>"单位名称："&amp;"石林彝族自治县公共就业和人才服务中心"</f>
        <v>单位名称：石林彝族自治县公共就业和人才服务中心</v>
      </c>
      <c r="S3" s="84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165"/>
      <c r="J4" s="217"/>
      <c r="K4" s="217"/>
      <c r="L4" s="217"/>
      <c r="M4" s="217"/>
      <c r="N4" s="223"/>
      <c r="O4" s="217" t="s">
        <v>45</v>
      </c>
      <c r="P4" s="217"/>
      <c r="Q4" s="217"/>
      <c r="R4" s="217"/>
      <c r="S4" s="223"/>
    </row>
    <row r="5" ht="27" customHeight="1" spans="1:19">
      <c r="A5" s="218"/>
      <c r="B5" s="219"/>
      <c r="C5" s="219"/>
      <c r="D5" s="219" t="s">
        <v>57</v>
      </c>
      <c r="E5" s="219" t="s">
        <v>58</v>
      </c>
      <c r="F5" s="219" t="s">
        <v>59</v>
      </c>
      <c r="G5" s="219" t="s">
        <v>60</v>
      </c>
      <c r="H5" s="219" t="s">
        <v>61</v>
      </c>
      <c r="I5" s="224" t="s">
        <v>62</v>
      </c>
      <c r="J5" s="225"/>
      <c r="K5" s="225"/>
      <c r="L5" s="225"/>
      <c r="M5" s="225"/>
      <c r="N5" s="226"/>
      <c r="O5" s="219" t="s">
        <v>57</v>
      </c>
      <c r="P5" s="219" t="s">
        <v>58</v>
      </c>
      <c r="Q5" s="219" t="s">
        <v>59</v>
      </c>
      <c r="R5" s="219" t="s">
        <v>60</v>
      </c>
      <c r="S5" s="219" t="s">
        <v>63</v>
      </c>
    </row>
    <row r="6" ht="30" customHeight="1" spans="1:19">
      <c r="A6" s="220"/>
      <c r="B6" s="139"/>
      <c r="C6" s="150"/>
      <c r="D6" s="150"/>
      <c r="E6" s="150"/>
      <c r="F6" s="150"/>
      <c r="G6" s="150"/>
      <c r="H6" s="150"/>
      <c r="I6" s="103" t="s">
        <v>57</v>
      </c>
      <c r="J6" s="226" t="s">
        <v>64</v>
      </c>
      <c r="K6" s="226" t="s">
        <v>65</v>
      </c>
      <c r="L6" s="226" t="s">
        <v>66</v>
      </c>
      <c r="M6" s="226" t="s">
        <v>67</v>
      </c>
      <c r="N6" s="226" t="s">
        <v>68</v>
      </c>
      <c r="O6" s="227"/>
      <c r="P6" s="227"/>
      <c r="Q6" s="227"/>
      <c r="R6" s="227"/>
      <c r="S6" s="150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3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32" t="s">
        <v>69</v>
      </c>
      <c r="B8" s="32" t="s">
        <v>70</v>
      </c>
      <c r="C8" s="138">
        <v>3951783</v>
      </c>
      <c r="D8" s="138">
        <v>3951783</v>
      </c>
      <c r="E8" s="138">
        <v>3951783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ht="18" customHeight="1" spans="1:19">
      <c r="A9" s="87" t="s">
        <v>55</v>
      </c>
      <c r="B9" s="222"/>
      <c r="C9" s="138">
        <v>3951783</v>
      </c>
      <c r="D9" s="138">
        <v>3951783</v>
      </c>
      <c r="E9" s="138">
        <v>3951783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4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4" t="s">
        <v>71</v>
      </c>
    </row>
    <row r="2" ht="41.25" customHeight="1" spans="1:1">
      <c r="A2" s="79" t="str">
        <f>"2025"&amp;"年部门支出预算表"</f>
        <v>2025年部门支出预算表</v>
      </c>
    </row>
    <row r="3" ht="17.25" customHeight="1" spans="1:15">
      <c r="A3" s="82" t="str">
        <f>"单位名称："&amp;"石林彝族自治县公共就业和人才服务中心"</f>
        <v>单位名称：石林彝族自治县公共就业和人才服务中心</v>
      </c>
      <c r="O3" s="84" t="s">
        <v>1</v>
      </c>
    </row>
    <row r="4" ht="27" customHeight="1" spans="1:15">
      <c r="A4" s="201" t="s">
        <v>72</v>
      </c>
      <c r="B4" s="201" t="s">
        <v>73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74</v>
      </c>
      <c r="J4" s="202" t="s">
        <v>62</v>
      </c>
      <c r="K4" s="203"/>
      <c r="L4" s="203"/>
      <c r="M4" s="203"/>
      <c r="N4" s="212"/>
      <c r="O4" s="213"/>
    </row>
    <row r="5" ht="42" customHeight="1" spans="1:15">
      <c r="A5" s="206"/>
      <c r="B5" s="206"/>
      <c r="C5" s="207"/>
      <c r="D5" s="208" t="s">
        <v>57</v>
      </c>
      <c r="E5" s="208" t="s">
        <v>75</v>
      </c>
      <c r="F5" s="208" t="s">
        <v>76</v>
      </c>
      <c r="G5" s="207"/>
      <c r="H5" s="207"/>
      <c r="I5" s="214"/>
      <c r="J5" s="208" t="s">
        <v>57</v>
      </c>
      <c r="K5" s="195" t="s">
        <v>77</v>
      </c>
      <c r="L5" s="195" t="s">
        <v>78</v>
      </c>
      <c r="M5" s="195" t="s">
        <v>79</v>
      </c>
      <c r="N5" s="195" t="s">
        <v>80</v>
      </c>
      <c r="O5" s="195" t="s">
        <v>81</v>
      </c>
    </row>
    <row r="6" ht="18" customHeight="1" spans="1:15">
      <c r="A6" s="90" t="s">
        <v>82</v>
      </c>
      <c r="B6" s="90" t="s">
        <v>83</v>
      </c>
      <c r="C6" s="90" t="s">
        <v>84</v>
      </c>
      <c r="D6" s="91" t="s">
        <v>85</v>
      </c>
      <c r="E6" s="91" t="s">
        <v>86</v>
      </c>
      <c r="F6" s="91" t="s">
        <v>87</v>
      </c>
      <c r="G6" s="91" t="s">
        <v>88</v>
      </c>
      <c r="H6" s="91" t="s">
        <v>89</v>
      </c>
      <c r="I6" s="91" t="s">
        <v>90</v>
      </c>
      <c r="J6" s="91" t="s">
        <v>91</v>
      </c>
      <c r="K6" s="91" t="s">
        <v>92</v>
      </c>
      <c r="L6" s="91" t="s">
        <v>93</v>
      </c>
      <c r="M6" s="91" t="s">
        <v>94</v>
      </c>
      <c r="N6" s="90" t="s">
        <v>95</v>
      </c>
      <c r="O6" s="91" t="s">
        <v>96</v>
      </c>
    </row>
    <row r="7" ht="21" customHeight="1" spans="1:15">
      <c r="A7" s="92" t="s">
        <v>97</v>
      </c>
      <c r="B7" s="92" t="s">
        <v>98</v>
      </c>
      <c r="C7" s="138">
        <v>3401131</v>
      </c>
      <c r="D7" s="138">
        <v>3401131</v>
      </c>
      <c r="E7" s="138">
        <v>3337931</v>
      </c>
      <c r="F7" s="138">
        <v>63200</v>
      </c>
      <c r="G7" s="138"/>
      <c r="H7" s="138"/>
      <c r="I7" s="138"/>
      <c r="J7" s="138"/>
      <c r="K7" s="138"/>
      <c r="L7" s="138"/>
      <c r="M7" s="138"/>
      <c r="N7" s="138"/>
      <c r="O7" s="138"/>
    </row>
    <row r="8" ht="21" customHeight="1" spans="1:15">
      <c r="A8" s="209" t="s">
        <v>99</v>
      </c>
      <c r="B8" s="209" t="s">
        <v>100</v>
      </c>
      <c r="C8" s="138">
        <v>2637144</v>
      </c>
      <c r="D8" s="138">
        <v>2637144</v>
      </c>
      <c r="E8" s="138">
        <v>2637144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21" customHeight="1" spans="1:15">
      <c r="A9" s="210" t="s">
        <v>101</v>
      </c>
      <c r="B9" s="210" t="s">
        <v>102</v>
      </c>
      <c r="C9" s="138">
        <v>2637144</v>
      </c>
      <c r="D9" s="138">
        <v>2637144</v>
      </c>
      <c r="E9" s="138">
        <v>2637144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21" customHeight="1" spans="1:15">
      <c r="A10" s="209" t="s">
        <v>103</v>
      </c>
      <c r="B10" s="209" t="s">
        <v>104</v>
      </c>
      <c r="C10" s="138">
        <v>689327</v>
      </c>
      <c r="D10" s="138">
        <v>689327</v>
      </c>
      <c r="E10" s="138">
        <v>689327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21" customHeight="1" spans="1:15">
      <c r="A11" s="210" t="s">
        <v>105</v>
      </c>
      <c r="B11" s="210" t="s">
        <v>106</v>
      </c>
      <c r="C11" s="138">
        <v>100800</v>
      </c>
      <c r="D11" s="138">
        <v>100800</v>
      </c>
      <c r="E11" s="138">
        <v>100800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21" customHeight="1" spans="1:15">
      <c r="A12" s="210" t="s">
        <v>107</v>
      </c>
      <c r="B12" s="210" t="s">
        <v>108</v>
      </c>
      <c r="C12" s="138">
        <v>341751</v>
      </c>
      <c r="D12" s="138">
        <v>341751</v>
      </c>
      <c r="E12" s="138">
        <v>341751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21" customHeight="1" spans="1:15">
      <c r="A13" s="210" t="s">
        <v>109</v>
      </c>
      <c r="B13" s="210" t="s">
        <v>110</v>
      </c>
      <c r="C13" s="138">
        <v>246776</v>
      </c>
      <c r="D13" s="138">
        <v>246776</v>
      </c>
      <c r="E13" s="138">
        <v>246776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21" customHeight="1" spans="1:15">
      <c r="A14" s="209" t="s">
        <v>111</v>
      </c>
      <c r="B14" s="209" t="s">
        <v>112</v>
      </c>
      <c r="C14" s="138">
        <v>63200</v>
      </c>
      <c r="D14" s="138">
        <v>63200</v>
      </c>
      <c r="E14" s="138"/>
      <c r="F14" s="138">
        <v>63200</v>
      </c>
      <c r="G14" s="138"/>
      <c r="H14" s="138"/>
      <c r="I14" s="138"/>
      <c r="J14" s="138"/>
      <c r="K14" s="138"/>
      <c r="L14" s="138"/>
      <c r="M14" s="138"/>
      <c r="N14" s="138"/>
      <c r="O14" s="138"/>
    </row>
    <row r="15" ht="21" customHeight="1" spans="1:15">
      <c r="A15" s="210" t="s">
        <v>113</v>
      </c>
      <c r="B15" s="210" t="s">
        <v>114</v>
      </c>
      <c r="C15" s="138">
        <v>63200</v>
      </c>
      <c r="D15" s="138">
        <v>63200</v>
      </c>
      <c r="E15" s="138"/>
      <c r="F15" s="138">
        <v>63200</v>
      </c>
      <c r="G15" s="138"/>
      <c r="H15" s="138"/>
      <c r="I15" s="138"/>
      <c r="J15" s="138"/>
      <c r="K15" s="138"/>
      <c r="L15" s="138"/>
      <c r="M15" s="138"/>
      <c r="N15" s="138"/>
      <c r="O15" s="138"/>
    </row>
    <row r="16" ht="21" customHeight="1" spans="1:15">
      <c r="A16" s="209" t="s">
        <v>115</v>
      </c>
      <c r="B16" s="209" t="s">
        <v>116</v>
      </c>
      <c r="C16" s="138">
        <v>11460</v>
      </c>
      <c r="D16" s="138">
        <v>11460</v>
      </c>
      <c r="E16" s="138">
        <v>11460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21" customHeight="1" spans="1:15">
      <c r="A17" s="210" t="s">
        <v>117</v>
      </c>
      <c r="B17" s="210" t="s">
        <v>118</v>
      </c>
      <c r="C17" s="138">
        <v>11460</v>
      </c>
      <c r="D17" s="138">
        <v>11460</v>
      </c>
      <c r="E17" s="138">
        <v>11460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21" customHeight="1" spans="1:15">
      <c r="A18" s="92" t="s">
        <v>119</v>
      </c>
      <c r="B18" s="92" t="s">
        <v>120</v>
      </c>
      <c r="C18" s="138">
        <v>280301</v>
      </c>
      <c r="D18" s="138">
        <v>280301</v>
      </c>
      <c r="E18" s="138">
        <v>280301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21" customHeight="1" spans="1:15">
      <c r="A19" s="209" t="s">
        <v>121</v>
      </c>
      <c r="B19" s="209" t="s">
        <v>122</v>
      </c>
      <c r="C19" s="138">
        <v>280301</v>
      </c>
      <c r="D19" s="138">
        <v>280301</v>
      </c>
      <c r="E19" s="138">
        <v>280301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21" customHeight="1" spans="1:15">
      <c r="A20" s="210" t="s">
        <v>123</v>
      </c>
      <c r="B20" s="210" t="s">
        <v>124</v>
      </c>
      <c r="C20" s="138">
        <v>143293</v>
      </c>
      <c r="D20" s="138">
        <v>143293</v>
      </c>
      <c r="E20" s="138">
        <v>143293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21" customHeight="1" spans="1:15">
      <c r="A21" s="210" t="s">
        <v>125</v>
      </c>
      <c r="B21" s="210" t="s">
        <v>126</v>
      </c>
      <c r="C21" s="138">
        <v>120333</v>
      </c>
      <c r="D21" s="138">
        <v>120333</v>
      </c>
      <c r="E21" s="138">
        <v>120333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21" customHeight="1" spans="1:15">
      <c r="A22" s="210" t="s">
        <v>127</v>
      </c>
      <c r="B22" s="210" t="s">
        <v>128</v>
      </c>
      <c r="C22" s="138">
        <v>16675</v>
      </c>
      <c r="D22" s="138">
        <v>16675</v>
      </c>
      <c r="E22" s="138">
        <v>16675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21" customHeight="1" spans="1:15">
      <c r="A23" s="92" t="s">
        <v>129</v>
      </c>
      <c r="B23" s="92" t="s">
        <v>130</v>
      </c>
      <c r="C23" s="138">
        <v>270351</v>
      </c>
      <c r="D23" s="138">
        <v>270351</v>
      </c>
      <c r="E23" s="138">
        <v>270351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21" customHeight="1" spans="1:15">
      <c r="A24" s="209" t="s">
        <v>131</v>
      </c>
      <c r="B24" s="209" t="s">
        <v>132</v>
      </c>
      <c r="C24" s="138">
        <v>270351</v>
      </c>
      <c r="D24" s="138">
        <v>270351</v>
      </c>
      <c r="E24" s="138">
        <v>270351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21" customHeight="1" spans="1:15">
      <c r="A25" s="210" t="s">
        <v>133</v>
      </c>
      <c r="B25" s="210" t="s">
        <v>134</v>
      </c>
      <c r="C25" s="138">
        <v>270351</v>
      </c>
      <c r="D25" s="138">
        <v>270351</v>
      </c>
      <c r="E25" s="138">
        <v>270351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ht="21" customHeight="1" spans="1:15">
      <c r="A26" s="211" t="s">
        <v>55</v>
      </c>
      <c r="B26" s="73"/>
      <c r="C26" s="138">
        <v>3951783</v>
      </c>
      <c r="D26" s="138">
        <v>3951783</v>
      </c>
      <c r="E26" s="138">
        <v>3888583</v>
      </c>
      <c r="F26" s="138">
        <v>63200</v>
      </c>
      <c r="G26" s="138"/>
      <c r="H26" s="138"/>
      <c r="I26" s="138"/>
      <c r="J26" s="138"/>
      <c r="K26" s="138"/>
      <c r="L26" s="138"/>
      <c r="M26" s="138"/>
      <c r="N26" s="138"/>
      <c r="O26" s="13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0"/>
      <c r="B1" s="84"/>
      <c r="C1" s="84"/>
      <c r="D1" s="84" t="s">
        <v>135</v>
      </c>
    </row>
    <row r="2" ht="41.25" customHeight="1" spans="1:1">
      <c r="A2" s="79" t="str">
        <f>"2025"&amp;"年部门财政拨款收支预算总表"</f>
        <v>2025年部门财政拨款收支预算总表</v>
      </c>
    </row>
    <row r="3" ht="17.25" customHeight="1" spans="1:4">
      <c r="A3" s="82" t="str">
        <f>"单位名称："&amp;"石林彝族自治县公共就业和人才服务中心"</f>
        <v>单位名称：石林彝族自治县公共就业和人才服务中心</v>
      </c>
      <c r="B3" s="194"/>
      <c r="D3" s="84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136</v>
      </c>
      <c r="B6" s="138">
        <v>3951783</v>
      </c>
      <c r="C6" s="197" t="s">
        <v>137</v>
      </c>
      <c r="D6" s="138">
        <v>3951783</v>
      </c>
    </row>
    <row r="7" ht="16.5" customHeight="1" spans="1:4">
      <c r="A7" s="197" t="s">
        <v>138</v>
      </c>
      <c r="B7" s="138">
        <v>3951783</v>
      </c>
      <c r="C7" s="197" t="s">
        <v>139</v>
      </c>
      <c r="D7" s="138"/>
    </row>
    <row r="8" ht="16.5" customHeight="1" spans="1:4">
      <c r="A8" s="197" t="s">
        <v>140</v>
      </c>
      <c r="B8" s="138"/>
      <c r="C8" s="197" t="s">
        <v>141</v>
      </c>
      <c r="D8" s="138"/>
    </row>
    <row r="9" ht="16.5" customHeight="1" spans="1:4">
      <c r="A9" s="197" t="s">
        <v>142</v>
      </c>
      <c r="B9" s="138"/>
      <c r="C9" s="197" t="s">
        <v>143</v>
      </c>
      <c r="D9" s="138"/>
    </row>
    <row r="10" ht="16.5" customHeight="1" spans="1:4">
      <c r="A10" s="197" t="s">
        <v>144</v>
      </c>
      <c r="B10" s="138"/>
      <c r="C10" s="197" t="s">
        <v>145</v>
      </c>
      <c r="D10" s="138"/>
    </row>
    <row r="11" ht="16.5" customHeight="1" spans="1:4">
      <c r="A11" s="197" t="s">
        <v>138</v>
      </c>
      <c r="B11" s="138"/>
      <c r="C11" s="197" t="s">
        <v>146</v>
      </c>
      <c r="D11" s="138"/>
    </row>
    <row r="12" ht="16.5" customHeight="1" spans="1:4">
      <c r="A12" s="21" t="s">
        <v>140</v>
      </c>
      <c r="B12" s="138"/>
      <c r="C12" s="102" t="s">
        <v>147</v>
      </c>
      <c r="D12" s="138"/>
    </row>
    <row r="13" ht="16.5" customHeight="1" spans="1:4">
      <c r="A13" s="21" t="s">
        <v>142</v>
      </c>
      <c r="B13" s="138"/>
      <c r="C13" s="102" t="s">
        <v>148</v>
      </c>
      <c r="D13" s="138"/>
    </row>
    <row r="14" ht="16.5" customHeight="1" spans="1:4">
      <c r="A14" s="198"/>
      <c r="B14" s="138"/>
      <c r="C14" s="102" t="s">
        <v>149</v>
      </c>
      <c r="D14" s="138">
        <v>3401131</v>
      </c>
    </row>
    <row r="15" ht="16.5" customHeight="1" spans="1:4">
      <c r="A15" s="198"/>
      <c r="B15" s="138"/>
      <c r="C15" s="102" t="s">
        <v>150</v>
      </c>
      <c r="D15" s="138">
        <v>280301</v>
      </c>
    </row>
    <row r="16" ht="16.5" customHeight="1" spans="1:4">
      <c r="A16" s="198"/>
      <c r="B16" s="138"/>
      <c r="C16" s="102" t="s">
        <v>151</v>
      </c>
      <c r="D16" s="138"/>
    </row>
    <row r="17" ht="16.5" customHeight="1" spans="1:4">
      <c r="A17" s="198"/>
      <c r="B17" s="138"/>
      <c r="C17" s="102" t="s">
        <v>152</v>
      </c>
      <c r="D17" s="138"/>
    </row>
    <row r="18" ht="16.5" customHeight="1" spans="1:4">
      <c r="A18" s="198"/>
      <c r="B18" s="138"/>
      <c r="C18" s="102" t="s">
        <v>153</v>
      </c>
      <c r="D18" s="138"/>
    </row>
    <row r="19" ht="16.5" customHeight="1" spans="1:4">
      <c r="A19" s="198"/>
      <c r="B19" s="138"/>
      <c r="C19" s="102" t="s">
        <v>154</v>
      </c>
      <c r="D19" s="138"/>
    </row>
    <row r="20" ht="16.5" customHeight="1" spans="1:4">
      <c r="A20" s="198"/>
      <c r="B20" s="138"/>
      <c r="C20" s="102" t="s">
        <v>155</v>
      </c>
      <c r="D20" s="138"/>
    </row>
    <row r="21" ht="16.5" customHeight="1" spans="1:4">
      <c r="A21" s="198"/>
      <c r="B21" s="138"/>
      <c r="C21" s="102" t="s">
        <v>156</v>
      </c>
      <c r="D21" s="138"/>
    </row>
    <row r="22" ht="16.5" customHeight="1" spans="1:4">
      <c r="A22" s="198"/>
      <c r="B22" s="138"/>
      <c r="C22" s="102" t="s">
        <v>157</v>
      </c>
      <c r="D22" s="138"/>
    </row>
    <row r="23" ht="16.5" customHeight="1" spans="1:4">
      <c r="A23" s="198"/>
      <c r="B23" s="138"/>
      <c r="C23" s="102" t="s">
        <v>158</v>
      </c>
      <c r="D23" s="138"/>
    </row>
    <row r="24" ht="16.5" customHeight="1" spans="1:4">
      <c r="A24" s="198"/>
      <c r="B24" s="138"/>
      <c r="C24" s="102" t="s">
        <v>159</v>
      </c>
      <c r="D24" s="138"/>
    </row>
    <row r="25" ht="16.5" customHeight="1" spans="1:4">
      <c r="A25" s="198"/>
      <c r="B25" s="138"/>
      <c r="C25" s="102" t="s">
        <v>160</v>
      </c>
      <c r="D25" s="138">
        <v>270351</v>
      </c>
    </row>
    <row r="26" ht="16.5" customHeight="1" spans="1:4">
      <c r="A26" s="198"/>
      <c r="B26" s="138"/>
      <c r="C26" s="102" t="s">
        <v>161</v>
      </c>
      <c r="D26" s="138"/>
    </row>
    <row r="27" ht="16.5" customHeight="1" spans="1:4">
      <c r="A27" s="198"/>
      <c r="B27" s="138"/>
      <c r="C27" s="102" t="s">
        <v>162</v>
      </c>
      <c r="D27" s="138"/>
    </row>
    <row r="28" ht="16.5" customHeight="1" spans="1:4">
      <c r="A28" s="198"/>
      <c r="B28" s="138"/>
      <c r="C28" s="102" t="s">
        <v>163</v>
      </c>
      <c r="D28" s="138"/>
    </row>
    <row r="29" ht="16.5" customHeight="1" spans="1:4">
      <c r="A29" s="198"/>
      <c r="B29" s="138"/>
      <c r="C29" s="102" t="s">
        <v>164</v>
      </c>
      <c r="D29" s="138"/>
    </row>
    <row r="30" ht="16.5" customHeight="1" spans="1:4">
      <c r="A30" s="198"/>
      <c r="B30" s="138"/>
      <c r="C30" s="102" t="s">
        <v>165</v>
      </c>
      <c r="D30" s="138"/>
    </row>
    <row r="31" ht="16.5" customHeight="1" spans="1:4">
      <c r="A31" s="198"/>
      <c r="B31" s="138"/>
      <c r="C31" s="21" t="s">
        <v>166</v>
      </c>
      <c r="D31" s="138"/>
    </row>
    <row r="32" ht="16.5" customHeight="1" spans="1:4">
      <c r="A32" s="198"/>
      <c r="B32" s="138"/>
      <c r="C32" s="21" t="s">
        <v>167</v>
      </c>
      <c r="D32" s="138"/>
    </row>
    <row r="33" ht="16.5" customHeight="1" spans="1:4">
      <c r="A33" s="198"/>
      <c r="B33" s="138"/>
      <c r="C33" s="18" t="s">
        <v>168</v>
      </c>
      <c r="D33" s="138"/>
    </row>
    <row r="34" ht="15" customHeight="1" spans="1:4">
      <c r="A34" s="199" t="s">
        <v>50</v>
      </c>
      <c r="B34" s="200">
        <v>3951783</v>
      </c>
      <c r="C34" s="199" t="s">
        <v>51</v>
      </c>
      <c r="D34" s="200">
        <v>3951783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C1" workbookViewId="0">
      <selection activeCell="F17" sqref="F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9"/>
      <c r="F1" s="105"/>
      <c r="G1" s="173" t="s">
        <v>169</v>
      </c>
    </row>
    <row r="2" ht="41.25" customHeight="1" spans="1:7">
      <c r="A2" s="159" t="str">
        <f>"2025"&amp;"年一般公共预算支出预算表（按功能科目分类）"</f>
        <v>2025年一般公共预算支出预算表（按功能科目分类）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8" t="str">
        <f>"单位名称："&amp;"石林彝族自治县公共就业和人才服务中心"</f>
        <v>单位名称：石林彝族自治县公共就业和人才服务中心</v>
      </c>
      <c r="F3" s="156"/>
      <c r="G3" s="173" t="s">
        <v>1</v>
      </c>
    </row>
    <row r="4" ht="20.25" customHeight="1" spans="1:7">
      <c r="A4" s="188" t="s">
        <v>170</v>
      </c>
      <c r="B4" s="189"/>
      <c r="C4" s="160" t="s">
        <v>55</v>
      </c>
      <c r="D4" s="180" t="s">
        <v>75</v>
      </c>
      <c r="E4" s="13"/>
      <c r="F4" s="39"/>
      <c r="G4" s="170" t="s">
        <v>76</v>
      </c>
    </row>
    <row r="5" ht="20.25" customHeight="1" spans="1:7">
      <c r="A5" s="190" t="s">
        <v>72</v>
      </c>
      <c r="B5" s="190" t="s">
        <v>73</v>
      </c>
      <c r="C5" s="59"/>
      <c r="D5" s="14" t="s">
        <v>57</v>
      </c>
      <c r="E5" s="14" t="s">
        <v>171</v>
      </c>
      <c r="F5" s="14" t="s">
        <v>172</v>
      </c>
      <c r="G5" s="172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38">
        <v>3401131</v>
      </c>
      <c r="D7" s="138">
        <v>3337931</v>
      </c>
      <c r="E7" s="138">
        <v>3035311</v>
      </c>
      <c r="F7" s="138">
        <v>302620</v>
      </c>
      <c r="G7" s="138">
        <v>63200</v>
      </c>
    </row>
    <row r="8" ht="18" customHeight="1" spans="1:7">
      <c r="A8" s="168" t="s">
        <v>99</v>
      </c>
      <c r="B8" s="168" t="s">
        <v>100</v>
      </c>
      <c r="C8" s="138">
        <v>2637144</v>
      </c>
      <c r="D8" s="138">
        <v>2637144</v>
      </c>
      <c r="E8" s="138">
        <v>2334524</v>
      </c>
      <c r="F8" s="138">
        <v>302620</v>
      </c>
      <c r="G8" s="138"/>
    </row>
    <row r="9" ht="18" customHeight="1" spans="1:7">
      <c r="A9" s="191" t="s">
        <v>101</v>
      </c>
      <c r="B9" s="191" t="s">
        <v>102</v>
      </c>
      <c r="C9" s="138">
        <v>2637144</v>
      </c>
      <c r="D9" s="138">
        <v>2637144</v>
      </c>
      <c r="E9" s="138">
        <v>2334524</v>
      </c>
      <c r="F9" s="138">
        <v>302620</v>
      </c>
      <c r="G9" s="138"/>
    </row>
    <row r="10" ht="18" customHeight="1" spans="1:7">
      <c r="A10" s="168" t="s">
        <v>103</v>
      </c>
      <c r="B10" s="168" t="s">
        <v>104</v>
      </c>
      <c r="C10" s="138">
        <v>689327</v>
      </c>
      <c r="D10" s="138">
        <v>689327</v>
      </c>
      <c r="E10" s="138">
        <v>689327</v>
      </c>
      <c r="F10" s="138"/>
      <c r="G10" s="138"/>
    </row>
    <row r="11" ht="18" customHeight="1" spans="1:7">
      <c r="A11" s="191" t="s">
        <v>105</v>
      </c>
      <c r="B11" s="191" t="s">
        <v>106</v>
      </c>
      <c r="C11" s="138">
        <v>100800</v>
      </c>
      <c r="D11" s="138">
        <v>100800</v>
      </c>
      <c r="E11" s="138">
        <v>100800</v>
      </c>
      <c r="F11" s="138"/>
      <c r="G11" s="138"/>
    </row>
    <row r="12" ht="18" customHeight="1" spans="1:7">
      <c r="A12" s="191" t="s">
        <v>107</v>
      </c>
      <c r="B12" s="191" t="s">
        <v>108</v>
      </c>
      <c r="C12" s="138">
        <v>341751</v>
      </c>
      <c r="D12" s="138">
        <v>341751</v>
      </c>
      <c r="E12" s="138">
        <v>341751</v>
      </c>
      <c r="F12" s="138"/>
      <c r="G12" s="138"/>
    </row>
    <row r="13" ht="18" customHeight="1" spans="1:7">
      <c r="A13" s="191" t="s">
        <v>109</v>
      </c>
      <c r="B13" s="191" t="s">
        <v>110</v>
      </c>
      <c r="C13" s="138">
        <v>246776</v>
      </c>
      <c r="D13" s="138">
        <v>246776</v>
      </c>
      <c r="E13" s="138">
        <v>246776</v>
      </c>
      <c r="F13" s="138"/>
      <c r="G13" s="138"/>
    </row>
    <row r="14" ht="18" customHeight="1" spans="1:7">
      <c r="A14" s="168" t="s">
        <v>111</v>
      </c>
      <c r="B14" s="168" t="s">
        <v>112</v>
      </c>
      <c r="C14" s="138">
        <v>63200</v>
      </c>
      <c r="D14" s="138"/>
      <c r="E14" s="138"/>
      <c r="F14" s="138"/>
      <c r="G14" s="138">
        <v>63200</v>
      </c>
    </row>
    <row r="15" ht="18" customHeight="1" spans="1:7">
      <c r="A15" s="191" t="s">
        <v>113</v>
      </c>
      <c r="B15" s="191" t="s">
        <v>114</v>
      </c>
      <c r="C15" s="138">
        <v>63200</v>
      </c>
      <c r="D15" s="138"/>
      <c r="E15" s="138"/>
      <c r="F15" s="138"/>
      <c r="G15" s="138">
        <v>63200</v>
      </c>
    </row>
    <row r="16" ht="18" customHeight="1" spans="1:7">
      <c r="A16" s="168" t="s">
        <v>115</v>
      </c>
      <c r="B16" s="168" t="s">
        <v>116</v>
      </c>
      <c r="C16" s="138">
        <v>11460</v>
      </c>
      <c r="D16" s="138">
        <v>11460</v>
      </c>
      <c r="E16" s="138">
        <v>11460</v>
      </c>
      <c r="F16" s="138"/>
      <c r="G16" s="138"/>
    </row>
    <row r="17" ht="18" customHeight="1" spans="1:7">
      <c r="A17" s="191" t="s">
        <v>117</v>
      </c>
      <c r="B17" s="191" t="s">
        <v>118</v>
      </c>
      <c r="C17" s="138">
        <v>11460</v>
      </c>
      <c r="D17" s="138">
        <v>11460</v>
      </c>
      <c r="E17" s="138">
        <v>11460</v>
      </c>
      <c r="F17" s="138"/>
      <c r="G17" s="138"/>
    </row>
    <row r="18" ht="18" customHeight="1" spans="1:7">
      <c r="A18" s="18" t="s">
        <v>119</v>
      </c>
      <c r="B18" s="18" t="s">
        <v>120</v>
      </c>
      <c r="C18" s="138">
        <v>280301</v>
      </c>
      <c r="D18" s="138">
        <v>280301</v>
      </c>
      <c r="E18" s="138">
        <v>280301</v>
      </c>
      <c r="F18" s="138"/>
      <c r="G18" s="138"/>
    </row>
    <row r="19" ht="18" customHeight="1" spans="1:7">
      <c r="A19" s="168" t="s">
        <v>121</v>
      </c>
      <c r="B19" s="168" t="s">
        <v>122</v>
      </c>
      <c r="C19" s="138">
        <v>280301</v>
      </c>
      <c r="D19" s="138">
        <v>280301</v>
      </c>
      <c r="E19" s="138">
        <v>280301</v>
      </c>
      <c r="F19" s="138"/>
      <c r="G19" s="138"/>
    </row>
    <row r="20" ht="18" customHeight="1" spans="1:7">
      <c r="A20" s="191" t="s">
        <v>123</v>
      </c>
      <c r="B20" s="191" t="s">
        <v>124</v>
      </c>
      <c r="C20" s="138">
        <v>143293</v>
      </c>
      <c r="D20" s="138">
        <v>143293</v>
      </c>
      <c r="E20" s="138">
        <v>143293</v>
      </c>
      <c r="F20" s="138"/>
      <c r="G20" s="138"/>
    </row>
    <row r="21" ht="18" customHeight="1" spans="1:7">
      <c r="A21" s="191" t="s">
        <v>125</v>
      </c>
      <c r="B21" s="191" t="s">
        <v>126</v>
      </c>
      <c r="C21" s="138">
        <v>120333</v>
      </c>
      <c r="D21" s="138">
        <v>120333</v>
      </c>
      <c r="E21" s="138">
        <v>120333</v>
      </c>
      <c r="F21" s="138"/>
      <c r="G21" s="138"/>
    </row>
    <row r="22" ht="18" customHeight="1" spans="1:7">
      <c r="A22" s="191" t="s">
        <v>127</v>
      </c>
      <c r="B22" s="191" t="s">
        <v>128</v>
      </c>
      <c r="C22" s="138">
        <v>16675</v>
      </c>
      <c r="D22" s="138">
        <v>16675</v>
      </c>
      <c r="E22" s="138">
        <v>16675</v>
      </c>
      <c r="F22" s="138"/>
      <c r="G22" s="138"/>
    </row>
    <row r="23" ht="18" customHeight="1" spans="1:7">
      <c r="A23" s="18" t="s">
        <v>129</v>
      </c>
      <c r="B23" s="18" t="s">
        <v>130</v>
      </c>
      <c r="C23" s="138">
        <v>270351</v>
      </c>
      <c r="D23" s="138">
        <v>270351</v>
      </c>
      <c r="E23" s="138">
        <v>270351</v>
      </c>
      <c r="F23" s="138"/>
      <c r="G23" s="138"/>
    </row>
    <row r="24" ht="18" customHeight="1" spans="1:7">
      <c r="A24" s="168" t="s">
        <v>131</v>
      </c>
      <c r="B24" s="168" t="s">
        <v>132</v>
      </c>
      <c r="C24" s="138">
        <v>270351</v>
      </c>
      <c r="D24" s="138">
        <v>270351</v>
      </c>
      <c r="E24" s="138">
        <v>270351</v>
      </c>
      <c r="F24" s="138"/>
      <c r="G24" s="138"/>
    </row>
    <row r="25" ht="18" customHeight="1" spans="1:7">
      <c r="A25" s="191" t="s">
        <v>133</v>
      </c>
      <c r="B25" s="191" t="s">
        <v>134</v>
      </c>
      <c r="C25" s="138">
        <v>270351</v>
      </c>
      <c r="D25" s="138">
        <v>270351</v>
      </c>
      <c r="E25" s="138">
        <v>270351</v>
      </c>
      <c r="F25" s="138"/>
      <c r="G25" s="138"/>
    </row>
    <row r="26" ht="18" customHeight="1" spans="1:7">
      <c r="A26" s="192" t="s">
        <v>173</v>
      </c>
      <c r="B26" s="193" t="s">
        <v>173</v>
      </c>
      <c r="C26" s="138">
        <v>3951783</v>
      </c>
      <c r="D26" s="138">
        <v>3888583</v>
      </c>
      <c r="E26" s="138">
        <v>3585963</v>
      </c>
      <c r="F26" s="138">
        <v>302620</v>
      </c>
      <c r="G26" s="138">
        <v>63200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6" sqref="F1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0"/>
      <c r="F1" s="184" t="s">
        <v>174</v>
      </c>
    </row>
    <row r="2" ht="41.25" customHeight="1" spans="1:6">
      <c r="A2" s="185" t="str">
        <f>"2025"&amp;"年一般公共预算“三公”经费支出预算表"</f>
        <v>2025年一般公共预算“三公”经费支出预算表</v>
      </c>
      <c r="B2" s="81"/>
      <c r="C2" s="81"/>
      <c r="D2" s="81"/>
      <c r="E2" s="80"/>
      <c r="F2" s="81"/>
    </row>
    <row r="3" customHeight="1" spans="1:6">
      <c r="A3" s="146" t="str">
        <f>"单位名称："&amp;"石林彝族自治县公共就业和人才服务中心"</f>
        <v>单位名称：石林彝族自治县公共就业和人才服务中心</v>
      </c>
      <c r="B3" s="186"/>
      <c r="D3" s="81"/>
      <c r="E3" s="80"/>
      <c r="F3" s="98" t="s">
        <v>1</v>
      </c>
    </row>
    <row r="4" ht="27" customHeight="1" spans="1:6">
      <c r="A4" s="85" t="s">
        <v>175</v>
      </c>
      <c r="B4" s="85" t="s">
        <v>176</v>
      </c>
      <c r="C4" s="87" t="s">
        <v>177</v>
      </c>
      <c r="D4" s="85"/>
      <c r="E4" s="86"/>
      <c r="F4" s="85" t="s">
        <v>178</v>
      </c>
    </row>
    <row r="5" ht="28.5" customHeight="1" spans="1:6">
      <c r="A5" s="187"/>
      <c r="B5" s="89"/>
      <c r="C5" s="86" t="s">
        <v>57</v>
      </c>
      <c r="D5" s="86" t="s">
        <v>179</v>
      </c>
      <c r="E5" s="86" t="s">
        <v>180</v>
      </c>
      <c r="F5" s="88"/>
    </row>
    <row r="6" ht="17.25" customHeight="1" spans="1:6">
      <c r="A6" s="91" t="s">
        <v>82</v>
      </c>
      <c r="B6" s="91" t="s">
        <v>83</v>
      </c>
      <c r="C6" s="91" t="s">
        <v>84</v>
      </c>
      <c r="D6" s="91" t="s">
        <v>85</v>
      </c>
      <c r="E6" s="91" t="s">
        <v>86</v>
      </c>
      <c r="F6" s="91" t="s">
        <v>87</v>
      </c>
    </row>
    <row r="7" ht="17.25" customHeight="1" spans="1:6">
      <c r="A7" s="138">
        <v>26000</v>
      </c>
      <c r="B7" s="138"/>
      <c r="C7" s="138"/>
      <c r="D7" s="138"/>
      <c r="E7" s="138"/>
      <c r="F7" s="138">
        <v>26000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topLeftCell="A1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9"/>
      <c r="C1" s="174"/>
      <c r="E1" s="175"/>
      <c r="F1" s="175"/>
      <c r="G1" s="175"/>
      <c r="H1" s="175"/>
      <c r="I1" s="116"/>
      <c r="J1" s="116"/>
      <c r="K1" s="116"/>
      <c r="L1" s="116"/>
      <c r="M1" s="116"/>
      <c r="N1" s="116"/>
      <c r="R1" s="116"/>
      <c r="V1" s="174"/>
      <c r="X1" s="46" t="s">
        <v>181</v>
      </c>
    </row>
    <row r="2" ht="45.75" customHeight="1" spans="1:24">
      <c r="A2" s="100" t="str">
        <f>"2025"&amp;"年部门基本支出预算表"</f>
        <v>2025年部门基本支出预算表</v>
      </c>
      <c r="B2" s="47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47"/>
      <c r="P2" s="47"/>
      <c r="Q2" s="47"/>
      <c r="R2" s="100"/>
      <c r="S2" s="100"/>
      <c r="T2" s="100"/>
      <c r="U2" s="100"/>
      <c r="V2" s="100"/>
      <c r="W2" s="100"/>
      <c r="X2" s="100"/>
    </row>
    <row r="3" ht="18.75" customHeight="1" spans="1:24">
      <c r="A3" s="48" t="str">
        <f>"单位名称："&amp;"石林彝族自治县公共就业和人才服务中心"</f>
        <v>单位名称：石林彝族自治县公共就业和人才服务中心</v>
      </c>
      <c r="B3" s="49"/>
      <c r="C3" s="176"/>
      <c r="D3" s="176"/>
      <c r="E3" s="176"/>
      <c r="F3" s="176"/>
      <c r="G3" s="176"/>
      <c r="H3" s="176"/>
      <c r="I3" s="118"/>
      <c r="J3" s="118"/>
      <c r="K3" s="118"/>
      <c r="L3" s="118"/>
      <c r="M3" s="118"/>
      <c r="N3" s="118"/>
      <c r="O3" s="50"/>
      <c r="P3" s="50"/>
      <c r="Q3" s="50"/>
      <c r="R3" s="118"/>
      <c r="V3" s="174"/>
      <c r="X3" s="46" t="s">
        <v>1</v>
      </c>
    </row>
    <row r="4" ht="18" customHeight="1" spans="1:24">
      <c r="A4" s="52" t="s">
        <v>182</v>
      </c>
      <c r="B4" s="52" t="s">
        <v>183</v>
      </c>
      <c r="C4" s="52" t="s">
        <v>184</v>
      </c>
      <c r="D4" s="52" t="s">
        <v>185</v>
      </c>
      <c r="E4" s="52" t="s">
        <v>186</v>
      </c>
      <c r="F4" s="52" t="s">
        <v>187</v>
      </c>
      <c r="G4" s="52" t="s">
        <v>188</v>
      </c>
      <c r="H4" s="52" t="s">
        <v>189</v>
      </c>
      <c r="I4" s="180" t="s">
        <v>190</v>
      </c>
      <c r="J4" s="142" t="s">
        <v>190</v>
      </c>
      <c r="K4" s="142"/>
      <c r="L4" s="142"/>
      <c r="M4" s="142"/>
      <c r="N4" s="142"/>
      <c r="O4" s="13"/>
      <c r="P4" s="13"/>
      <c r="Q4" s="13"/>
      <c r="R4" s="134" t="s">
        <v>61</v>
      </c>
      <c r="S4" s="142" t="s">
        <v>62</v>
      </c>
      <c r="T4" s="142"/>
      <c r="U4" s="142"/>
      <c r="V4" s="142"/>
      <c r="W4" s="142"/>
      <c r="X4" s="143"/>
    </row>
    <row r="5" ht="18" customHeight="1" spans="1:24">
      <c r="A5" s="54"/>
      <c r="B5" s="68"/>
      <c r="C5" s="162"/>
      <c r="D5" s="54"/>
      <c r="E5" s="54"/>
      <c r="F5" s="54"/>
      <c r="G5" s="54"/>
      <c r="H5" s="54"/>
      <c r="I5" s="160" t="s">
        <v>191</v>
      </c>
      <c r="J5" s="180" t="s">
        <v>58</v>
      </c>
      <c r="K5" s="142"/>
      <c r="L5" s="142"/>
      <c r="M5" s="142"/>
      <c r="N5" s="143"/>
      <c r="O5" s="12" t="s">
        <v>192</v>
      </c>
      <c r="P5" s="13"/>
      <c r="Q5" s="39"/>
      <c r="R5" s="52" t="s">
        <v>61</v>
      </c>
      <c r="S5" s="180" t="s">
        <v>62</v>
      </c>
      <c r="T5" s="134" t="s">
        <v>64</v>
      </c>
      <c r="U5" s="142" t="s">
        <v>62</v>
      </c>
      <c r="V5" s="134" t="s">
        <v>66</v>
      </c>
      <c r="W5" s="134" t="s">
        <v>67</v>
      </c>
      <c r="X5" s="183" t="s">
        <v>68</v>
      </c>
    </row>
    <row r="6" ht="19.5" customHeight="1" spans="1:24">
      <c r="A6" s="68"/>
      <c r="B6" s="68"/>
      <c r="C6" s="68"/>
      <c r="D6" s="68"/>
      <c r="E6" s="68"/>
      <c r="F6" s="68"/>
      <c r="G6" s="68"/>
      <c r="H6" s="68"/>
      <c r="I6" s="68"/>
      <c r="J6" s="181" t="s">
        <v>193</v>
      </c>
      <c r="K6" s="52" t="s">
        <v>194</v>
      </c>
      <c r="L6" s="52" t="s">
        <v>195</v>
      </c>
      <c r="M6" s="52" t="s">
        <v>196</v>
      </c>
      <c r="N6" s="52" t="s">
        <v>197</v>
      </c>
      <c r="O6" s="52" t="s">
        <v>58</v>
      </c>
      <c r="P6" s="52" t="s">
        <v>59</v>
      </c>
      <c r="Q6" s="52" t="s">
        <v>60</v>
      </c>
      <c r="R6" s="68"/>
      <c r="S6" s="52" t="s">
        <v>57</v>
      </c>
      <c r="T6" s="52" t="s">
        <v>64</v>
      </c>
      <c r="U6" s="52" t="s">
        <v>198</v>
      </c>
      <c r="V6" s="52" t="s">
        <v>66</v>
      </c>
      <c r="W6" s="52" t="s">
        <v>67</v>
      </c>
      <c r="X6" s="52" t="s">
        <v>68</v>
      </c>
    </row>
    <row r="7" ht="37.5" customHeight="1" spans="1:24">
      <c r="A7" s="177"/>
      <c r="B7" s="59"/>
      <c r="C7" s="177"/>
      <c r="D7" s="177"/>
      <c r="E7" s="177"/>
      <c r="F7" s="177"/>
      <c r="G7" s="177"/>
      <c r="H7" s="177"/>
      <c r="I7" s="177"/>
      <c r="J7" s="182" t="s">
        <v>57</v>
      </c>
      <c r="K7" s="57" t="s">
        <v>199</v>
      </c>
      <c r="L7" s="57" t="s">
        <v>195</v>
      </c>
      <c r="M7" s="57" t="s">
        <v>196</v>
      </c>
      <c r="N7" s="57" t="s">
        <v>197</v>
      </c>
      <c r="O7" s="57" t="s">
        <v>195</v>
      </c>
      <c r="P7" s="57" t="s">
        <v>196</v>
      </c>
      <c r="Q7" s="57" t="s">
        <v>197</v>
      </c>
      <c r="R7" s="57" t="s">
        <v>61</v>
      </c>
      <c r="S7" s="57" t="s">
        <v>57</v>
      </c>
      <c r="T7" s="57" t="s">
        <v>64</v>
      </c>
      <c r="U7" s="57" t="s">
        <v>198</v>
      </c>
      <c r="V7" s="57" t="s">
        <v>66</v>
      </c>
      <c r="W7" s="57" t="s">
        <v>67</v>
      </c>
      <c r="X7" s="57" t="s">
        <v>68</v>
      </c>
    </row>
    <row r="8" customHeight="1" spans="1:24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74">
        <v>21</v>
      </c>
      <c r="V8" s="74">
        <v>22</v>
      </c>
      <c r="W8" s="74">
        <v>23</v>
      </c>
      <c r="X8" s="74">
        <v>24</v>
      </c>
    </row>
    <row r="9" ht="20.25" customHeight="1" spans="1:24">
      <c r="A9" s="21" t="s">
        <v>200</v>
      </c>
      <c r="B9" s="21" t="s">
        <v>70</v>
      </c>
      <c r="C9" s="21" t="s">
        <v>201</v>
      </c>
      <c r="D9" s="21" t="s">
        <v>202</v>
      </c>
      <c r="E9" s="21" t="s">
        <v>101</v>
      </c>
      <c r="F9" s="21" t="s">
        <v>102</v>
      </c>
      <c r="G9" s="21" t="s">
        <v>203</v>
      </c>
      <c r="H9" s="21" t="s">
        <v>204</v>
      </c>
      <c r="I9" s="138">
        <v>724428</v>
      </c>
      <c r="J9" s="138">
        <v>724428</v>
      </c>
      <c r="K9" s="138"/>
      <c r="L9" s="138"/>
      <c r="M9" s="138">
        <v>724428</v>
      </c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ht="20.25" customHeight="1" spans="1:24">
      <c r="A10" s="21" t="s">
        <v>200</v>
      </c>
      <c r="B10" s="21" t="s">
        <v>70</v>
      </c>
      <c r="C10" s="21" t="s">
        <v>201</v>
      </c>
      <c r="D10" s="21" t="s">
        <v>202</v>
      </c>
      <c r="E10" s="21" t="s">
        <v>101</v>
      </c>
      <c r="F10" s="21" t="s">
        <v>102</v>
      </c>
      <c r="G10" s="21" t="s">
        <v>205</v>
      </c>
      <c r="H10" s="21" t="s">
        <v>206</v>
      </c>
      <c r="I10" s="138">
        <v>1081740</v>
      </c>
      <c r="J10" s="138">
        <v>1081740</v>
      </c>
      <c r="K10" s="63"/>
      <c r="L10" s="63"/>
      <c r="M10" s="138">
        <v>1081740</v>
      </c>
      <c r="N10" s="63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ht="20.25" customHeight="1" spans="1:24">
      <c r="A11" s="21" t="s">
        <v>200</v>
      </c>
      <c r="B11" s="21" t="s">
        <v>70</v>
      </c>
      <c r="C11" s="21" t="s">
        <v>201</v>
      </c>
      <c r="D11" s="21" t="s">
        <v>202</v>
      </c>
      <c r="E11" s="21" t="s">
        <v>101</v>
      </c>
      <c r="F11" s="21" t="s">
        <v>102</v>
      </c>
      <c r="G11" s="21" t="s">
        <v>207</v>
      </c>
      <c r="H11" s="21" t="s">
        <v>208</v>
      </c>
      <c r="I11" s="138">
        <v>6000</v>
      </c>
      <c r="J11" s="138">
        <v>6000</v>
      </c>
      <c r="K11" s="63"/>
      <c r="L11" s="63"/>
      <c r="M11" s="138">
        <v>6000</v>
      </c>
      <c r="N11" s="63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ht="20.25" customHeight="1" spans="1:24">
      <c r="A12" s="21" t="s">
        <v>200</v>
      </c>
      <c r="B12" s="21" t="s">
        <v>70</v>
      </c>
      <c r="C12" s="21" t="s">
        <v>201</v>
      </c>
      <c r="D12" s="21" t="s">
        <v>202</v>
      </c>
      <c r="E12" s="21" t="s">
        <v>101</v>
      </c>
      <c r="F12" s="21" t="s">
        <v>102</v>
      </c>
      <c r="G12" s="21" t="s">
        <v>207</v>
      </c>
      <c r="H12" s="21" t="s">
        <v>208</v>
      </c>
      <c r="I12" s="138">
        <v>60369</v>
      </c>
      <c r="J12" s="138">
        <v>60369</v>
      </c>
      <c r="K12" s="63"/>
      <c r="L12" s="63"/>
      <c r="M12" s="138">
        <v>60369</v>
      </c>
      <c r="N12" s="63"/>
      <c r="O12" s="138"/>
      <c r="P12" s="138"/>
      <c r="Q12" s="138"/>
      <c r="R12" s="138"/>
      <c r="S12" s="138"/>
      <c r="T12" s="138"/>
      <c r="U12" s="138"/>
      <c r="V12" s="138"/>
      <c r="W12" s="138"/>
      <c r="X12" s="138"/>
    </row>
    <row r="13" ht="20.25" customHeight="1" spans="1:24">
      <c r="A13" s="21" t="s">
        <v>200</v>
      </c>
      <c r="B13" s="21" t="s">
        <v>70</v>
      </c>
      <c r="C13" s="21" t="s">
        <v>209</v>
      </c>
      <c r="D13" s="21" t="s">
        <v>210</v>
      </c>
      <c r="E13" s="21" t="s">
        <v>107</v>
      </c>
      <c r="F13" s="21" t="s">
        <v>108</v>
      </c>
      <c r="G13" s="21" t="s">
        <v>211</v>
      </c>
      <c r="H13" s="21" t="s">
        <v>212</v>
      </c>
      <c r="I13" s="138">
        <v>341751</v>
      </c>
      <c r="J13" s="138">
        <v>341751</v>
      </c>
      <c r="K13" s="63"/>
      <c r="L13" s="63"/>
      <c r="M13" s="138">
        <v>341751</v>
      </c>
      <c r="N13" s="63"/>
      <c r="O13" s="138"/>
      <c r="P13" s="138"/>
      <c r="Q13" s="138"/>
      <c r="R13" s="138"/>
      <c r="S13" s="138"/>
      <c r="T13" s="138"/>
      <c r="U13" s="138"/>
      <c r="V13" s="138"/>
      <c r="W13" s="138"/>
      <c r="X13" s="138"/>
    </row>
    <row r="14" ht="20.25" customHeight="1" spans="1:24">
      <c r="A14" s="21" t="s">
        <v>200</v>
      </c>
      <c r="B14" s="21" t="s">
        <v>70</v>
      </c>
      <c r="C14" s="21" t="s">
        <v>209</v>
      </c>
      <c r="D14" s="21" t="s">
        <v>210</v>
      </c>
      <c r="E14" s="21" t="s">
        <v>109</v>
      </c>
      <c r="F14" s="21" t="s">
        <v>110</v>
      </c>
      <c r="G14" s="21" t="s">
        <v>213</v>
      </c>
      <c r="H14" s="21" t="s">
        <v>214</v>
      </c>
      <c r="I14" s="138">
        <v>246776</v>
      </c>
      <c r="J14" s="138">
        <v>246776</v>
      </c>
      <c r="K14" s="63"/>
      <c r="L14" s="63"/>
      <c r="M14" s="138">
        <v>246776</v>
      </c>
      <c r="N14" s="63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ht="20.25" customHeight="1" spans="1:24">
      <c r="A15" s="21" t="s">
        <v>200</v>
      </c>
      <c r="B15" s="21" t="s">
        <v>70</v>
      </c>
      <c r="C15" s="21" t="s">
        <v>209</v>
      </c>
      <c r="D15" s="21" t="s">
        <v>210</v>
      </c>
      <c r="E15" s="21" t="s">
        <v>123</v>
      </c>
      <c r="F15" s="21" t="s">
        <v>124</v>
      </c>
      <c r="G15" s="21" t="s">
        <v>215</v>
      </c>
      <c r="H15" s="21" t="s">
        <v>216</v>
      </c>
      <c r="I15" s="138">
        <v>143293</v>
      </c>
      <c r="J15" s="138">
        <v>143293</v>
      </c>
      <c r="K15" s="63"/>
      <c r="L15" s="63"/>
      <c r="M15" s="138">
        <v>143293</v>
      </c>
      <c r="N15" s="63"/>
      <c r="O15" s="138"/>
      <c r="P15" s="138"/>
      <c r="Q15" s="138"/>
      <c r="R15" s="138"/>
      <c r="S15" s="138"/>
      <c r="T15" s="138"/>
      <c r="U15" s="138"/>
      <c r="V15" s="138"/>
      <c r="W15" s="138"/>
      <c r="X15" s="138"/>
    </row>
    <row r="16" ht="20.25" customHeight="1" spans="1:24">
      <c r="A16" s="21" t="s">
        <v>200</v>
      </c>
      <c r="B16" s="21" t="s">
        <v>70</v>
      </c>
      <c r="C16" s="21" t="s">
        <v>209</v>
      </c>
      <c r="D16" s="21" t="s">
        <v>210</v>
      </c>
      <c r="E16" s="21" t="s">
        <v>125</v>
      </c>
      <c r="F16" s="21" t="s">
        <v>126</v>
      </c>
      <c r="G16" s="21" t="s">
        <v>217</v>
      </c>
      <c r="H16" s="21" t="s">
        <v>218</v>
      </c>
      <c r="I16" s="138">
        <v>29638</v>
      </c>
      <c r="J16" s="138">
        <v>29638</v>
      </c>
      <c r="K16" s="63"/>
      <c r="L16" s="63"/>
      <c r="M16" s="138">
        <v>29638</v>
      </c>
      <c r="N16" s="63"/>
      <c r="O16" s="138"/>
      <c r="P16" s="138"/>
      <c r="Q16" s="138"/>
      <c r="R16" s="138"/>
      <c r="S16" s="138"/>
      <c r="T16" s="138"/>
      <c r="U16" s="138"/>
      <c r="V16" s="138"/>
      <c r="W16" s="138"/>
      <c r="X16" s="138"/>
    </row>
    <row r="17" ht="20.25" customHeight="1" spans="1:24">
      <c r="A17" s="21" t="s">
        <v>200</v>
      </c>
      <c r="B17" s="21" t="s">
        <v>70</v>
      </c>
      <c r="C17" s="21" t="s">
        <v>209</v>
      </c>
      <c r="D17" s="21" t="s">
        <v>210</v>
      </c>
      <c r="E17" s="21" t="s">
        <v>125</v>
      </c>
      <c r="F17" s="21" t="s">
        <v>126</v>
      </c>
      <c r="G17" s="21" t="s">
        <v>217</v>
      </c>
      <c r="H17" s="21" t="s">
        <v>218</v>
      </c>
      <c r="I17" s="138">
        <v>90695</v>
      </c>
      <c r="J17" s="138">
        <v>90695</v>
      </c>
      <c r="K17" s="63"/>
      <c r="L17" s="63"/>
      <c r="M17" s="138">
        <v>90695</v>
      </c>
      <c r="N17" s="63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ht="20.25" customHeight="1" spans="1:24">
      <c r="A18" s="21" t="s">
        <v>200</v>
      </c>
      <c r="B18" s="21" t="s">
        <v>70</v>
      </c>
      <c r="C18" s="21" t="s">
        <v>209</v>
      </c>
      <c r="D18" s="21" t="s">
        <v>210</v>
      </c>
      <c r="E18" s="21" t="s">
        <v>101</v>
      </c>
      <c r="F18" s="21" t="s">
        <v>102</v>
      </c>
      <c r="G18" s="21" t="s">
        <v>219</v>
      </c>
      <c r="H18" s="21" t="s">
        <v>220</v>
      </c>
      <c r="I18" s="138">
        <v>3635</v>
      </c>
      <c r="J18" s="138">
        <v>3635</v>
      </c>
      <c r="K18" s="63"/>
      <c r="L18" s="63"/>
      <c r="M18" s="138">
        <v>3635</v>
      </c>
      <c r="N18" s="63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ht="20.25" customHeight="1" spans="1:24">
      <c r="A19" s="21" t="s">
        <v>200</v>
      </c>
      <c r="B19" s="21" t="s">
        <v>70</v>
      </c>
      <c r="C19" s="21" t="s">
        <v>209</v>
      </c>
      <c r="D19" s="21" t="s">
        <v>210</v>
      </c>
      <c r="E19" s="21" t="s">
        <v>127</v>
      </c>
      <c r="F19" s="21" t="s">
        <v>128</v>
      </c>
      <c r="G19" s="21" t="s">
        <v>219</v>
      </c>
      <c r="H19" s="21" t="s">
        <v>220</v>
      </c>
      <c r="I19" s="138">
        <v>3619</v>
      </c>
      <c r="J19" s="138">
        <v>3619</v>
      </c>
      <c r="K19" s="63"/>
      <c r="L19" s="63"/>
      <c r="M19" s="138">
        <v>3619</v>
      </c>
      <c r="N19" s="63"/>
      <c r="O19" s="138"/>
      <c r="P19" s="138"/>
      <c r="Q19" s="138"/>
      <c r="R19" s="138"/>
      <c r="S19" s="138"/>
      <c r="T19" s="138"/>
      <c r="U19" s="138"/>
      <c r="V19" s="138"/>
      <c r="W19" s="138"/>
      <c r="X19" s="138"/>
    </row>
    <row r="20" ht="20.25" customHeight="1" spans="1:24">
      <c r="A20" s="21" t="s">
        <v>200</v>
      </c>
      <c r="B20" s="21" t="s">
        <v>70</v>
      </c>
      <c r="C20" s="21" t="s">
        <v>209</v>
      </c>
      <c r="D20" s="21" t="s">
        <v>210</v>
      </c>
      <c r="E20" s="21" t="s">
        <v>127</v>
      </c>
      <c r="F20" s="21" t="s">
        <v>128</v>
      </c>
      <c r="G20" s="21" t="s">
        <v>219</v>
      </c>
      <c r="H20" s="21" t="s">
        <v>220</v>
      </c>
      <c r="I20" s="138">
        <v>8789</v>
      </c>
      <c r="J20" s="138">
        <v>8789</v>
      </c>
      <c r="K20" s="63"/>
      <c r="L20" s="63"/>
      <c r="M20" s="138">
        <v>8789</v>
      </c>
      <c r="N20" s="63"/>
      <c r="O20" s="138"/>
      <c r="P20" s="138"/>
      <c r="Q20" s="138"/>
      <c r="R20" s="138"/>
      <c r="S20" s="138"/>
      <c r="T20" s="138"/>
      <c r="U20" s="138"/>
      <c r="V20" s="138"/>
      <c r="W20" s="138"/>
      <c r="X20" s="138"/>
    </row>
    <row r="21" ht="20.25" customHeight="1" spans="1:24">
      <c r="A21" s="21" t="s">
        <v>200</v>
      </c>
      <c r="B21" s="21" t="s">
        <v>70</v>
      </c>
      <c r="C21" s="21" t="s">
        <v>209</v>
      </c>
      <c r="D21" s="21" t="s">
        <v>210</v>
      </c>
      <c r="E21" s="21" t="s">
        <v>127</v>
      </c>
      <c r="F21" s="21" t="s">
        <v>128</v>
      </c>
      <c r="G21" s="21" t="s">
        <v>219</v>
      </c>
      <c r="H21" s="21" t="s">
        <v>220</v>
      </c>
      <c r="I21" s="138">
        <v>4267</v>
      </c>
      <c r="J21" s="138">
        <v>4267</v>
      </c>
      <c r="K21" s="63"/>
      <c r="L21" s="63"/>
      <c r="M21" s="138">
        <v>4267</v>
      </c>
      <c r="N21" s="63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ht="20.25" customHeight="1" spans="1:24">
      <c r="A22" s="21" t="s">
        <v>200</v>
      </c>
      <c r="B22" s="21" t="s">
        <v>70</v>
      </c>
      <c r="C22" s="21" t="s">
        <v>221</v>
      </c>
      <c r="D22" s="21" t="s">
        <v>134</v>
      </c>
      <c r="E22" s="21" t="s">
        <v>133</v>
      </c>
      <c r="F22" s="21" t="s">
        <v>134</v>
      </c>
      <c r="G22" s="21" t="s">
        <v>222</v>
      </c>
      <c r="H22" s="21" t="s">
        <v>134</v>
      </c>
      <c r="I22" s="138">
        <v>270351</v>
      </c>
      <c r="J22" s="138">
        <v>270351</v>
      </c>
      <c r="K22" s="63"/>
      <c r="L22" s="63"/>
      <c r="M22" s="138">
        <v>270351</v>
      </c>
      <c r="N22" s="63"/>
      <c r="O22" s="138"/>
      <c r="P22" s="138"/>
      <c r="Q22" s="138"/>
      <c r="R22" s="138"/>
      <c r="S22" s="138"/>
      <c r="T22" s="138"/>
      <c r="U22" s="138"/>
      <c r="V22" s="138"/>
      <c r="W22" s="138"/>
      <c r="X22" s="138"/>
    </row>
    <row r="23" ht="20.25" customHeight="1" spans="1:24">
      <c r="A23" s="21" t="s">
        <v>200</v>
      </c>
      <c r="B23" s="21" t="s">
        <v>70</v>
      </c>
      <c r="C23" s="21" t="s">
        <v>223</v>
      </c>
      <c r="D23" s="21" t="s">
        <v>178</v>
      </c>
      <c r="E23" s="21" t="s">
        <v>101</v>
      </c>
      <c r="F23" s="21" t="s">
        <v>102</v>
      </c>
      <c r="G23" s="21" t="s">
        <v>224</v>
      </c>
      <c r="H23" s="21" t="s">
        <v>178</v>
      </c>
      <c r="I23" s="138">
        <v>6800</v>
      </c>
      <c r="J23" s="138">
        <v>6800</v>
      </c>
      <c r="K23" s="63"/>
      <c r="L23" s="63"/>
      <c r="M23" s="138">
        <v>6800</v>
      </c>
      <c r="N23" s="63"/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ht="20.25" customHeight="1" spans="1:24">
      <c r="A24" s="21" t="s">
        <v>200</v>
      </c>
      <c r="B24" s="21" t="s">
        <v>70</v>
      </c>
      <c r="C24" s="21" t="s">
        <v>225</v>
      </c>
      <c r="D24" s="21" t="s">
        <v>226</v>
      </c>
      <c r="E24" s="21" t="s">
        <v>101</v>
      </c>
      <c r="F24" s="21" t="s">
        <v>102</v>
      </c>
      <c r="G24" s="21" t="s">
        <v>227</v>
      </c>
      <c r="H24" s="21" t="s">
        <v>228</v>
      </c>
      <c r="I24" s="138">
        <v>147000</v>
      </c>
      <c r="J24" s="138">
        <v>147000</v>
      </c>
      <c r="K24" s="63"/>
      <c r="L24" s="63"/>
      <c r="M24" s="138">
        <v>147000</v>
      </c>
      <c r="N24" s="63"/>
      <c r="O24" s="138"/>
      <c r="P24" s="138"/>
      <c r="Q24" s="138"/>
      <c r="R24" s="138"/>
      <c r="S24" s="138"/>
      <c r="T24" s="138"/>
      <c r="U24" s="138"/>
      <c r="V24" s="138"/>
      <c r="W24" s="138"/>
      <c r="X24" s="138"/>
    </row>
    <row r="25" ht="20.25" customHeight="1" spans="1:24">
      <c r="A25" s="21" t="s">
        <v>200</v>
      </c>
      <c r="B25" s="21" t="s">
        <v>70</v>
      </c>
      <c r="C25" s="21" t="s">
        <v>229</v>
      </c>
      <c r="D25" s="21" t="s">
        <v>230</v>
      </c>
      <c r="E25" s="21" t="s">
        <v>101</v>
      </c>
      <c r="F25" s="21" t="s">
        <v>102</v>
      </c>
      <c r="G25" s="21" t="s">
        <v>231</v>
      </c>
      <c r="H25" s="21" t="s">
        <v>230</v>
      </c>
      <c r="I25" s="138">
        <v>19720</v>
      </c>
      <c r="J25" s="138">
        <v>19720</v>
      </c>
      <c r="K25" s="63"/>
      <c r="L25" s="63"/>
      <c r="M25" s="138">
        <v>19720</v>
      </c>
      <c r="N25" s="63"/>
      <c r="O25" s="138"/>
      <c r="P25" s="138"/>
      <c r="Q25" s="138"/>
      <c r="R25" s="138"/>
      <c r="S25" s="138"/>
      <c r="T25" s="138"/>
      <c r="U25" s="138"/>
      <c r="V25" s="138"/>
      <c r="W25" s="138"/>
      <c r="X25" s="138"/>
    </row>
    <row r="26" ht="20.25" customHeight="1" spans="1:24">
      <c r="A26" s="21" t="s">
        <v>200</v>
      </c>
      <c r="B26" s="21" t="s">
        <v>70</v>
      </c>
      <c r="C26" s="21" t="s">
        <v>232</v>
      </c>
      <c r="D26" s="21" t="s">
        <v>233</v>
      </c>
      <c r="E26" s="21" t="s">
        <v>101</v>
      </c>
      <c r="F26" s="21" t="s">
        <v>102</v>
      </c>
      <c r="G26" s="21" t="s">
        <v>234</v>
      </c>
      <c r="H26" s="21" t="s">
        <v>235</v>
      </c>
      <c r="I26" s="138">
        <v>25500</v>
      </c>
      <c r="J26" s="138">
        <v>25500</v>
      </c>
      <c r="K26" s="63"/>
      <c r="L26" s="63"/>
      <c r="M26" s="138">
        <v>25500</v>
      </c>
      <c r="N26" s="63"/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ht="20.25" customHeight="1" spans="1:24">
      <c r="A27" s="21" t="s">
        <v>200</v>
      </c>
      <c r="B27" s="21" t="s">
        <v>70</v>
      </c>
      <c r="C27" s="21" t="s">
        <v>232</v>
      </c>
      <c r="D27" s="21" t="s">
        <v>233</v>
      </c>
      <c r="E27" s="21" t="s">
        <v>101</v>
      </c>
      <c r="F27" s="21" t="s">
        <v>102</v>
      </c>
      <c r="G27" s="21" t="s">
        <v>236</v>
      </c>
      <c r="H27" s="21" t="s">
        <v>237</v>
      </c>
      <c r="I27" s="138">
        <v>3400</v>
      </c>
      <c r="J27" s="138">
        <v>3400</v>
      </c>
      <c r="K27" s="63"/>
      <c r="L27" s="63"/>
      <c r="M27" s="138">
        <v>3400</v>
      </c>
      <c r="N27" s="63"/>
      <c r="O27" s="138"/>
      <c r="P27" s="138"/>
      <c r="Q27" s="138"/>
      <c r="R27" s="138"/>
      <c r="S27" s="138"/>
      <c r="T27" s="138"/>
      <c r="U27" s="138"/>
      <c r="V27" s="138"/>
      <c r="W27" s="138"/>
      <c r="X27" s="138"/>
    </row>
    <row r="28" ht="20.25" customHeight="1" spans="1:24">
      <c r="A28" s="21" t="s">
        <v>200</v>
      </c>
      <c r="B28" s="21" t="s">
        <v>70</v>
      </c>
      <c r="C28" s="21" t="s">
        <v>232</v>
      </c>
      <c r="D28" s="21" t="s">
        <v>233</v>
      </c>
      <c r="E28" s="21" t="s">
        <v>101</v>
      </c>
      <c r="F28" s="21" t="s">
        <v>102</v>
      </c>
      <c r="G28" s="21" t="s">
        <v>238</v>
      </c>
      <c r="H28" s="21" t="s">
        <v>239</v>
      </c>
      <c r="I28" s="138">
        <v>5100</v>
      </c>
      <c r="J28" s="138">
        <v>5100</v>
      </c>
      <c r="K28" s="63"/>
      <c r="L28" s="63"/>
      <c r="M28" s="138">
        <v>5100</v>
      </c>
      <c r="N28" s="63"/>
      <c r="O28" s="138"/>
      <c r="P28" s="138"/>
      <c r="Q28" s="138"/>
      <c r="R28" s="138"/>
      <c r="S28" s="138"/>
      <c r="T28" s="138"/>
      <c r="U28" s="138"/>
      <c r="V28" s="138"/>
      <c r="W28" s="138"/>
      <c r="X28" s="138"/>
    </row>
    <row r="29" ht="20.25" customHeight="1" spans="1:24">
      <c r="A29" s="21" t="s">
        <v>200</v>
      </c>
      <c r="B29" s="21" t="s">
        <v>70</v>
      </c>
      <c r="C29" s="21" t="s">
        <v>232</v>
      </c>
      <c r="D29" s="21" t="s">
        <v>233</v>
      </c>
      <c r="E29" s="21" t="s">
        <v>101</v>
      </c>
      <c r="F29" s="21" t="s">
        <v>102</v>
      </c>
      <c r="G29" s="21" t="s">
        <v>240</v>
      </c>
      <c r="H29" s="21" t="s">
        <v>241</v>
      </c>
      <c r="I29" s="138">
        <v>3400</v>
      </c>
      <c r="J29" s="138">
        <v>3400</v>
      </c>
      <c r="K29" s="63"/>
      <c r="L29" s="63"/>
      <c r="M29" s="138">
        <v>3400</v>
      </c>
      <c r="N29" s="63"/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  <row r="30" ht="20.25" customHeight="1" spans="1:24">
      <c r="A30" s="21" t="s">
        <v>200</v>
      </c>
      <c r="B30" s="21" t="s">
        <v>70</v>
      </c>
      <c r="C30" s="21" t="s">
        <v>232</v>
      </c>
      <c r="D30" s="21" t="s">
        <v>233</v>
      </c>
      <c r="E30" s="21" t="s">
        <v>101</v>
      </c>
      <c r="F30" s="21" t="s">
        <v>102</v>
      </c>
      <c r="G30" s="21" t="s">
        <v>242</v>
      </c>
      <c r="H30" s="21" t="s">
        <v>243</v>
      </c>
      <c r="I30" s="138">
        <v>11900</v>
      </c>
      <c r="J30" s="138">
        <v>11900</v>
      </c>
      <c r="K30" s="63"/>
      <c r="L30" s="63"/>
      <c r="M30" s="138">
        <v>11900</v>
      </c>
      <c r="N30" s="63"/>
      <c r="O30" s="138"/>
      <c r="P30" s="138"/>
      <c r="Q30" s="138"/>
      <c r="R30" s="138"/>
      <c r="S30" s="138"/>
      <c r="T30" s="138"/>
      <c r="U30" s="138"/>
      <c r="V30" s="138"/>
      <c r="W30" s="138"/>
      <c r="X30" s="138"/>
    </row>
    <row r="31" ht="20.25" customHeight="1" spans="1:24">
      <c r="A31" s="21" t="s">
        <v>200</v>
      </c>
      <c r="B31" s="21" t="s">
        <v>70</v>
      </c>
      <c r="C31" s="21" t="s">
        <v>232</v>
      </c>
      <c r="D31" s="21" t="s">
        <v>233</v>
      </c>
      <c r="E31" s="21" t="s">
        <v>101</v>
      </c>
      <c r="F31" s="21" t="s">
        <v>102</v>
      </c>
      <c r="G31" s="21" t="s">
        <v>244</v>
      </c>
      <c r="H31" s="21" t="s">
        <v>245</v>
      </c>
      <c r="I31" s="138">
        <v>51000</v>
      </c>
      <c r="J31" s="138">
        <v>51000</v>
      </c>
      <c r="K31" s="63"/>
      <c r="L31" s="63"/>
      <c r="M31" s="138">
        <v>51000</v>
      </c>
      <c r="N31" s="63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ht="20.25" customHeight="1" spans="1:24">
      <c r="A32" s="21" t="s">
        <v>200</v>
      </c>
      <c r="B32" s="21" t="s">
        <v>70</v>
      </c>
      <c r="C32" s="21" t="s">
        <v>232</v>
      </c>
      <c r="D32" s="21" t="s">
        <v>233</v>
      </c>
      <c r="E32" s="21" t="s">
        <v>101</v>
      </c>
      <c r="F32" s="21" t="s">
        <v>102</v>
      </c>
      <c r="G32" s="21" t="s">
        <v>227</v>
      </c>
      <c r="H32" s="21" t="s">
        <v>228</v>
      </c>
      <c r="I32" s="138">
        <v>14700</v>
      </c>
      <c r="J32" s="138">
        <v>14700</v>
      </c>
      <c r="K32" s="63"/>
      <c r="L32" s="63"/>
      <c r="M32" s="138">
        <v>14700</v>
      </c>
      <c r="N32" s="63"/>
      <c r="O32" s="138"/>
      <c r="P32" s="138"/>
      <c r="Q32" s="138"/>
      <c r="R32" s="138"/>
      <c r="S32" s="138"/>
      <c r="T32" s="138"/>
      <c r="U32" s="138"/>
      <c r="V32" s="138"/>
      <c r="W32" s="138"/>
      <c r="X32" s="138"/>
    </row>
    <row r="33" ht="20.25" customHeight="1" spans="1:24">
      <c r="A33" s="21" t="s">
        <v>200</v>
      </c>
      <c r="B33" s="21" t="s">
        <v>70</v>
      </c>
      <c r="C33" s="21" t="s">
        <v>232</v>
      </c>
      <c r="D33" s="21" t="s">
        <v>233</v>
      </c>
      <c r="E33" s="21" t="s">
        <v>101</v>
      </c>
      <c r="F33" s="21" t="s">
        <v>102</v>
      </c>
      <c r="G33" s="21" t="s">
        <v>246</v>
      </c>
      <c r="H33" s="21" t="s">
        <v>247</v>
      </c>
      <c r="I33" s="138">
        <v>12180</v>
      </c>
      <c r="J33" s="138">
        <v>12180</v>
      </c>
      <c r="K33" s="63"/>
      <c r="L33" s="63"/>
      <c r="M33" s="138">
        <v>12180</v>
      </c>
      <c r="N33" s="63"/>
      <c r="O33" s="138"/>
      <c r="P33" s="138"/>
      <c r="Q33" s="138"/>
      <c r="R33" s="138"/>
      <c r="S33" s="138"/>
      <c r="T33" s="138"/>
      <c r="U33" s="138"/>
      <c r="V33" s="138"/>
      <c r="W33" s="138"/>
      <c r="X33" s="138"/>
    </row>
    <row r="34" ht="20.25" customHeight="1" spans="1:24">
      <c r="A34" s="21" t="s">
        <v>200</v>
      </c>
      <c r="B34" s="21" t="s">
        <v>70</v>
      </c>
      <c r="C34" s="21" t="s">
        <v>248</v>
      </c>
      <c r="D34" s="21" t="s">
        <v>249</v>
      </c>
      <c r="E34" s="21" t="s">
        <v>101</v>
      </c>
      <c r="F34" s="21" t="s">
        <v>102</v>
      </c>
      <c r="G34" s="21" t="s">
        <v>207</v>
      </c>
      <c r="H34" s="21" t="s">
        <v>208</v>
      </c>
      <c r="I34" s="138">
        <v>270240</v>
      </c>
      <c r="J34" s="138">
        <v>270240</v>
      </c>
      <c r="K34" s="63"/>
      <c r="L34" s="63"/>
      <c r="M34" s="138">
        <v>270240</v>
      </c>
      <c r="N34" s="63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ht="20.25" customHeight="1" spans="1:24">
      <c r="A35" s="21" t="s">
        <v>200</v>
      </c>
      <c r="B35" s="21" t="s">
        <v>70</v>
      </c>
      <c r="C35" s="21" t="s">
        <v>250</v>
      </c>
      <c r="D35" s="21" t="s">
        <v>251</v>
      </c>
      <c r="E35" s="21" t="s">
        <v>101</v>
      </c>
      <c r="F35" s="21" t="s">
        <v>102</v>
      </c>
      <c r="G35" s="21" t="s">
        <v>252</v>
      </c>
      <c r="H35" s="21" t="s">
        <v>253</v>
      </c>
      <c r="I35" s="138">
        <v>1920</v>
      </c>
      <c r="J35" s="138">
        <v>1920</v>
      </c>
      <c r="K35" s="63"/>
      <c r="L35" s="63"/>
      <c r="M35" s="138">
        <v>1920</v>
      </c>
      <c r="N35" s="63"/>
      <c r="O35" s="138"/>
      <c r="P35" s="138"/>
      <c r="Q35" s="138"/>
      <c r="R35" s="138"/>
      <c r="S35" s="138"/>
      <c r="T35" s="138"/>
      <c r="U35" s="138"/>
      <c r="V35" s="138"/>
      <c r="W35" s="138"/>
      <c r="X35" s="138"/>
    </row>
    <row r="36" ht="20.25" customHeight="1" spans="1:24">
      <c r="A36" s="21" t="s">
        <v>200</v>
      </c>
      <c r="B36" s="21" t="s">
        <v>70</v>
      </c>
      <c r="C36" s="21" t="s">
        <v>254</v>
      </c>
      <c r="D36" s="21" t="s">
        <v>255</v>
      </c>
      <c r="E36" s="21" t="s">
        <v>105</v>
      </c>
      <c r="F36" s="21" t="s">
        <v>106</v>
      </c>
      <c r="G36" s="21" t="s">
        <v>256</v>
      </c>
      <c r="H36" s="21" t="s">
        <v>257</v>
      </c>
      <c r="I36" s="138">
        <v>100800</v>
      </c>
      <c r="J36" s="138">
        <v>100800</v>
      </c>
      <c r="K36" s="63"/>
      <c r="L36" s="63"/>
      <c r="M36" s="138">
        <v>100800</v>
      </c>
      <c r="N36" s="63"/>
      <c r="O36" s="138"/>
      <c r="P36" s="138"/>
      <c r="Q36" s="138"/>
      <c r="R36" s="138"/>
      <c r="S36" s="138"/>
      <c r="T36" s="138"/>
      <c r="U36" s="138"/>
      <c r="V36" s="138"/>
      <c r="W36" s="138"/>
      <c r="X36" s="138"/>
    </row>
    <row r="37" ht="20.25" customHeight="1" spans="1:24">
      <c r="A37" s="21" t="s">
        <v>200</v>
      </c>
      <c r="B37" s="21" t="s">
        <v>70</v>
      </c>
      <c r="C37" s="21" t="s">
        <v>258</v>
      </c>
      <c r="D37" s="21" t="s">
        <v>259</v>
      </c>
      <c r="E37" s="21" t="s">
        <v>117</v>
      </c>
      <c r="F37" s="21" t="s">
        <v>118</v>
      </c>
      <c r="G37" s="21" t="s">
        <v>256</v>
      </c>
      <c r="H37" s="21" t="s">
        <v>257</v>
      </c>
      <c r="I37" s="138">
        <v>11460</v>
      </c>
      <c r="J37" s="138">
        <v>11460</v>
      </c>
      <c r="K37" s="63"/>
      <c r="L37" s="63"/>
      <c r="M37" s="138">
        <v>11460</v>
      </c>
      <c r="N37" s="63"/>
      <c r="O37" s="138"/>
      <c r="P37" s="138"/>
      <c r="Q37" s="138"/>
      <c r="R37" s="138"/>
      <c r="S37" s="138"/>
      <c r="T37" s="138"/>
      <c r="U37" s="138"/>
      <c r="V37" s="138"/>
      <c r="W37" s="138"/>
      <c r="X37" s="138"/>
    </row>
    <row r="38" ht="20.25" customHeight="1" spans="1:24">
      <c r="A38" s="21" t="s">
        <v>200</v>
      </c>
      <c r="B38" s="21" t="s">
        <v>70</v>
      </c>
      <c r="C38" s="21" t="s">
        <v>260</v>
      </c>
      <c r="D38" s="21" t="s">
        <v>261</v>
      </c>
      <c r="E38" s="21" t="s">
        <v>101</v>
      </c>
      <c r="F38" s="21" t="s">
        <v>102</v>
      </c>
      <c r="G38" s="21" t="s">
        <v>262</v>
      </c>
      <c r="H38" s="21" t="s">
        <v>263</v>
      </c>
      <c r="I38" s="138">
        <v>59088</v>
      </c>
      <c r="J38" s="138">
        <v>59088</v>
      </c>
      <c r="K38" s="63"/>
      <c r="L38" s="63"/>
      <c r="M38" s="138">
        <v>59088</v>
      </c>
      <c r="N38" s="63"/>
      <c r="O38" s="138"/>
      <c r="P38" s="138"/>
      <c r="Q38" s="138"/>
      <c r="R38" s="138"/>
      <c r="S38" s="138"/>
      <c r="T38" s="138"/>
      <c r="U38" s="138"/>
      <c r="V38" s="138"/>
      <c r="W38" s="138"/>
      <c r="X38" s="138"/>
    </row>
    <row r="39" ht="20.25" customHeight="1" spans="1:24">
      <c r="A39" s="21" t="s">
        <v>200</v>
      </c>
      <c r="B39" s="21" t="s">
        <v>70</v>
      </c>
      <c r="C39" s="21" t="s">
        <v>260</v>
      </c>
      <c r="D39" s="21" t="s">
        <v>261</v>
      </c>
      <c r="E39" s="21" t="s">
        <v>101</v>
      </c>
      <c r="F39" s="21" t="s">
        <v>102</v>
      </c>
      <c r="G39" s="21" t="s">
        <v>262</v>
      </c>
      <c r="H39" s="21" t="s">
        <v>263</v>
      </c>
      <c r="I39" s="138">
        <v>129024</v>
      </c>
      <c r="J39" s="138">
        <v>129024</v>
      </c>
      <c r="K39" s="63"/>
      <c r="L39" s="63"/>
      <c r="M39" s="138">
        <v>129024</v>
      </c>
      <c r="N39" s="63"/>
      <c r="O39" s="138"/>
      <c r="P39" s="138"/>
      <c r="Q39" s="138"/>
      <c r="R39" s="138"/>
      <c r="S39" s="138"/>
      <c r="T39" s="138"/>
      <c r="U39" s="138"/>
      <c r="V39" s="138"/>
      <c r="W39" s="138"/>
      <c r="X39" s="138"/>
    </row>
    <row r="40" ht="17.25" customHeight="1" spans="1:24">
      <c r="A40" s="71" t="s">
        <v>173</v>
      </c>
      <c r="B40" s="72"/>
      <c r="C40" s="178"/>
      <c r="D40" s="178"/>
      <c r="E40" s="178"/>
      <c r="F40" s="178"/>
      <c r="G40" s="178"/>
      <c r="H40" s="179"/>
      <c r="I40" s="138">
        <v>3888583</v>
      </c>
      <c r="J40" s="138">
        <v>3888583</v>
      </c>
      <c r="K40" s="138"/>
      <c r="L40" s="138"/>
      <c r="M40" s="138">
        <v>3888583</v>
      </c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31">
    <mergeCell ref="A2:X2"/>
    <mergeCell ref="A3:H3"/>
    <mergeCell ref="I4:X4"/>
    <mergeCell ref="J5:N5"/>
    <mergeCell ref="O5:Q5"/>
    <mergeCell ref="S5:X5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9"/>
      <c r="E1" s="45"/>
      <c r="F1" s="45"/>
      <c r="G1" s="45"/>
      <c r="H1" s="45"/>
      <c r="U1" s="169"/>
      <c r="W1" s="173" t="s">
        <v>264</v>
      </c>
    </row>
    <row r="2" ht="46.5" customHeight="1" spans="1:23">
      <c r="A2" s="47" t="str">
        <f>"2025"&amp;"年部门项目支出预算表"</f>
        <v>2025年部门项目支出预算表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"单位名称："&amp;"石林彝族自治县公共就业和人才服务中心"</f>
        <v>单位名称：石林彝族自治县公共就业和人才服务中心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69"/>
      <c r="W3" s="153" t="s">
        <v>1</v>
      </c>
    </row>
    <row r="4" ht="21.75" customHeight="1" spans="1:23">
      <c r="A4" s="52" t="s">
        <v>265</v>
      </c>
      <c r="B4" s="53" t="s">
        <v>184</v>
      </c>
      <c r="C4" s="52" t="s">
        <v>185</v>
      </c>
      <c r="D4" s="52" t="s">
        <v>266</v>
      </c>
      <c r="E4" s="53" t="s">
        <v>186</v>
      </c>
      <c r="F4" s="53" t="s">
        <v>187</v>
      </c>
      <c r="G4" s="53" t="s">
        <v>267</v>
      </c>
      <c r="H4" s="53" t="s">
        <v>268</v>
      </c>
      <c r="I4" s="67" t="s">
        <v>55</v>
      </c>
      <c r="J4" s="12" t="s">
        <v>269</v>
      </c>
      <c r="K4" s="13"/>
      <c r="L4" s="13"/>
      <c r="M4" s="39"/>
      <c r="N4" s="12" t="s">
        <v>192</v>
      </c>
      <c r="O4" s="13"/>
      <c r="P4" s="39"/>
      <c r="Q4" s="53" t="s">
        <v>61</v>
      </c>
      <c r="R4" s="12" t="s">
        <v>62</v>
      </c>
      <c r="S4" s="13"/>
      <c r="T4" s="13"/>
      <c r="U4" s="13"/>
      <c r="V4" s="13"/>
      <c r="W4" s="39"/>
    </row>
    <row r="5" ht="21.75" customHeight="1" spans="1:23">
      <c r="A5" s="54"/>
      <c r="B5" s="68"/>
      <c r="C5" s="54"/>
      <c r="D5" s="54"/>
      <c r="E5" s="55"/>
      <c r="F5" s="55"/>
      <c r="G5" s="55"/>
      <c r="H5" s="55"/>
      <c r="I5" s="68"/>
      <c r="J5" s="110" t="s">
        <v>58</v>
      </c>
      <c r="K5" s="170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198</v>
      </c>
      <c r="U5" s="53" t="s">
        <v>66</v>
      </c>
      <c r="V5" s="53" t="s">
        <v>67</v>
      </c>
      <c r="W5" s="53" t="s">
        <v>68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171" t="s">
        <v>57</v>
      </c>
      <c r="K6" s="172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17" t="s">
        <v>57</v>
      </c>
      <c r="K7" s="17" t="s">
        <v>270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60">
        <v>21</v>
      </c>
      <c r="V8" s="74">
        <v>22</v>
      </c>
      <c r="W8" s="60">
        <v>23</v>
      </c>
    </row>
    <row r="9" ht="21.75" customHeight="1" spans="1:23">
      <c r="A9" s="102" t="s">
        <v>271</v>
      </c>
      <c r="B9" s="102" t="s">
        <v>272</v>
      </c>
      <c r="C9" s="102" t="s">
        <v>273</v>
      </c>
      <c r="D9" s="102" t="s">
        <v>70</v>
      </c>
      <c r="E9" s="102" t="s">
        <v>113</v>
      </c>
      <c r="F9" s="102" t="s">
        <v>114</v>
      </c>
      <c r="G9" s="102" t="s">
        <v>274</v>
      </c>
      <c r="H9" s="102" t="s">
        <v>275</v>
      </c>
      <c r="I9" s="138">
        <v>50000</v>
      </c>
      <c r="J9" s="138">
        <v>50000</v>
      </c>
      <c r="K9" s="138">
        <v>50000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21.75" customHeight="1" spans="1:23">
      <c r="A10" s="102" t="s">
        <v>271</v>
      </c>
      <c r="B10" s="102" t="s">
        <v>276</v>
      </c>
      <c r="C10" s="102" t="s">
        <v>277</v>
      </c>
      <c r="D10" s="102" t="s">
        <v>70</v>
      </c>
      <c r="E10" s="102" t="s">
        <v>113</v>
      </c>
      <c r="F10" s="102" t="s">
        <v>114</v>
      </c>
      <c r="G10" s="102" t="s">
        <v>278</v>
      </c>
      <c r="H10" s="102" t="s">
        <v>279</v>
      </c>
      <c r="I10" s="138">
        <v>13200</v>
      </c>
      <c r="J10" s="138">
        <v>13200</v>
      </c>
      <c r="K10" s="138">
        <v>13200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18.75" customHeight="1" spans="1:23">
      <c r="A11" s="71" t="s">
        <v>173</v>
      </c>
      <c r="B11" s="72"/>
      <c r="C11" s="72"/>
      <c r="D11" s="72"/>
      <c r="E11" s="72"/>
      <c r="F11" s="72"/>
      <c r="G11" s="72"/>
      <c r="H11" s="73"/>
      <c r="I11" s="138">
        <v>63200</v>
      </c>
      <c r="J11" s="138">
        <v>63200</v>
      </c>
      <c r="K11" s="138">
        <v>63200</v>
      </c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C15" sqref="C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6" t="s">
        <v>280</v>
      </c>
    </row>
    <row r="2" ht="39.75" customHeight="1" spans="1:10">
      <c r="A2" s="99" t="str">
        <f>"2025"&amp;"年部门项目支出绩效目标表"</f>
        <v>2025年部门项目支出绩效目标表</v>
      </c>
      <c r="B2" s="47"/>
      <c r="C2" s="47"/>
      <c r="D2" s="47"/>
      <c r="E2" s="47"/>
      <c r="F2" s="100"/>
      <c r="G2" s="47"/>
      <c r="H2" s="100"/>
      <c r="I2" s="100"/>
      <c r="J2" s="47"/>
    </row>
    <row r="3" ht="17.25" customHeight="1" spans="1:1">
      <c r="A3" s="48" t="str">
        <f>"单位名称："&amp;"石林彝族自治县公共就业和人才服务中心"</f>
        <v>单位名称：石林彝族自治县公共就业和人才服务中心</v>
      </c>
    </row>
    <row r="4" ht="44.25" customHeight="1" spans="1:10">
      <c r="A4" s="17" t="s">
        <v>185</v>
      </c>
      <c r="B4" s="17" t="s">
        <v>281</v>
      </c>
      <c r="C4" s="17" t="s">
        <v>282</v>
      </c>
      <c r="D4" s="17" t="s">
        <v>283</v>
      </c>
      <c r="E4" s="17" t="s">
        <v>284</v>
      </c>
      <c r="F4" s="101" t="s">
        <v>285</v>
      </c>
      <c r="G4" s="17" t="s">
        <v>286</v>
      </c>
      <c r="H4" s="101" t="s">
        <v>287</v>
      </c>
      <c r="I4" s="101" t="s">
        <v>288</v>
      </c>
      <c r="J4" s="17" t="s">
        <v>289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4">
        <v>6</v>
      </c>
      <c r="G5" s="167">
        <v>7</v>
      </c>
      <c r="H5" s="74">
        <v>8</v>
      </c>
      <c r="I5" s="74">
        <v>9</v>
      </c>
      <c r="J5" s="167">
        <v>10</v>
      </c>
    </row>
    <row r="6" ht="42" customHeight="1" spans="1:10">
      <c r="A6" s="18" t="s">
        <v>70</v>
      </c>
      <c r="B6" s="102"/>
      <c r="C6" s="102"/>
      <c r="D6" s="102"/>
      <c r="E6" s="34"/>
      <c r="F6" s="103"/>
      <c r="G6" s="34"/>
      <c r="H6" s="103"/>
      <c r="I6" s="103"/>
      <c r="J6" s="34"/>
    </row>
    <row r="7" ht="42" customHeight="1" spans="1:10">
      <c r="A7" s="168" t="s">
        <v>273</v>
      </c>
      <c r="B7" s="32" t="s">
        <v>290</v>
      </c>
      <c r="C7" s="32" t="s">
        <v>291</v>
      </c>
      <c r="D7" s="32" t="s">
        <v>292</v>
      </c>
      <c r="E7" s="18" t="s">
        <v>293</v>
      </c>
      <c r="F7" s="32" t="s">
        <v>294</v>
      </c>
      <c r="G7" s="18" t="s">
        <v>295</v>
      </c>
      <c r="H7" s="32" t="s">
        <v>296</v>
      </c>
      <c r="I7" s="32" t="s">
        <v>297</v>
      </c>
      <c r="J7" s="18" t="s">
        <v>298</v>
      </c>
    </row>
    <row r="8" ht="42" customHeight="1" spans="1:10">
      <c r="A8" s="168" t="s">
        <v>273</v>
      </c>
      <c r="B8" s="32" t="s">
        <v>290</v>
      </c>
      <c r="C8" s="32" t="s">
        <v>299</v>
      </c>
      <c r="D8" s="32" t="s">
        <v>300</v>
      </c>
      <c r="E8" s="18" t="s">
        <v>301</v>
      </c>
      <c r="F8" s="32" t="s">
        <v>294</v>
      </c>
      <c r="G8" s="18" t="s">
        <v>83</v>
      </c>
      <c r="H8" s="32" t="s">
        <v>302</v>
      </c>
      <c r="I8" s="32" t="s">
        <v>297</v>
      </c>
      <c r="J8" s="18" t="s">
        <v>303</v>
      </c>
    </row>
    <row r="9" ht="42" customHeight="1" spans="1:10">
      <c r="A9" s="168" t="s">
        <v>273</v>
      </c>
      <c r="B9" s="32" t="s">
        <v>290</v>
      </c>
      <c r="C9" s="32" t="s">
        <v>304</v>
      </c>
      <c r="D9" s="32" t="s">
        <v>305</v>
      </c>
      <c r="E9" s="18" t="s">
        <v>305</v>
      </c>
      <c r="F9" s="32" t="s">
        <v>294</v>
      </c>
      <c r="G9" s="18" t="s">
        <v>306</v>
      </c>
      <c r="H9" s="32" t="s">
        <v>296</v>
      </c>
      <c r="I9" s="32" t="s">
        <v>297</v>
      </c>
      <c r="J9" s="18" t="s">
        <v>307</v>
      </c>
    </row>
    <row r="10" ht="42" customHeight="1" spans="1:10">
      <c r="A10" s="168" t="s">
        <v>277</v>
      </c>
      <c r="B10" s="32" t="s">
        <v>308</v>
      </c>
      <c r="C10" s="32" t="s">
        <v>291</v>
      </c>
      <c r="D10" s="32" t="s">
        <v>309</v>
      </c>
      <c r="E10" s="18" t="s">
        <v>310</v>
      </c>
      <c r="F10" s="32" t="s">
        <v>311</v>
      </c>
      <c r="G10" s="18" t="s">
        <v>86</v>
      </c>
      <c r="H10" s="32" t="s">
        <v>302</v>
      </c>
      <c r="I10" s="32" t="s">
        <v>297</v>
      </c>
      <c r="J10" s="18" t="s">
        <v>312</v>
      </c>
    </row>
    <row r="11" ht="42" customHeight="1" spans="1:10">
      <c r="A11" s="168" t="s">
        <v>277</v>
      </c>
      <c r="B11" s="32" t="s">
        <v>308</v>
      </c>
      <c r="C11" s="32" t="s">
        <v>291</v>
      </c>
      <c r="D11" s="32" t="s">
        <v>309</v>
      </c>
      <c r="E11" s="18" t="s">
        <v>313</v>
      </c>
      <c r="F11" s="32" t="s">
        <v>311</v>
      </c>
      <c r="G11" s="18" t="s">
        <v>88</v>
      </c>
      <c r="H11" s="32" t="s">
        <v>302</v>
      </c>
      <c r="I11" s="32" t="s">
        <v>297</v>
      </c>
      <c r="J11" s="18" t="s">
        <v>314</v>
      </c>
    </row>
    <row r="12" ht="42" customHeight="1" spans="1:10">
      <c r="A12" s="168" t="s">
        <v>277</v>
      </c>
      <c r="B12" s="32" t="s">
        <v>308</v>
      </c>
      <c r="C12" s="32" t="s">
        <v>299</v>
      </c>
      <c r="D12" s="32" t="s">
        <v>300</v>
      </c>
      <c r="E12" s="18" t="s">
        <v>315</v>
      </c>
      <c r="F12" s="32" t="s">
        <v>311</v>
      </c>
      <c r="G12" s="18" t="s">
        <v>316</v>
      </c>
      <c r="H12" s="32" t="s">
        <v>317</v>
      </c>
      <c r="I12" s="32" t="s">
        <v>297</v>
      </c>
      <c r="J12" s="18" t="s">
        <v>318</v>
      </c>
    </row>
    <row r="13" ht="42" customHeight="1" spans="1:10">
      <c r="A13" s="168" t="s">
        <v>277</v>
      </c>
      <c r="B13" s="32" t="s">
        <v>308</v>
      </c>
      <c r="C13" s="32" t="s">
        <v>304</v>
      </c>
      <c r="D13" s="32" t="s">
        <v>305</v>
      </c>
      <c r="E13" s="18" t="s">
        <v>305</v>
      </c>
      <c r="F13" s="32" t="s">
        <v>294</v>
      </c>
      <c r="G13" s="18" t="s">
        <v>295</v>
      </c>
      <c r="H13" s="32" t="s">
        <v>296</v>
      </c>
      <c r="I13" s="32" t="s">
        <v>297</v>
      </c>
      <c r="J13" s="18" t="s">
        <v>298</v>
      </c>
    </row>
  </sheetData>
  <mergeCells count="6">
    <mergeCell ref="A2:J2"/>
    <mergeCell ref="A3:H3"/>
    <mergeCell ref="A7:A9"/>
    <mergeCell ref="A10:A13"/>
    <mergeCell ref="B7:B9"/>
    <mergeCell ref="B10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眼泪是海＆心里有鱼</cp:lastModifiedBy>
  <dcterms:created xsi:type="dcterms:W3CDTF">2025-03-12T00:42:00Z</dcterms:created>
  <dcterms:modified xsi:type="dcterms:W3CDTF">2025-03-14T07:30:16Z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A5050B04153E4B14AB606EBBA1392A5B_12</vt:lpwstr>
  </property>
  <property fmtid="{D5CDD505-2E9C-101B-9397-08002B2CF9AE}" pid="3" name="KSOProductBuildVer">
    <vt:lpwstr>2052-12.1.0.20305</vt:lpwstr>
  </property>
</Properties>
</file>