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612" firstSheet="12" activeTab="12"/>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部门新增资产配置表10" sheetId="15" r:id="rId15"/>
    <sheet name="上级转移支付补助项目支出预算表11" sheetId="16" r:id="rId16"/>
    <sheet name="部门项目中期规划预算表12" sheetId="17" r:id="rId17"/>
    <sheet name="部门整体支出绩效目标表13" sheetId="18" r:id="rId18"/>
  </sheets>
  <definedNames>
    <definedName name="_xlnm.Print_Titles" localSheetId="0">'部门财务收支预算总表01-1'!$A:$A,'部门财务收支预算总表01-1'!$1:$1</definedName>
    <definedName name="_xlnm.Print_Titles" localSheetId="1">'部门收入预算表01-2'!$A:$A,'部门收入预算表01-2'!$1:$1</definedName>
    <definedName name="_xlnm.Print_Titles" localSheetId="2">'部门支出预算表01-3'!$A:$A,'部门支出预算表01-3'!$1:$1</definedName>
    <definedName name="_xlnm.Print_Titles" localSheetId="3">'部门财政拨款收支预算总表02-1'!$A:$A,'部门财政拨款收支预算总表02-1'!$1:$1</definedName>
    <definedName name="_xlnm.Print_Titles" localSheetId="4">'一般公共预算支出预算表02-2'!$A:$A,'一般公共预算支出预算表02-2'!$1:$5</definedName>
    <definedName name="_xlnm.Print_Titles" localSheetId="5">一般公共预算“三公”经费支出预算表03!$A:$A,一般公共预算“三公”经费支出预算表03!$1:$1</definedName>
    <definedName name="_xlnm.Print_Titles" localSheetId="6">部门基本支出预算表04!$A:$A,部门基本支出预算表04!$1:$1</definedName>
    <definedName name="_xlnm.Print_Titles" localSheetId="7">'部门项目支出预算表05-1'!$A:$A,'部门项目支出预算表05-1'!$1:$1</definedName>
    <definedName name="_xlnm.Print_Titles" localSheetId="8">'部门项目支出绩效目标表05-2'!$A:$A,'部门项目支出绩效目标表05-2'!$1:$1</definedName>
    <definedName name="_xlnm.Print_Titles" localSheetId="9">部门政府性基金预算支出预算表06!$A:$A,部门政府性基金预算支出预算表06!$1:$6</definedName>
    <definedName name="_xlnm.Print_Titles" localSheetId="10">部门政府采购预算表07!$A:$A,部门政府采购预算表07!$1:$1</definedName>
    <definedName name="_xlnm.Print_Titles" localSheetId="11">部门政府购买服务预算表08!$A:$A,部门政府购买服务预算表08!$1:$1</definedName>
    <definedName name="_xlnm.Print_Titles" localSheetId="12">'对下转移支付预算表09-1'!$A:$A,'对下转移支付预算表09-1'!#REF!</definedName>
    <definedName name="_xlnm.Print_Titles" localSheetId="13">'对下转移支付绩效目标表09-2'!$A:$A,'对下转移支付绩效目标表09-2'!$1:$1</definedName>
    <definedName name="_xlnm.Print_Titles" localSheetId="14">部门新增资产配置表10!$A:$A,部门新增资产配置表10!$1:$1</definedName>
    <definedName name="_xlnm.Print_Titles" localSheetId="15">上级转移支付补助项目支出预算表11!$A:$A,上级转移支付补助项目支出预算表11!$1:$1</definedName>
    <definedName name="_xlnm.Print_Titles" localSheetId="16">部门项目中期规划预算表12!$A:$A,部门项目中期规划预算表12!$1:$1</definedName>
    <definedName name="_xlnm.Print_Titles" localSheetId="17">部门整体支出绩效目标表13!$A:$A,部门整体支出绩效目标表13!$1:$1</definedName>
  </definedNames>
  <calcPr calcId="144525"/>
</workbook>
</file>

<file path=xl/sharedStrings.xml><?xml version="1.0" encoding="utf-8"?>
<sst xmlns="http://schemas.openxmlformats.org/spreadsheetml/2006/main" count="1792" uniqueCount="543">
  <si>
    <t>预算01-1表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</si>
  <si>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</si>
  <si>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</si>
  <si>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</si>
  <si>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</si>
  <si>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</si>
  <si>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</si>
  <si>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</si>
  <si>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</si>
  <si>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</si>
  <si>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</si>
  <si>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</si>
  <si>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</si>
  <si>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</si>
  <si>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</si>
  <si>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</si>
  <si>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</si>
  <si>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</si>
  <si>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</si>
  <si>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</si>
  <si>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</si>
  <si>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</si>
  <si>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</si>
  <si>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</si>
  <si>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</si>
  <si>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</si>
  <si>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</si>
  <si>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</si>
  <si>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</si>
  <si>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</si>
  <si>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</si>
  <si>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</si>
  <si>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</si>
  <si>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</si>
  <si>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</si>
  <si>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</si>
  <si>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</si>
  <si>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</si>
  <si>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</si>
  <si>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</si>
  <si>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</si>
  <si>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</si>
  <si>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</si>
  <si>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</si>
  <si>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</si>
  <si>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</si>
  <si>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</si>
  <si>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</si>
  <si>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</si>
  <si>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</si>
  <si>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</si>
  <si>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</si>
  <si>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</si>
  <si>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</si>
  <si>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</si>
  <si>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</si>
  <si>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</si>
  <si>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</si>
  <si>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</si>
  <si>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</si>
  <si>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</si>
  <si>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</si>
  <si>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</si>
  <si>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</si>
  <si>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</si>
  <si>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</si>
  <si>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</si>
  <si>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</si>
  <si>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</si>
  <si>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105012</t>
  </si>
  <si>
    <t>石林彝族自治县西街口镇中心学校</t>
  </si>
  <si>
    <t>预算01-3表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</si>
  <si>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</si>
  <si>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</si>
  <si>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</si>
  <si>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</si>
  <si>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</si>
  <si>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</si>
  <si>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</si>
  <si>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</si>
  <si>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</si>
  <si>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</si>
  <si>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</si>
  <si>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</si>
  <si>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</si>
  <si>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</si>
  <si>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</si>
  <si>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</si>
  <si>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</si>
  <si>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</si>
  <si>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</si>
  <si>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</si>
  <si>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</si>
  <si>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</si>
  <si>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</si>
  <si>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</si>
  <si>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</si>
  <si>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205</t>
  </si>
  <si>
    <t>教育支出</t>
  </si>
  <si>
    <t>20502</t>
  </si>
  <si>
    <t>普通教育</t>
  </si>
  <si>
    <t>2050201</t>
  </si>
  <si>
    <t>学前教育</t>
  </si>
  <si>
    <t>2050202</t>
  </si>
  <si>
    <t>小学教育</t>
  </si>
  <si>
    <t>20507</t>
  </si>
  <si>
    <t>特殊教育</t>
  </si>
  <si>
    <t>2050701</t>
  </si>
  <si>
    <t>特殊学校教育</t>
  </si>
  <si>
    <t>20509</t>
  </si>
  <si>
    <t>教育费附加安排的支出</t>
  </si>
  <si>
    <t>2050999</t>
  </si>
  <si>
    <t>其他教育费附加安排的支出</t>
  </si>
  <si>
    <t>20599</t>
  </si>
  <si>
    <t>其他教育支出</t>
  </si>
  <si>
    <t>2059999</t>
  </si>
  <si>
    <t>208</t>
  </si>
  <si>
    <t>社会保障和就业支出</t>
  </si>
  <si>
    <t>20805</t>
  </si>
  <si>
    <t>行政事业单位养老支出</t>
  </si>
  <si>
    <t>2080502</t>
  </si>
  <si>
    <t>事业单位离退休</t>
  </si>
  <si>
    <t>2080505</t>
  </si>
  <si>
    <t>机关事业单位基本养老保险缴费支出</t>
  </si>
  <si>
    <t>2080506</t>
  </si>
  <si>
    <t>机关事业单位职业年金缴费支出</t>
  </si>
  <si>
    <t>20808</t>
  </si>
  <si>
    <t>抚恤</t>
  </si>
  <si>
    <t>2080801</t>
  </si>
  <si>
    <t>死亡抚恤</t>
  </si>
  <si>
    <t>210</t>
  </si>
  <si>
    <t>卫生健康支出</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</si>
  <si>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</si>
  <si>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</si>
  <si>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</si>
  <si>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</si>
  <si>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</si>
  <si>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</si>
  <si>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</si>
  <si>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</si>
  <si>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</si>
  <si>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</si>
  <si>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</si>
  <si>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</si>
  <si>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</si>
  <si>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</si>
  <si>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预算02-1表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</si>
  <si>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</si>
  <si>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</si>
  <si>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</si>
  <si>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</si>
  <si>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</si>
  <si>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</si>
  <si>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</si>
  <si>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</si>
  <si>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</si>
  <si>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</si>
  <si>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</si>
  <si>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</si>
  <si>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</si>
  <si>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</si>
  <si>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</si>
  <si>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</si>
  <si>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</si>
  <si>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</si>
  <si>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</si>
  <si>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</si>
  <si>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</si>
  <si>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</si>
  <si>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</si>
  <si>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</si>
  <si>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</si>
  <si>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</si>
  <si>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</si>
  <si>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</si>
  <si>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</si>
  <si>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</si>
  <si>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</si>
  <si>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</si>
  <si>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</si>
  <si>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</si>
  <si>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部门预算支出功能分类科目</t>
  </si>
  <si>
    <t>人员经费</t>
  </si>
  <si>
    <t>公用经费</t>
  </si>
  <si>
    <t>合  计</t>
  </si>
  <si>
    <t>预算03表</t>
  </si>
  <si>
    <t>“三公”经费合计</t>
  </si>
  <si>
    <t>因公出国（境）费</t>
  </si>
  <si>
    <t>公务用车购置及运行费</t>
  </si>
  <si>
    <t>公务接待费</t>
  </si>
  <si>
    <t>公务用车购置费</t>
  </si>
  <si>
    <t>公务用车运行费</t>
  </si>
  <si>
    <t>预算04表</t>
  </si>
  <si>
    <t>主管部门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</si>
  <si>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</si>
  <si>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</si>
  <si>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</si>
  <si>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</si>
  <si>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</si>
  <si>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</si>
  <si>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</si>
  <si>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</si>
  <si>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</si>
  <si>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</si>
  <si>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</si>
  <si>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</si>
  <si>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</si>
  <si>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</si>
  <si>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</si>
  <si>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</si>
  <si>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已预拨</t>
  </si>
  <si>
    <t>石林彝族自治县教育体育局</t>
  </si>
  <si>
    <t>530126210000000002469</t>
  </si>
  <si>
    <t>事业人员支出工资</t>
  </si>
  <si>
    <t>30101</t>
  </si>
  <si>
    <t>基本工资</t>
  </si>
  <si>
    <t>30102</t>
  </si>
  <si>
    <t>津贴补贴</t>
  </si>
  <si>
    <t>30103</t>
  </si>
  <si>
    <t>奖金</t>
  </si>
  <si>
    <t>30107</t>
  </si>
  <si>
    <t>绩效工资</t>
  </si>
  <si>
    <t>530126210000000002470</t>
  </si>
  <si>
    <t>社会保障缴费</t>
  </si>
  <si>
    <t>30108</t>
  </si>
  <si>
    <t>机关事业单位基本养老保险缴费</t>
  </si>
  <si>
    <t>30109</t>
  </si>
  <si>
    <t>职业年金缴费</t>
  </si>
  <si>
    <t>30110</t>
  </si>
  <si>
    <t>职工基本医疗保险缴费</t>
  </si>
  <si>
    <t>30111</t>
  </si>
  <si>
    <t>公务员医疗补助缴费</t>
  </si>
  <si>
    <t>30112</t>
  </si>
  <si>
    <t>其他社会保障缴费</t>
  </si>
  <si>
    <t>530126210000000002471</t>
  </si>
  <si>
    <t>30113</t>
  </si>
  <si>
    <t>530126210000000002472</t>
  </si>
  <si>
    <t>对个人和家庭的补助</t>
  </si>
  <si>
    <t>30305</t>
  </si>
  <si>
    <t>生活补助</t>
  </si>
  <si>
    <t>530126210000000002474</t>
  </si>
  <si>
    <t>工会经费</t>
  </si>
  <si>
    <t>30228</t>
  </si>
  <si>
    <t>530126210000000002475</t>
  </si>
  <si>
    <t>一般公用经费</t>
  </si>
  <si>
    <t>30229</t>
  </si>
  <si>
    <t>福利费</t>
  </si>
  <si>
    <t>30299</t>
  </si>
  <si>
    <t>其他商品和服务支出</t>
  </si>
  <si>
    <t>530126231100001581705</t>
  </si>
  <si>
    <t>事业人员绩效奖励</t>
  </si>
  <si>
    <t>530126231100001581706</t>
  </si>
  <si>
    <t>村社区人员补助</t>
  </si>
  <si>
    <t>530126231100001581707</t>
  </si>
  <si>
    <t>编外人员工资支出</t>
  </si>
  <si>
    <t>30199</t>
  </si>
  <si>
    <t>其他工资福利支出</t>
  </si>
  <si>
    <t>530126231100001581723</t>
  </si>
  <si>
    <t>离退休人员支出</t>
  </si>
  <si>
    <t>530126231100001581724</t>
  </si>
  <si>
    <t>遗属生活补助</t>
  </si>
  <si>
    <t>530126231100001581725</t>
  </si>
  <si>
    <t>辅助用工及劳务派遣经费</t>
  </si>
  <si>
    <t>30226</t>
  </si>
  <si>
    <t>劳务费</t>
  </si>
  <si>
    <t>530126231100001581726</t>
  </si>
  <si>
    <t>学校生均公用经费</t>
  </si>
  <si>
    <t>30201</t>
  </si>
  <si>
    <t>办公费</t>
  </si>
  <si>
    <t>预算05-1表</t>
  </si>
  <si>
    <t>项目分类</t>
  </si>
  <si>
    <t>项目单位</t>
  </si>
  <si>
    <t>经济科目编码</t>
  </si>
  <si>
    <t>经济科目名称</t>
  </si>
  <si>
    <t>本年拨款</t>
  </si>
  <si>
    <t>其中：本次下达</t>
  </si>
  <si>
    <t>民生类</t>
  </si>
  <si>
    <t>530126251100003792494</t>
  </si>
  <si>
    <t>义务教育保障金公用经费县级配套（小学教育）专项资金</t>
  </si>
  <si>
    <t>530126251100003792511</t>
  </si>
  <si>
    <t>义务教育阶段寄宿学生公用经费县级配套（小学教育）专项资金</t>
  </si>
  <si>
    <t>530126251100003792550</t>
  </si>
  <si>
    <t>特殊教育公用经费县级配套（小学教育）专项资金</t>
  </si>
  <si>
    <t>530126251100003792554</t>
  </si>
  <si>
    <t>不足100人校点补充公用经费县级配套（小学教育）专项资金</t>
  </si>
  <si>
    <t>530126251100003793020</t>
  </si>
  <si>
    <t>学前教育家庭经济困难儿童资助县级配套（学前教育）专项资金</t>
  </si>
  <si>
    <t>30308</t>
  </si>
  <si>
    <t>助学金</t>
  </si>
  <si>
    <t>530126251100003793053</t>
  </si>
  <si>
    <t>农村义务教育营养改善计划县级配套（小学教育）专项资金</t>
  </si>
  <si>
    <t>530126251100003793070</t>
  </si>
  <si>
    <t>义务教育阶段家庭经济困难学生生活费补助县级配套（小学教育）专项资金</t>
  </si>
  <si>
    <t>事业发展类</t>
  </si>
  <si>
    <t>530126251100003792571</t>
  </si>
  <si>
    <t>公办幼儿园生均公用经费</t>
  </si>
  <si>
    <t>530126251100003792648</t>
  </si>
  <si>
    <t>公办幼儿园保育员劳务费专项资金</t>
  </si>
  <si>
    <t>530126251100003792941</t>
  </si>
  <si>
    <t>保安人员劳务费资金</t>
  </si>
  <si>
    <t>530126251100003792986</t>
  </si>
  <si>
    <t>营养改善计划食堂人员专项经费</t>
  </si>
  <si>
    <t>预算05-2表</t>
  </si>
  <si>
    <t>项目年度绩效目标</t>
  </si>
  <si>
    <t>一级指标</t>
  </si>
  <si>
    <t>二级指标</t>
  </si>
  <si>
    <t>三级指标</t>
  </si>
  <si>
    <t>指标性质</t>
  </si>
  <si>
    <t>指标值</t>
  </si>
  <si>
    <t>度量单位</t>
  </si>
  <si>
    <t>指标属性</t>
  </si>
  <si>
    <t>指标内容</t>
  </si>
  <si>
    <t>全面完成2025年义务教育保障金不足100人校点补充公用经费县级资金资金分配工作，经费的使用为学校的发展提供可持续发展的动力，公用经费按标准进行资金拨付，确保公用经费的使用符合公用经费使用规范</t>
  </si>
  <si>
    <t>产出指标</t>
  </si>
  <si>
    <t>数量指标</t>
  </si>
  <si>
    <t>100人以下校点补足人数</t>
  </si>
  <si>
    <t>=</t>
  </si>
  <si>
    <t>333</t>
  </si>
  <si>
    <t>人</t>
  </si>
  <si>
    <t>定量指标</t>
  </si>
  <si>
    <t>质量指标</t>
  </si>
  <si>
    <t>补助范围占在校学生人数的比例</t>
  </si>
  <si>
    <t>100</t>
  </si>
  <si>
    <t>%</t>
  </si>
  <si>
    <t>定性指标</t>
  </si>
  <si>
    <t>教师培训费占学校年度公用经费的比例</t>
  </si>
  <si>
    <t>&gt;=</t>
  </si>
  <si>
    <t>时效指标</t>
  </si>
  <si>
    <t>补助资金当年到位率</t>
  </si>
  <si>
    <t>成本指标</t>
  </si>
  <si>
    <t>经济成本指标</t>
  </si>
  <si>
    <t>720</t>
  </si>
  <si>
    <t>元/人年</t>
  </si>
  <si>
    <t>不足100人校点补充公用经费人均补助标准</t>
  </si>
  <si>
    <t>效益指标</t>
  </si>
  <si>
    <t>社会效益</t>
  </si>
  <si>
    <t>九年义务教育巩固率</t>
  </si>
  <si>
    <t>93</t>
  </si>
  <si>
    <t>可持续影响</t>
  </si>
  <si>
    <t>补助对象政策的知晓度</t>
  </si>
  <si>
    <t>满意度指标</t>
  </si>
  <si>
    <t>服务对象满意度</t>
  </si>
  <si>
    <t>家长和学生满意度</t>
  </si>
  <si>
    <t>95</t>
  </si>
  <si>
    <t>做好本部门人员、公用经费保障，按规定落实干部职工各项待遇，支持部门正常履职。</t>
  </si>
  <si>
    <t>经费保障人数</t>
  </si>
  <si>
    <t>反映经费保障部门（单位）正常运转的在职人数情况。</t>
  </si>
  <si>
    <t>部门运转</t>
  </si>
  <si>
    <t>正常运转</t>
  </si>
  <si>
    <t>反映部门（单位）正常运转情况。</t>
  </si>
  <si>
    <t>单位人员满意度</t>
  </si>
  <si>
    <t>反映部门（单位）人员对公用经费保障的满意程度。</t>
  </si>
  <si>
    <t>按照石林彝族自治县人民政府办公室《印发石林彝族自治县机关事业单位编外用工管理办法》和石林彝族自治县教育体育系统2024年编外用工分配表，确保公办幼儿园保育员工资按月足额发放，保障公办幼儿园办学正常运转，以便提升公办幼儿园办学质量。</t>
  </si>
  <si>
    <t>保育员工资补助覆盖率</t>
  </si>
  <si>
    <t>人均补助年限</t>
  </si>
  <si>
    <t>1.00</t>
  </si>
  <si>
    <t>年</t>
  </si>
  <si>
    <t>保育员满意度</t>
  </si>
  <si>
    <t>全面完成2025年特殊教育公用经费县级配套分配工作，经费的使用为学校的发展提供可持续发展的动力，公用经费按标准进行资金拨付，确保公用经费的使用符合公用经费使用规范</t>
  </si>
  <si>
    <t>获补助残疾学生人数</t>
  </si>
  <si>
    <t>补助范围占在校学生数比例</t>
  </si>
  <si>
    <t>6000</t>
  </si>
  <si>
    <t>特殊教育公用经费补助标准</t>
  </si>
  <si>
    <t>义务教育免费年限</t>
  </si>
  <si>
    <t>全面完成2025年义务教育保障金公用经费县级资金分配工作，经费的使用为学校的发展提供可持续发展的动力，公用经费按标准进行资金拨付，确保公用经费的使用符合公用经费使用规范</t>
  </si>
  <si>
    <t>小学阶段应补助人数</t>
  </si>
  <si>
    <t>1063</t>
  </si>
  <si>
    <t>补助范围占在校学生人数比例</t>
  </si>
  <si>
    <t>小学公用经费人均补助标准</t>
  </si>
  <si>
    <t>加大对家庭经济困难学生资助力度，保障家庭经济困难学生接受学前教育的权利</t>
  </si>
  <si>
    <t>资助人数占在园幼儿数比例</t>
  </si>
  <si>
    <t>70</t>
  </si>
  <si>
    <t>家庭经济困难幼儿资助比例</t>
  </si>
  <si>
    <t>资金发放及时率</t>
  </si>
  <si>
    <t>300</t>
  </si>
  <si>
    <t>元/生·年</t>
  </si>
  <si>
    <t>人均资助标准</t>
  </si>
  <si>
    <t>提高困难儿童入园率</t>
  </si>
  <si>
    <t>受助群众满意度</t>
  </si>
  <si>
    <t>公办幼儿园生均公用经费拨款标准适用于经教育行政部门审批设立的所有公办幼儿园，公办幼儿园生均公用经费动态根据幼儿园上年度教育事业统计报表统计在园幼儿人数测算，仔细核对幼儿人数，确保人数不重不漏，数据核实准确后及时向财政申请资金，资金到位及时拨付资金到学校，确保资金合理合规使用</t>
  </si>
  <si>
    <t>600</t>
  </si>
  <si>
    <t>公办幼儿园公用经费人均补助标准</t>
  </si>
  <si>
    <t>巩固城乡义务教育经费保障机制，对城乡义务教育困难学生提供生活补助，帮助家庭经济困难学生顺利就学，提升义务教育巩固率</t>
  </si>
  <si>
    <t>家庭经济困难学生覆盖率</t>
  </si>
  <si>
    <t>1250</t>
  </si>
  <si>
    <t>小学寄宿生人均补助标准</t>
  </si>
  <si>
    <t>家长和学生的满意度</t>
  </si>
  <si>
    <t>更好地实施农村义务教育学生营养改善计划，落实《昆明市农村义务教育学生营养改善计划实施方案》（昆政发【201206号）的要求，避免因营养改善计划补助资金下达不足导致学校实施营养改善计划出现资金短缺。</t>
  </si>
  <si>
    <t>补助人数覆盖率</t>
  </si>
  <si>
    <t>补助资金到位率</t>
  </si>
  <si>
    <t>补助标准达标率</t>
  </si>
  <si>
    <t>资金使用规范率</t>
  </si>
  <si>
    <t>食品安全达标率</t>
  </si>
  <si>
    <t>义务教育学生身体素质</t>
  </si>
  <si>
    <t>不断提升</t>
  </si>
  <si>
    <t>学生及家长满意度</t>
  </si>
  <si>
    <t>全面完成2025年义务教育保障金寄宿生公用经费县级配套（小学）专项资金分配工作，经费的使用为学校的发展提供可持续发展的动力，公用经费按标准进行资金拨付，确保公用经费的使用符合公用经费使用规范</t>
  </si>
  <si>
    <t>小学寄宿生人数</t>
  </si>
  <si>
    <t>1073</t>
  </si>
  <si>
    <t>寄宿生公用经费在基础标准上人均增加额度</t>
  </si>
  <si>
    <t>预算06表</t>
  </si>
  <si>
    <t>政府性基金预算支出预算表</t>
  </si>
  <si>
    <t>单位名称：昆明市发展和改革委员会</t>
  </si>
  <si>
    <t>政府性基金预算支出</t>
  </si>
  <si>
    <t>注：石林彝族自治县西街口镇中心学校无政府性基金预算支出预算，此表无数据</t>
  </si>
  <si>
    <t>预算07表</t>
  </si>
  <si>
    <t>预算项目</t>
  </si>
  <si>
    <t>采购项目</t>
  </si>
  <si>
    <t>采购品目</t>
  </si>
  <si>
    <t>计量
单位</t>
  </si>
  <si>
    <t>数量</t>
  </si>
  <si>
    <t>面向中小企业预留资金</t>
  </si>
  <si>
    <t>政府性基金</t>
  </si>
  <si>
    <t>国有资本经营收益</t>
  </si>
  <si>
    <t>财政专户管理的收入</t>
  </si>
  <si>
    <t>单位自筹</t>
  </si>
  <si>
    <t>西街口镇中心学校2025年办公用纸（小学）采购项目</t>
  </si>
  <si>
    <t>复印纸</t>
  </si>
  <si>
    <t>批</t>
  </si>
  <si>
    <t>西街口镇中心学校2025年办公用纸（公办幼儿园）采购项目</t>
  </si>
  <si>
    <t>西街口镇中心学校2025年保安服务采购项目</t>
  </si>
  <si>
    <t>物业管理服务</t>
  </si>
  <si>
    <t>备注：当面向中小企业预留资金大于合计时，面向中小企业预留资金为三年预计数。</t>
  </si>
  <si>
    <t>预算08表</t>
  </si>
  <si>
    <t>政府购买服务项目</t>
  </si>
  <si>
    <t>政府购买服务指导性目录代码</t>
  </si>
  <si>
    <t>基本支出/项目支出</t>
  </si>
  <si>
    <t>所属服务类别</t>
  </si>
  <si>
    <t>所属服务领域</t>
  </si>
  <si>
    <t>购买内容简述</t>
  </si>
  <si>
    <t>注：石林彝族自治县西街口镇中心学校无政府购买服务预算，此表无数据</t>
  </si>
  <si>
    <t>预算09-1表</t>
  </si>
  <si>
    <t>2025年对下转移支付预算表</t>
  </si>
  <si>
    <t>单位名称（项目）</t>
  </si>
  <si>
    <t>地区</t>
  </si>
  <si>
    <t>注：石林彝族自治县西街口镇中心学校无对下转移支付预算，此表无数据</t>
  </si>
  <si>
    <t>预算09-2表</t>
  </si>
  <si>
    <t>注：石林彝族自治县西街口镇中心学校无对下转移支付绩效目标，此表无数据</t>
  </si>
  <si>
    <t xml:space="preserve">预算10表
</t>
  </si>
  <si>
    <t>资产类别</t>
  </si>
  <si>
    <t>资产分类代码.名称</t>
  </si>
  <si>
    <t>资产名称</t>
  </si>
  <si>
    <t>计量单位</t>
  </si>
  <si>
    <t>财政部门批复数（元）</t>
  </si>
  <si>
    <t>单价</t>
  </si>
  <si>
    <t>金额</t>
  </si>
  <si>
    <t>注：石林彝族自治县西街口镇中心学校无新增资产配置，此表无数据</t>
  </si>
  <si>
    <t>预算11表</t>
  </si>
  <si>
    <t>上级补助</t>
  </si>
  <si>
    <t>注：石林彝族自治县西街口镇中心学校无上级补助项目支出预算，此表无数据</t>
  </si>
  <si>
    <t>预算12表</t>
  </si>
  <si>
    <t>项目级次</t>
  </si>
  <si>
    <t>312 民生类</t>
  </si>
  <si>
    <t>本级</t>
  </si>
  <si>
    <t>313 事业发展类</t>
  </si>
  <si>
    <t/>
  </si>
  <si>
    <t>预算13表</t>
  </si>
  <si>
    <t>部门编码</t>
  </si>
  <si>
    <t>部门名称</t>
  </si>
  <si>
    <t>内容</t>
  </si>
  <si>
    <t>说明</t>
  </si>
  <si>
    <t>部门总体目标</t>
  </si>
  <si>
    <t>部门职责</t>
  </si>
  <si>
    <t>实施学前教育和小学义务教育，促进基础教育发展，贯彻党的教育方针、政策和法律法规，实施教育教学计划，承担学前教育和小学学历教育及相关社会服务。</t>
  </si>
  <si>
    <t>根据三定方案归纳</t>
  </si>
  <si>
    <t>1.进一步规范办学行为，加强师德师风建设。
2.以安全稳定为前提，确保学校工作有序正常进行。
3.继续抓好课堂教学，实施素质教育，努力提高教育教学质量。
4.以学生的管理为目标，继续加强和改进未成年人思想道德建设，培养良好的日常行为习惯。
5.注重学校教育特色的彰显，努力提高学校办学效益和声望。</t>
  </si>
  <si>
    <t>根据部门职责，中长期规划，各级党委，各级政府要求归纳</t>
  </si>
  <si>
    <t>部门年度目标</t>
  </si>
  <si>
    <t>1.五育并举，注重学生全面发展。
2.加强安全管理，确保师生安全。
3.规范教学管理，提高教学质量。</t>
  </si>
  <si>
    <t>部门年度重点工作任务对应的目标或措施预计的产出和效果，每项工作任务都有明确的一项或几项目标。</t>
  </si>
  <si>
    <t>二、部门年度重点工作任务</t>
  </si>
  <si>
    <t>部门职能职责</t>
  </si>
  <si>
    <t>主要内容</t>
  </si>
  <si>
    <t>对应项目</t>
  </si>
  <si>
    <t>预算申报金额（元）</t>
  </si>
  <si>
    <t>总额</t>
  </si>
  <si>
    <t>财政拨款</t>
  </si>
  <si>
    <t>其他资金</t>
  </si>
  <si>
    <t>保障单位人员经费及时足额支付，单位正常运转</t>
  </si>
  <si>
    <t>在职在编教师、退休教师、特岗教师、编外人员工资及时发放，保险及时足额缴交。</t>
  </si>
  <si>
    <t>保障教师培训支出，学生各类资助项目兑付，校园环境提升创设，校方责任险购买，教学仪器购置</t>
  </si>
  <si>
    <t>维持日常运转正常开支，保障正常教育教学工作。保障教师培训支出，学生各类资助项目兑付，校园环境提升创设，校方责任险购买，教学仪器购置</t>
  </si>
  <si>
    <t>三、部门整体支出绩效指标</t>
  </si>
  <si>
    <t>绩效指标</t>
  </si>
  <si>
    <t>评（扣）分标准</t>
  </si>
  <si>
    <t>绩效指标设定依据及指标值数据来源</t>
  </si>
  <si>
    <t xml:space="preserve">二级指标 </t>
  </si>
  <si>
    <t>全年实际招生人数占预计招生数的百分比。推进控辍保学工作，促进教育教学工作。</t>
  </si>
  <si>
    <t>85</t>
  </si>
  <si>
    <t>实际招生人数占预计招生数的百分比，完成10分。</t>
  </si>
  <si>
    <t>招生人数</t>
  </si>
  <si>
    <t>中心学校教务处上报县教体局预计招生数</t>
  </si>
  <si>
    <t>全年各级各类培训共计60次，培训涉及各校各类人员</t>
  </si>
  <si>
    <t>60</t>
  </si>
  <si>
    <t>次</t>
  </si>
  <si>
    <t>参与培训次数低于年初预算数按照比重扣减，共计10分。</t>
  </si>
  <si>
    <t>各种培训次数</t>
  </si>
  <si>
    <t>全镇上年度培训次数</t>
  </si>
  <si>
    <t>每学期随机抽取2所校园（点）督导学校各方面情况</t>
  </si>
  <si>
    <t>个</t>
  </si>
  <si>
    <t>每学期随机抽取2所校园（点）督导学校各方面情况，合格后给分，共计10分</t>
  </si>
  <si>
    <t>督导学校各方面情况</t>
  </si>
  <si>
    <t>中心学校下发的督导通知及考核方案</t>
  </si>
  <si>
    <t>加大教育资金投入力度，使教育质量不断挺高，开展教育质量分析，教学成绩比上年增加</t>
  </si>
  <si>
    <t>教育成绩与上年相比增加1%按照10分加成</t>
  </si>
  <si>
    <t>教务处教育目标管理</t>
  </si>
  <si>
    <t>通过各种培训学习及教师研讨使得教学质量不断提高，教师教学方法改进，同一教育内容有不同的教学方法</t>
  </si>
  <si>
    <t>种</t>
  </si>
  <si>
    <t>教育方法两种以上10分</t>
  </si>
  <si>
    <t>教育教学方式方法要求</t>
  </si>
  <si>
    <t>加强领导，强化措施，落实责任，按时、按质、按量完成各项工作；</t>
  </si>
  <si>
    <t>&lt;=</t>
  </si>
  <si>
    <t>截止上报时间前</t>
  </si>
  <si>
    <t>天</t>
  </si>
  <si>
    <t>截止时间前上报材料按10分</t>
  </si>
  <si>
    <t>各项工作材料上报时间</t>
  </si>
  <si>
    <t>日常工作要求</t>
  </si>
  <si>
    <t>按预算资金到位情况及时完成资金的分配、拨付和使用。完成率达95%以上。</t>
  </si>
  <si>
    <t>月</t>
  </si>
  <si>
    <t>资金支付小于3月，共计10分</t>
  </si>
  <si>
    <t>资金到位后在账户上的沉淀时间</t>
  </si>
  <si>
    <t>资金使用管理要求</t>
  </si>
  <si>
    <t>厉行节约，严格控制支出，确保“三公”经费与上年相比明显减少。</t>
  </si>
  <si>
    <t>减少5%，共计10分</t>
  </si>
  <si>
    <t>三公经费管理要求</t>
  </si>
  <si>
    <t>经济效益指标</t>
  </si>
  <si>
    <t>为国家培养人才，提供人力的可持续发展，积极备战篮球、足球联赛。管好用好乡村少年宫场地及设施设备。着力篮球和足球比赛场地建设工作。</t>
  </si>
  <si>
    <t>提升学生综合素质，共计5分</t>
  </si>
  <si>
    <t>为国家培养人才，提供人力的可持续发展，积极备战篮球、足球联赛。管好用好乡村少年宫场地及设施设备。着力篮球和足球比赛场地建设工作</t>
  </si>
  <si>
    <t>圭山镇中心学校职能职责及目标</t>
  </si>
  <si>
    <t>社会效益指标</t>
  </si>
  <si>
    <t>充分挖掘、开发研学资源，优化课程开发、路线设计、研学品质，广泛扩大宣传，让本地的学生有更多机会去开拓眼界，促进教旅融合，助推旅游发展。</t>
  </si>
  <si>
    <t>500</t>
  </si>
  <si>
    <t>研学人数500人以上，5分</t>
  </si>
  <si>
    <t>研学活动方案及目标</t>
  </si>
  <si>
    <t>可持续影响指标</t>
  </si>
  <si>
    <t>通过各项资金的合理分配使用，不断提升全镇教育教学工作可持续发展能力，促进教育教学质量的提高。按照各种资金的标准，人数，配比合理分配资金。</t>
  </si>
  <si>
    <t>教育教学提升5分</t>
  </si>
  <si>
    <t>通过各项资金的合理分配使用，不断提升全县教育教学工作可持续发展能力，促进教育教学质量的提高。按照各种资金的标准，人数，配比合理分配资金。</t>
  </si>
  <si>
    <t>教育职能职责及目标</t>
  </si>
  <si>
    <t>服务对象满意度指标</t>
  </si>
  <si>
    <t>教育教学质量稳步发展，学校教职工满意度高，惠民政策宣传到位，提升家长对教育的满意度，做好与学生的沟通工作，激发学生的学习动力，提升学生对学校，教师的满意度</t>
  </si>
  <si>
    <t>各类人员满意度95%以上，5分</t>
  </si>
</sst>
</file>

<file path=xl/styles.xml><?xml version="1.0" encoding="utf-8"?>
<styleSheet xmlns="http://schemas.openxmlformats.org/spreadsheetml/2006/main">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
    <numFmt numFmtId="177" formatCode="yyyy/mm/dd\ hh:mm:ss"/>
    <numFmt numFmtId="178" formatCode="yyyy/mm/dd"/>
    <numFmt numFmtId="179" formatCode="#,##0.00;\-#,##0.00;;@"/>
    <numFmt numFmtId="180" formatCode="hh:mm:ss"/>
  </numFmts>
  <fonts count="39">
    <font>
      <sz val="11"/>
      <color theme="1"/>
      <name val="宋体"/>
      <charset val="134"/>
      <scheme val="minor"/>
    </font>
    <font>
      <b/>
      <sz val="24"/>
      <color rgb="FF000000"/>
      <name val="宋体"/>
      <charset val="134"/>
    </font>
    <font>
      <sz val="9"/>
      <color rgb="FF000000"/>
      <name val="宋体"/>
      <charset val="134"/>
    </font>
    <font>
      <sz val="10"/>
      <color rgb="FF000000"/>
      <name val="宋体"/>
      <charset val="134"/>
    </font>
    <font>
      <b/>
      <sz val="10"/>
      <color rgb="FF000000"/>
      <name val="宋体"/>
      <charset val="134"/>
    </font>
    <font>
      <sz val="11"/>
      <color rgb="FF000000"/>
      <name val="宋体"/>
      <charset val="134"/>
    </font>
    <font>
      <b/>
      <sz val="11"/>
      <color rgb="FF000000"/>
      <name val="宋体"/>
      <charset val="134"/>
    </font>
    <font>
      <sz val="12"/>
      <color rgb="FF000000"/>
      <name val="宋体"/>
      <charset val="134"/>
    </font>
    <font>
      <sz val="9"/>
      <color theme="1"/>
      <name val="宋体"/>
      <charset val="134"/>
    </font>
    <font>
      <b/>
      <sz val="23"/>
      <color rgb="FF000000"/>
      <name val="宋体"/>
      <charset val="134"/>
    </font>
    <font>
      <sz val="10"/>
      <color rgb="FF000000"/>
      <name val="Arial"/>
      <charset val="134"/>
    </font>
    <font>
      <b/>
      <sz val="23.95"/>
      <color rgb="FF000000"/>
      <name val="宋体"/>
      <charset val="134"/>
    </font>
    <font>
      <b/>
      <sz val="22"/>
      <color rgb="FF000000"/>
      <name val="宋体"/>
      <charset val="134"/>
    </font>
    <font>
      <sz val="10"/>
      <color rgb="FFFFFFFF"/>
      <name val="宋体"/>
      <charset val="134"/>
    </font>
    <font>
      <b/>
      <sz val="21"/>
      <color rgb="FF000000"/>
      <name val="宋体"/>
      <charset val="134"/>
    </font>
    <font>
      <b/>
      <sz val="18"/>
      <color rgb="FF000000"/>
      <name val="宋体"/>
      <charset val="134"/>
    </font>
    <font>
      <sz val="9.75"/>
      <color rgb="FF000000"/>
      <name val="SimSun"/>
      <charset val="134"/>
    </font>
    <font>
      <b/>
      <sz val="9"/>
      <color rgb="FF000000"/>
      <name val="宋体"/>
      <charset val="134"/>
    </font>
    <font>
      <b/>
      <sz val="9"/>
      <color theme="1"/>
      <name val="宋体"/>
      <charset val="134"/>
    </font>
    <font>
      <sz val="11"/>
      <color theme="1"/>
      <name val="宋体"/>
      <charset val="0"/>
      <scheme val="minor"/>
    </font>
    <font>
      <sz val="11"/>
      <color rgb="FF3F3F76"/>
      <name val="宋体"/>
      <charset val="0"/>
      <scheme val="minor"/>
    </font>
    <font>
      <sz val="9"/>
      <name val="宋体"/>
      <charset val="134"/>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5">
    <fill>
      <patternFill patternType="none"/>
    </fill>
    <fill>
      <patternFill patternType="gray125"/>
    </fill>
    <fill>
      <patternFill patternType="solid">
        <fgColor rgb="FFFFFFFF"/>
        <bgColor indexed="64"/>
      </patternFill>
    </fill>
    <fill>
      <patternFill patternType="solid">
        <fgColor rgb="FFDBEEF4"/>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style="thin">
        <color auto="1"/>
      </left>
      <right style="thin">
        <color auto="1"/>
      </right>
      <top style="thin">
        <color auto="1"/>
      </top>
      <bottom style="thin">
        <color auto="1"/>
      </bottom>
      <diagonal/>
    </border>
    <border>
      <left style="thin">
        <color rgb="FF000000"/>
      </left>
      <right/>
      <top/>
      <bottom style="thin">
        <color rgb="FF000000"/>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right/>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8">
    <xf numFmtId="0" fontId="0" fillId="0" borderId="0"/>
    <xf numFmtId="42" fontId="0" fillId="0" borderId="0" applyFont="0" applyFill="0" applyBorder="0" applyAlignment="0" applyProtection="0">
      <alignment vertical="center"/>
    </xf>
    <xf numFmtId="0" fontId="19" fillId="4" borderId="0" applyNumberFormat="0" applyBorder="0" applyAlignment="0" applyProtection="0">
      <alignment vertical="center"/>
    </xf>
    <xf numFmtId="0" fontId="20" fillId="5" borderId="1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177" fontId="21" fillId="0" borderId="1">
      <alignment horizontal="right" vertical="center"/>
    </xf>
    <xf numFmtId="0" fontId="19" fillId="6" borderId="0" applyNumberFormat="0" applyBorder="0" applyAlignment="0" applyProtection="0">
      <alignment vertical="center"/>
    </xf>
    <xf numFmtId="0" fontId="22" fillId="7" borderId="0" applyNumberFormat="0" applyBorder="0" applyAlignment="0" applyProtection="0">
      <alignment vertical="center"/>
    </xf>
    <xf numFmtId="43" fontId="0" fillId="0" borderId="0" applyFont="0" applyFill="0" applyBorder="0" applyAlignment="0" applyProtection="0">
      <alignment vertical="center"/>
    </xf>
    <xf numFmtId="0" fontId="23" fillId="8" borderId="0" applyNumberFormat="0" applyBorder="0" applyAlignment="0" applyProtection="0">
      <alignment vertical="center"/>
    </xf>
    <xf numFmtId="0" fontId="24" fillId="0" borderId="0" applyNumberFormat="0" applyFill="0" applyBorder="0" applyAlignment="0" applyProtection="0">
      <alignment vertical="center"/>
    </xf>
    <xf numFmtId="9" fontId="0" fillId="0" borderId="0" applyFont="0" applyFill="0" applyBorder="0" applyAlignment="0" applyProtection="0">
      <alignment vertical="center"/>
    </xf>
    <xf numFmtId="178" fontId="21" fillId="0" borderId="1">
      <alignment horizontal="right" vertical="center"/>
    </xf>
    <xf numFmtId="0" fontId="25" fillId="0" borderId="0" applyNumberFormat="0" applyFill="0" applyBorder="0" applyAlignment="0" applyProtection="0">
      <alignment vertical="center"/>
    </xf>
    <xf numFmtId="0" fontId="0" fillId="9" borderId="16" applyNumberFormat="0" applyFont="0" applyAlignment="0" applyProtection="0">
      <alignment vertical="center"/>
    </xf>
    <xf numFmtId="0" fontId="23" fillId="10" borderId="0" applyNumberFormat="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17" applyNumberFormat="0" applyFill="0" applyAlignment="0" applyProtection="0">
      <alignment vertical="center"/>
    </xf>
    <xf numFmtId="0" fontId="31" fillId="0" borderId="17" applyNumberFormat="0" applyFill="0" applyAlignment="0" applyProtection="0">
      <alignment vertical="center"/>
    </xf>
    <xf numFmtId="0" fontId="23" fillId="11" borderId="0" applyNumberFormat="0" applyBorder="0" applyAlignment="0" applyProtection="0">
      <alignment vertical="center"/>
    </xf>
    <xf numFmtId="0" fontId="26" fillId="0" borderId="18" applyNumberFormat="0" applyFill="0" applyAlignment="0" applyProtection="0">
      <alignment vertical="center"/>
    </xf>
    <xf numFmtId="0" fontId="23" fillId="12" borderId="0" applyNumberFormat="0" applyBorder="0" applyAlignment="0" applyProtection="0">
      <alignment vertical="center"/>
    </xf>
    <xf numFmtId="0" fontId="32" fillId="13" borderId="19" applyNumberFormat="0" applyAlignment="0" applyProtection="0">
      <alignment vertical="center"/>
    </xf>
    <xf numFmtId="0" fontId="33" fillId="13" borderId="15" applyNumberFormat="0" applyAlignment="0" applyProtection="0">
      <alignment vertical="center"/>
    </xf>
    <xf numFmtId="0" fontId="34" fillId="14" borderId="20" applyNumberFormat="0" applyAlignment="0" applyProtection="0">
      <alignment vertical="center"/>
    </xf>
    <xf numFmtId="0" fontId="19" fillId="15" borderId="0" applyNumberFormat="0" applyBorder="0" applyAlignment="0" applyProtection="0">
      <alignment vertical="center"/>
    </xf>
    <xf numFmtId="0" fontId="23" fillId="16" borderId="0" applyNumberFormat="0" applyBorder="0" applyAlignment="0" applyProtection="0">
      <alignment vertical="center"/>
    </xf>
    <xf numFmtId="0" fontId="35" fillId="0" borderId="21" applyNumberFormat="0" applyFill="0" applyAlignment="0" applyProtection="0">
      <alignment vertical="center"/>
    </xf>
    <xf numFmtId="0" fontId="36" fillId="0" borderId="22" applyNumberFormat="0" applyFill="0" applyAlignment="0" applyProtection="0">
      <alignment vertical="center"/>
    </xf>
    <xf numFmtId="0" fontId="37" fillId="17" borderId="0" applyNumberFormat="0" applyBorder="0" applyAlignment="0" applyProtection="0">
      <alignment vertical="center"/>
    </xf>
    <xf numFmtId="0" fontId="38" fillId="18" borderId="0" applyNumberFormat="0" applyBorder="0" applyAlignment="0" applyProtection="0">
      <alignment vertical="center"/>
    </xf>
    <xf numFmtId="10" fontId="21" fillId="0" borderId="1">
      <alignment horizontal="right" vertical="center"/>
    </xf>
    <xf numFmtId="0" fontId="19" fillId="19" borderId="0" applyNumberFormat="0" applyBorder="0" applyAlignment="0" applyProtection="0">
      <alignment vertical="center"/>
    </xf>
    <xf numFmtId="0" fontId="23" fillId="20" borderId="0" applyNumberFormat="0" applyBorder="0" applyAlignment="0" applyProtection="0">
      <alignment vertical="center"/>
    </xf>
    <xf numFmtId="0" fontId="19" fillId="21" borderId="0" applyNumberFormat="0" applyBorder="0" applyAlignment="0" applyProtection="0">
      <alignment vertical="center"/>
    </xf>
    <xf numFmtId="0" fontId="19" fillId="22" borderId="0" applyNumberFormat="0" applyBorder="0" applyAlignment="0" applyProtection="0">
      <alignment vertical="center"/>
    </xf>
    <xf numFmtId="0" fontId="19" fillId="23" borderId="0" applyNumberFormat="0" applyBorder="0" applyAlignment="0" applyProtection="0">
      <alignment vertical="center"/>
    </xf>
    <xf numFmtId="0" fontId="19" fillId="24" borderId="0" applyNumberFormat="0" applyBorder="0" applyAlignment="0" applyProtection="0">
      <alignment vertical="center"/>
    </xf>
    <xf numFmtId="0" fontId="23" fillId="25" borderId="0" applyNumberFormat="0" applyBorder="0" applyAlignment="0" applyProtection="0">
      <alignment vertical="center"/>
    </xf>
    <xf numFmtId="0" fontId="23" fillId="26" borderId="0" applyNumberFormat="0" applyBorder="0" applyAlignment="0" applyProtection="0">
      <alignment vertical="center"/>
    </xf>
    <xf numFmtId="0" fontId="19" fillId="27" borderId="0" applyNumberFormat="0" applyBorder="0" applyAlignment="0" applyProtection="0">
      <alignment vertical="center"/>
    </xf>
    <xf numFmtId="0" fontId="19" fillId="28" borderId="0" applyNumberFormat="0" applyBorder="0" applyAlignment="0" applyProtection="0">
      <alignment vertical="center"/>
    </xf>
    <xf numFmtId="0" fontId="23" fillId="29" borderId="0" applyNumberFormat="0" applyBorder="0" applyAlignment="0" applyProtection="0">
      <alignment vertical="center"/>
    </xf>
    <xf numFmtId="0" fontId="19" fillId="30" borderId="0" applyNumberFormat="0" applyBorder="0" applyAlignment="0" applyProtection="0">
      <alignment vertical="center"/>
    </xf>
    <xf numFmtId="0" fontId="23" fillId="31" borderId="0" applyNumberFormat="0" applyBorder="0" applyAlignment="0" applyProtection="0">
      <alignment vertical="center"/>
    </xf>
    <xf numFmtId="0" fontId="23" fillId="32" borderId="0" applyNumberFormat="0" applyBorder="0" applyAlignment="0" applyProtection="0">
      <alignment vertical="center"/>
    </xf>
    <xf numFmtId="0" fontId="19" fillId="33" borderId="0" applyNumberFormat="0" applyBorder="0" applyAlignment="0" applyProtection="0">
      <alignment vertical="center"/>
    </xf>
    <xf numFmtId="0" fontId="23" fillId="34" borderId="0" applyNumberFormat="0" applyBorder="0" applyAlignment="0" applyProtection="0">
      <alignment vertical="center"/>
    </xf>
    <xf numFmtId="179" fontId="21" fillId="0" borderId="1">
      <alignment horizontal="right" vertical="center"/>
    </xf>
    <xf numFmtId="49" fontId="21" fillId="0" borderId="1">
      <alignment horizontal="left" vertical="center" wrapText="1"/>
    </xf>
    <xf numFmtId="179" fontId="21" fillId="0" borderId="1">
      <alignment horizontal="right" vertical="center"/>
    </xf>
    <xf numFmtId="180" fontId="21" fillId="0" borderId="1">
      <alignment horizontal="right" vertical="center"/>
    </xf>
    <xf numFmtId="176" fontId="21" fillId="0" borderId="1">
      <alignment horizontal="right" vertical="center"/>
    </xf>
    <xf numFmtId="0" fontId="21" fillId="0" borderId="0">
      <alignment vertical="top"/>
      <protection locked="0"/>
    </xf>
  </cellStyleXfs>
  <cellXfs count="225">
    <xf numFmtId="0" fontId="0" fillId="0" borderId="0" xfId="0" applyFont="1" applyBorder="1"/>
    <xf numFmtId="0" fontId="1" fillId="2" borderId="0" xfId="0" applyFont="1" applyFill="1" applyBorder="1" applyAlignment="1">
      <alignment horizontal="center" vertical="center"/>
    </xf>
    <xf numFmtId="0" fontId="1" fillId="3" borderId="0" xfId="0" applyFont="1" applyFill="1" applyBorder="1" applyAlignment="1">
      <alignment horizontal="center" vertical="center"/>
    </xf>
    <xf numFmtId="0" fontId="2" fillId="2" borderId="0" xfId="0" applyFont="1" applyFill="1" applyBorder="1" applyAlignment="1">
      <alignment horizontal="left" vertical="center" wrapText="1"/>
    </xf>
    <xf numFmtId="0" fontId="1" fillId="2" borderId="0" xfId="0" applyFont="1" applyFill="1" applyBorder="1" applyAlignment="1">
      <alignment horizontal="left" vertical="center" wrapText="1"/>
    </xf>
    <xf numFmtId="0" fontId="1" fillId="2" borderId="0" xfId="0" applyFont="1" applyFill="1" applyBorder="1" applyAlignment="1">
      <alignment horizontal="left" vertical="center"/>
    </xf>
    <xf numFmtId="0" fontId="3" fillId="2" borderId="1" xfId="0" applyFont="1" applyFill="1" applyBorder="1" applyAlignment="1">
      <alignment horizontal="center" vertical="center"/>
    </xf>
    <xf numFmtId="0" fontId="3" fillId="2" borderId="2" xfId="0" applyFont="1" applyFill="1" applyBorder="1" applyAlignment="1">
      <alignment horizontal="left" vertical="center"/>
    </xf>
    <xf numFmtId="0" fontId="4" fillId="2" borderId="3" xfId="0" applyFont="1" applyFill="1" applyBorder="1" applyAlignment="1">
      <alignment horizontal="left" vertical="center"/>
    </xf>
    <xf numFmtId="0" fontId="4" fillId="2" borderId="4" xfId="0" applyFont="1" applyFill="1" applyBorder="1" applyAlignment="1">
      <alignment horizontal="left" vertical="center"/>
    </xf>
    <xf numFmtId="0" fontId="3" fillId="2" borderId="2" xfId="0" applyFont="1" applyFill="1" applyBorder="1" applyAlignment="1">
      <alignment horizontal="center" vertical="center"/>
    </xf>
    <xf numFmtId="0" fontId="3" fillId="2" borderId="3" xfId="0" applyFont="1" applyFill="1" applyBorder="1" applyAlignment="1">
      <alignment horizontal="left" vertical="center" wrapText="1"/>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1" xfId="0" applyFont="1" applyBorder="1" applyAlignment="1">
      <alignment horizontal="center" vertical="center"/>
    </xf>
    <xf numFmtId="49" fontId="5" fillId="0" borderId="1" xfId="0" applyNumberFormat="1" applyFont="1" applyBorder="1" applyAlignment="1">
      <alignment horizontal="center" vertical="center" wrapText="1"/>
    </xf>
    <xf numFmtId="49" fontId="2" fillId="0" borderId="1" xfId="0" applyNumberFormat="1" applyFont="1" applyBorder="1" applyAlignment="1">
      <alignment horizontal="left" vertical="center" wrapText="1"/>
    </xf>
    <xf numFmtId="0" fontId="5" fillId="0" borderId="1" xfId="0" applyFont="1" applyBorder="1" applyAlignment="1">
      <alignment horizontal="center" vertical="center" wrapText="1"/>
    </xf>
    <xf numFmtId="0" fontId="2" fillId="0" borderId="1" xfId="0" applyFont="1" applyBorder="1" applyAlignment="1">
      <alignment horizontal="left" vertical="center" wrapText="1"/>
    </xf>
    <xf numFmtId="0" fontId="6" fillId="0" borderId="1" xfId="0" applyFont="1" applyBorder="1" applyAlignment="1">
      <alignment horizontal="left"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2" borderId="1" xfId="0" applyFont="1" applyFill="1" applyBorder="1" applyAlignment="1">
      <alignment horizontal="left" vertical="center"/>
    </xf>
    <xf numFmtId="4" fontId="2" fillId="2" borderId="1" xfId="0" applyNumberFormat="1" applyFont="1" applyFill="1" applyBorder="1" applyAlignment="1" applyProtection="1">
      <alignment horizontal="right" vertical="center"/>
      <protection locked="0"/>
    </xf>
    <xf numFmtId="0" fontId="5" fillId="0" borderId="1" xfId="0" applyFont="1" applyBorder="1"/>
    <xf numFmtId="4" fontId="2" fillId="0" borderId="1" xfId="0" applyNumberFormat="1" applyFont="1" applyBorder="1" applyAlignment="1">
      <alignment horizontal="right" vertical="center"/>
    </xf>
    <xf numFmtId="0" fontId="6" fillId="0" borderId="1" xfId="0" applyFont="1" applyBorder="1" applyAlignment="1">
      <alignment horizontal="center" vertical="center"/>
    </xf>
    <xf numFmtId="49" fontId="7" fillId="0" borderId="1" xfId="0" applyNumberFormat="1" applyFont="1" applyBorder="1" applyAlignment="1">
      <alignment horizontal="center" vertical="center" wrapText="1"/>
    </xf>
    <xf numFmtId="49" fontId="7" fillId="0" borderId="1" xfId="0" applyNumberFormat="1" applyFont="1" applyBorder="1" applyAlignment="1" applyProtection="1">
      <alignment horizontal="center" vertical="center"/>
      <protection locked="0"/>
    </xf>
    <xf numFmtId="49" fontId="7" fillId="0" borderId="1" xfId="0" applyNumberFormat="1" applyFont="1" applyBorder="1" applyAlignment="1" applyProtection="1">
      <alignment horizontal="center" vertical="center" wrapText="1"/>
      <protection locked="0"/>
    </xf>
    <xf numFmtId="0" fontId="7" fillId="0" borderId="1" xfId="0" applyFont="1" applyBorder="1" applyAlignment="1">
      <alignment horizontal="center" vertical="center"/>
    </xf>
    <xf numFmtId="179" fontId="8" fillId="0" borderId="1" xfId="0" applyNumberFormat="1" applyFont="1" applyFill="1" applyBorder="1" applyAlignment="1">
      <alignment horizontal="center" vertical="center" wrapText="1"/>
    </xf>
    <xf numFmtId="0" fontId="2" fillId="2" borderId="0" xfId="0" applyFont="1" applyFill="1" applyBorder="1" applyAlignment="1">
      <alignment horizontal="right" vertical="center" wrapText="1"/>
    </xf>
    <xf numFmtId="0" fontId="5" fillId="0" borderId="4" xfId="0" applyFont="1" applyBorder="1" applyAlignment="1">
      <alignment horizontal="center" vertical="center"/>
    </xf>
    <xf numFmtId="0" fontId="5" fillId="2" borderId="1" xfId="0" applyFont="1" applyFill="1" applyBorder="1" applyAlignment="1">
      <alignment horizontal="center" vertical="center"/>
    </xf>
    <xf numFmtId="49" fontId="5" fillId="0" borderId="1" xfId="0" applyNumberFormat="1" applyFont="1" applyBorder="1" applyAlignment="1">
      <alignment vertical="center" wrapText="1"/>
    </xf>
    <xf numFmtId="0" fontId="5" fillId="0" borderId="1" xfId="0" applyFont="1" applyBorder="1" applyAlignment="1">
      <alignment vertical="center" wrapText="1"/>
    </xf>
    <xf numFmtId="49" fontId="7" fillId="0" borderId="1" xfId="0" applyNumberFormat="1" applyFont="1" applyBorder="1" applyAlignment="1">
      <alignment horizontal="center" vertical="center"/>
    </xf>
    <xf numFmtId="49" fontId="3" fillId="0" borderId="0" xfId="0" applyNumberFormat="1" applyFont="1" applyBorder="1"/>
    <xf numFmtId="0" fontId="2" fillId="0" borderId="0" xfId="0" applyFont="1" applyBorder="1" applyAlignment="1" applyProtection="1">
      <alignment horizontal="right" vertical="center"/>
      <protection locked="0"/>
    </xf>
    <xf numFmtId="0" fontId="9" fillId="0" borderId="0" xfId="0" applyFont="1" applyBorder="1" applyAlignment="1">
      <alignment horizontal="center" vertical="center"/>
    </xf>
    <xf numFmtId="0" fontId="2" fillId="0" borderId="0" xfId="0" applyFont="1" applyBorder="1" applyAlignment="1" applyProtection="1">
      <alignment horizontal="left" vertical="center"/>
      <protection locked="0"/>
    </xf>
    <xf numFmtId="0" fontId="5" fillId="0" borderId="0" xfId="0" applyFont="1" applyBorder="1" applyAlignment="1">
      <alignment horizontal="left" vertical="center"/>
    </xf>
    <xf numFmtId="0" fontId="5" fillId="0" borderId="0" xfId="0" applyFont="1" applyBorder="1"/>
    <xf numFmtId="0" fontId="2" fillId="0" borderId="0" xfId="0" applyFont="1" applyBorder="1" applyAlignment="1" applyProtection="1">
      <alignment horizontal="right"/>
      <protection locked="0"/>
    </xf>
    <xf numFmtId="0" fontId="5" fillId="0" borderId="5" xfId="0" applyFont="1" applyBorder="1" applyAlignment="1" applyProtection="1">
      <alignment horizontal="center" vertical="center" wrapText="1"/>
      <protection locked="0"/>
    </xf>
    <xf numFmtId="0" fontId="5" fillId="0" borderId="5" xfId="0" applyFont="1" applyBorder="1" applyAlignment="1">
      <alignment horizontal="center" vertical="center" wrapText="1"/>
    </xf>
    <xf numFmtId="0" fontId="5" fillId="0" borderId="6" xfId="0" applyFont="1" applyBorder="1" applyAlignment="1" applyProtection="1">
      <alignment horizontal="center" vertical="center" wrapText="1"/>
      <protection locked="0"/>
    </xf>
    <xf numFmtId="0" fontId="5" fillId="0" borderId="6" xfId="0" applyFont="1" applyBorder="1" applyAlignment="1">
      <alignment horizontal="center" vertical="center" wrapText="1"/>
    </xf>
    <xf numFmtId="0" fontId="5" fillId="0" borderId="5" xfId="0" applyFont="1" applyBorder="1" applyAlignment="1">
      <alignment horizontal="center" vertical="center"/>
    </xf>
    <xf numFmtId="0" fontId="5" fillId="2" borderId="7" xfId="0" applyFont="1" applyFill="1" applyBorder="1" applyAlignment="1" applyProtection="1">
      <alignment horizontal="center" vertical="center" wrapText="1"/>
      <protection locked="0"/>
    </xf>
    <xf numFmtId="0" fontId="5" fillId="0" borderId="7" xfId="0" applyFont="1" applyBorder="1" applyAlignment="1">
      <alignment horizontal="center" vertical="center" wrapText="1"/>
    </xf>
    <xf numFmtId="0" fontId="5" fillId="0" borderId="7" xfId="0" applyFont="1" applyBorder="1" applyAlignment="1">
      <alignment horizontal="center" vertical="center"/>
    </xf>
    <xf numFmtId="0" fontId="3" fillId="0" borderId="1" xfId="0" applyFont="1" applyBorder="1" applyAlignment="1">
      <alignment horizontal="center" vertical="center"/>
    </xf>
    <xf numFmtId="0" fontId="2" fillId="2" borderId="1" xfId="0" applyFont="1" applyFill="1" applyBorder="1" applyAlignment="1" applyProtection="1">
      <alignment horizontal="left" vertical="center" wrapText="1"/>
      <protection locked="0"/>
    </xf>
    <xf numFmtId="0" fontId="2" fillId="0" borderId="1" xfId="0" applyFont="1" applyBorder="1" applyAlignment="1" applyProtection="1">
      <alignment horizontal="left" vertical="center"/>
      <protection locked="0"/>
    </xf>
    <xf numFmtId="4" fontId="2" fillId="0" borderId="1" xfId="0" applyNumberFormat="1" applyFont="1" applyBorder="1" applyAlignment="1" applyProtection="1">
      <alignment horizontal="right" vertical="center" wrapText="1"/>
      <protection locked="0"/>
    </xf>
    <xf numFmtId="49" fontId="8" fillId="0" borderId="1" xfId="53" applyNumberFormat="1" applyFont="1" applyBorder="1">
      <alignment horizontal="left" vertical="center" wrapText="1"/>
    </xf>
    <xf numFmtId="0" fontId="2" fillId="0" borderId="2" xfId="0" applyFont="1" applyBorder="1" applyAlignment="1" applyProtection="1">
      <alignment horizontal="center"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5" fillId="2" borderId="5" xfId="0" applyFont="1" applyFill="1" applyBorder="1" applyAlignment="1">
      <alignment horizontal="center" vertical="center"/>
    </xf>
    <xf numFmtId="0" fontId="5" fillId="0" borderId="6" xfId="0" applyFont="1" applyBorder="1" applyAlignment="1">
      <alignment horizontal="center" vertical="center"/>
    </xf>
    <xf numFmtId="4" fontId="2" fillId="0" borderId="1" xfId="0" applyNumberFormat="1" applyFont="1" applyBorder="1" applyAlignment="1">
      <alignment horizontal="right" vertical="center" wrapText="1"/>
    </xf>
    <xf numFmtId="0" fontId="2" fillId="0" borderId="1" xfId="0" applyFont="1" applyBorder="1" applyAlignment="1" applyProtection="1">
      <alignment horizontal="left" vertical="center" wrapText="1"/>
      <protection locked="0"/>
    </xf>
    <xf numFmtId="0" fontId="3" fillId="0" borderId="2" xfId="0" applyFont="1" applyBorder="1" applyAlignment="1" applyProtection="1">
      <alignment horizontal="center" vertical="center" wrapText="1"/>
      <protection locked="0"/>
    </xf>
    <xf numFmtId="0" fontId="2" fillId="0" borderId="3" xfId="0" applyFont="1" applyBorder="1" applyAlignment="1">
      <alignment horizontal="left" vertical="center"/>
    </xf>
    <xf numFmtId="0" fontId="2" fillId="2" borderId="4" xfId="0" applyFont="1" applyFill="1" applyBorder="1" applyAlignment="1">
      <alignment horizontal="left" vertical="center"/>
    </xf>
    <xf numFmtId="0" fontId="3" fillId="0" borderId="1" xfId="0" applyFont="1" applyBorder="1" applyAlignment="1" applyProtection="1">
      <alignment horizontal="center" vertical="center"/>
      <protection locked="0"/>
    </xf>
    <xf numFmtId="4" fontId="8" fillId="0" borderId="1" xfId="54" applyNumberFormat="1" applyFont="1" applyBorder="1">
      <alignment horizontal="right" vertical="center"/>
    </xf>
    <xf numFmtId="0" fontId="2" fillId="2" borderId="0" xfId="0" applyFont="1" applyFill="1" applyBorder="1" applyAlignment="1" applyProtection="1">
      <alignment horizontal="right" vertical="top" wrapText="1"/>
      <protection locked="0"/>
    </xf>
    <xf numFmtId="0" fontId="10" fillId="0" borderId="0" xfId="0" applyFont="1" applyBorder="1" applyAlignment="1" applyProtection="1">
      <alignment vertical="top"/>
      <protection locked="0"/>
    </xf>
    <xf numFmtId="0" fontId="10" fillId="0" borderId="0" xfId="0" applyFont="1" applyBorder="1" applyAlignment="1">
      <alignment vertical="top"/>
    </xf>
    <xf numFmtId="0" fontId="11" fillId="2" borderId="0" xfId="0" applyFont="1" applyFill="1" applyBorder="1" applyAlignment="1" applyProtection="1">
      <alignment horizontal="center" vertical="center" wrapText="1"/>
      <protection locked="0"/>
    </xf>
    <xf numFmtId="0" fontId="10" fillId="0" borderId="0" xfId="0" applyFont="1" applyBorder="1" applyProtection="1">
      <protection locked="0"/>
    </xf>
    <xf numFmtId="0" fontId="10" fillId="0" borderId="0" xfId="0" applyFont="1" applyBorder="1"/>
    <xf numFmtId="0" fontId="2" fillId="2" borderId="0" xfId="0" applyFont="1" applyFill="1" applyBorder="1" applyAlignment="1" applyProtection="1">
      <alignment horizontal="left" vertical="center" wrapText="1"/>
      <protection locked="0"/>
    </xf>
    <xf numFmtId="0" fontId="3" fillId="2" borderId="0" xfId="0" applyFont="1" applyFill="1" applyBorder="1" applyAlignment="1" applyProtection="1">
      <alignment horizontal="right" vertical="center"/>
      <protection locked="0"/>
    </xf>
    <xf numFmtId="0" fontId="3" fillId="2" borderId="0" xfId="0" applyFont="1" applyFill="1" applyBorder="1" applyAlignment="1" applyProtection="1">
      <alignment horizontal="right" vertical="center" wrapText="1"/>
      <protection locked="0"/>
    </xf>
    <xf numFmtId="0" fontId="3" fillId="0" borderId="1" xfId="0" applyFont="1" applyBorder="1" applyAlignment="1" applyProtection="1">
      <alignment horizontal="center" vertical="center" wrapText="1"/>
      <protection locked="0"/>
    </xf>
    <xf numFmtId="0" fontId="3" fillId="2" borderId="1" xfId="0" applyFont="1" applyFill="1" applyBorder="1" applyAlignment="1" applyProtection="1">
      <alignment horizontal="center" vertical="center"/>
      <protection locked="0"/>
    </xf>
    <xf numFmtId="0" fontId="3" fillId="2" borderId="1" xfId="0" applyFont="1" applyFill="1" applyBorder="1" applyAlignment="1" applyProtection="1">
      <alignment horizontal="center" vertical="center" wrapText="1"/>
      <protection locked="0"/>
    </xf>
    <xf numFmtId="0" fontId="3" fillId="2" borderId="1" xfId="0" applyFont="1" applyFill="1" applyBorder="1" applyAlignment="1" applyProtection="1">
      <alignment horizontal="right" vertical="center"/>
      <protection locked="0"/>
    </xf>
    <xf numFmtId="0" fontId="3" fillId="2" borderId="1" xfId="0" applyFont="1" applyFill="1" applyBorder="1" applyAlignment="1" applyProtection="1">
      <alignment horizontal="right" vertical="center" wrapText="1"/>
      <protection locked="0"/>
    </xf>
    <xf numFmtId="0" fontId="2" fillId="2" borderId="1" xfId="0" applyFont="1" applyFill="1" applyBorder="1" applyAlignment="1">
      <alignment horizontal="center" vertical="center" wrapText="1"/>
    </xf>
    <xf numFmtId="0" fontId="2" fillId="0" borderId="1" xfId="0" applyFont="1" applyBorder="1" applyAlignment="1" applyProtection="1">
      <alignment horizontal="center" vertical="center" wrapText="1"/>
      <protection locked="0"/>
    </xf>
    <xf numFmtId="0" fontId="2" fillId="0" borderId="1" xfId="0" applyFont="1" applyBorder="1" applyAlignment="1">
      <alignment horizontal="center" vertical="center" wrapText="1"/>
    </xf>
    <xf numFmtId="0" fontId="2" fillId="2" borderId="1" xfId="0" applyFont="1" applyFill="1" applyBorder="1" applyAlignment="1" applyProtection="1">
      <alignment horizontal="center" vertical="center" wrapText="1"/>
      <protection locked="0"/>
    </xf>
    <xf numFmtId="0" fontId="2" fillId="2" borderId="1" xfId="0" applyFont="1" applyFill="1" applyBorder="1" applyAlignment="1">
      <alignment horizontal="left" vertical="center" wrapText="1"/>
    </xf>
    <xf numFmtId="3" fontId="2" fillId="2" borderId="1" xfId="0" applyNumberFormat="1" applyFont="1" applyFill="1" applyBorder="1" applyAlignment="1" applyProtection="1">
      <alignment horizontal="right" vertical="center"/>
      <protection locked="0"/>
    </xf>
    <xf numFmtId="4" fontId="2" fillId="0" borderId="1" xfId="0" applyNumberFormat="1" applyFont="1" applyBorder="1" applyAlignment="1" applyProtection="1">
      <alignment horizontal="right" vertical="center"/>
      <protection locked="0"/>
    </xf>
    <xf numFmtId="0" fontId="2" fillId="0" borderId="1" xfId="0" applyFont="1" applyBorder="1" applyAlignment="1" applyProtection="1">
      <alignment horizontal="left"/>
      <protection locked="0"/>
    </xf>
    <xf numFmtId="0" fontId="2" fillId="0" borderId="1" xfId="0" applyFont="1" applyBorder="1" applyAlignment="1">
      <alignment horizontal="left"/>
    </xf>
    <xf numFmtId="0" fontId="2" fillId="2" borderId="1" xfId="0" applyFont="1" applyFill="1" applyBorder="1" applyAlignment="1">
      <alignment horizontal="right" vertical="center"/>
    </xf>
    <xf numFmtId="0" fontId="2" fillId="2" borderId="0" xfId="0" applyFont="1" applyFill="1" applyBorder="1" applyAlignment="1" applyProtection="1">
      <alignment horizontal="right" vertical="center" wrapText="1"/>
      <protection locked="0"/>
    </xf>
    <xf numFmtId="0" fontId="12" fillId="0" borderId="0" xfId="0" applyFont="1" applyBorder="1" applyAlignment="1">
      <alignment horizontal="center" vertical="center"/>
    </xf>
    <xf numFmtId="0" fontId="9" fillId="0" borderId="0" xfId="0" applyFont="1" applyBorder="1" applyAlignment="1" applyProtection="1">
      <alignment horizontal="center" vertical="center"/>
      <protection locked="0"/>
    </xf>
    <xf numFmtId="0" fontId="5" fillId="0" borderId="1" xfId="0" applyFont="1" applyBorder="1" applyAlignment="1" applyProtection="1">
      <alignment horizontal="center" vertical="center"/>
      <protection locked="0"/>
    </xf>
    <xf numFmtId="0" fontId="2" fillId="0" borderId="1" xfId="0" applyFont="1" applyBorder="1" applyAlignment="1">
      <alignment vertical="center" wrapText="1"/>
    </xf>
    <xf numFmtId="0" fontId="2" fillId="2" borderId="1" xfId="0" applyFont="1" applyFill="1" applyBorder="1" applyAlignment="1" applyProtection="1">
      <alignment horizontal="center" vertical="center"/>
      <protection locked="0"/>
    </xf>
    <xf numFmtId="0" fontId="0" fillId="0" borderId="0" xfId="0" applyFont="1" applyBorder="1" applyAlignment="1">
      <alignment horizontal="center" vertical="center"/>
    </xf>
    <xf numFmtId="0" fontId="3" fillId="0" borderId="0" xfId="0" applyFont="1" applyBorder="1" applyAlignment="1">
      <alignment horizontal="right" vertical="center"/>
    </xf>
    <xf numFmtId="0" fontId="12" fillId="0" borderId="0" xfId="0" applyFont="1" applyBorder="1" applyAlignment="1">
      <alignment horizontal="center" vertical="center" wrapText="1"/>
    </xf>
    <xf numFmtId="0" fontId="2" fillId="0" borderId="0" xfId="0" applyFont="1" applyBorder="1" applyAlignment="1">
      <alignment horizontal="left" vertical="center" wrapText="1"/>
    </xf>
    <xf numFmtId="0" fontId="5" fillId="0" borderId="0" xfId="0" applyFont="1" applyBorder="1" applyAlignment="1">
      <alignment wrapText="1"/>
    </xf>
    <xf numFmtId="0" fontId="3" fillId="0" borderId="0" xfId="0" applyFont="1" applyBorder="1" applyAlignment="1">
      <alignment horizontal="right" wrapText="1"/>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0" borderId="10" xfId="0" applyFont="1" applyBorder="1" applyAlignment="1">
      <alignment horizontal="center" vertical="center"/>
    </xf>
    <xf numFmtId="0" fontId="5" fillId="0" borderId="9" xfId="0" applyFont="1" applyBorder="1" applyAlignment="1">
      <alignment horizontal="center" vertical="center" wrapText="1"/>
    </xf>
    <xf numFmtId="179" fontId="8" fillId="0" borderId="1" xfId="54" applyNumberFormat="1" applyFont="1" applyBorder="1">
      <alignment horizontal="right" vertical="center"/>
    </xf>
    <xf numFmtId="0" fontId="3" fillId="0" borderId="0" xfId="0" applyFont="1" applyBorder="1" applyAlignment="1">
      <alignment wrapText="1"/>
    </xf>
    <xf numFmtId="0" fontId="3" fillId="0" borderId="0" xfId="0" applyFont="1" applyBorder="1" applyProtection="1">
      <protection locked="0"/>
    </xf>
    <xf numFmtId="0" fontId="9" fillId="0" borderId="0" xfId="0" applyFont="1" applyBorder="1" applyAlignment="1">
      <alignment horizontal="center" vertical="center" wrapText="1"/>
    </xf>
    <xf numFmtId="0" fontId="5" fillId="0" borderId="0" xfId="0" applyFont="1" applyBorder="1" applyProtection="1">
      <protection locked="0"/>
    </xf>
    <xf numFmtId="0" fontId="5" fillId="0" borderId="11" xfId="0" applyFont="1" applyBorder="1" applyAlignment="1" applyProtection="1">
      <alignment horizontal="center" vertical="center"/>
      <protection locked="0"/>
    </xf>
    <xf numFmtId="0" fontId="5" fillId="0" borderId="11" xfId="0" applyFont="1" applyBorder="1" applyAlignment="1">
      <alignment horizontal="center" vertical="center" wrapText="1"/>
    </xf>
    <xf numFmtId="0" fontId="5" fillId="0" borderId="12" xfId="0" applyFont="1" applyBorder="1" applyAlignment="1" applyProtection="1">
      <alignment horizontal="center" vertical="center"/>
      <protection locked="0"/>
    </xf>
    <xf numFmtId="0" fontId="5" fillId="0" borderId="12" xfId="0" applyFont="1" applyBorder="1" applyAlignment="1">
      <alignment horizontal="center" vertical="center" wrapText="1"/>
    </xf>
    <xf numFmtId="0" fontId="5" fillId="0" borderId="13" xfId="0" applyFont="1" applyBorder="1" applyAlignment="1" applyProtection="1">
      <alignment horizontal="center" vertical="center"/>
      <protection locked="0"/>
    </xf>
    <xf numFmtId="0" fontId="5" fillId="0" borderId="13" xfId="0" applyFont="1" applyBorder="1" applyAlignment="1">
      <alignment horizontal="center" vertical="center" wrapText="1"/>
    </xf>
    <xf numFmtId="0" fontId="2" fillId="0" borderId="7" xfId="0" applyFont="1" applyBorder="1" applyAlignment="1">
      <alignment horizontal="left" vertical="center" wrapText="1"/>
    </xf>
    <xf numFmtId="0" fontId="2" fillId="0" borderId="13" xfId="0" applyFont="1" applyBorder="1" applyAlignment="1" applyProtection="1">
      <alignment horizontal="left" vertical="center"/>
      <protection locked="0"/>
    </xf>
    <xf numFmtId="0" fontId="2" fillId="0" borderId="13" xfId="0" applyFont="1" applyBorder="1" applyAlignment="1">
      <alignment horizontal="left" vertical="center" wrapText="1"/>
    </xf>
    <xf numFmtId="0" fontId="2" fillId="0" borderId="10" xfId="0" applyFont="1" applyBorder="1" applyAlignment="1">
      <alignment horizontal="center" vertical="center"/>
    </xf>
    <xf numFmtId="0" fontId="2" fillId="0" borderId="14" xfId="0" applyFont="1" applyBorder="1" applyAlignment="1" applyProtection="1">
      <alignment horizontal="left" vertical="center"/>
      <protection locked="0"/>
    </xf>
    <xf numFmtId="0" fontId="2" fillId="0" borderId="14" xfId="0" applyFont="1" applyBorder="1" applyAlignment="1">
      <alignment horizontal="left" vertical="center"/>
    </xf>
    <xf numFmtId="0" fontId="2" fillId="0" borderId="0" xfId="0" applyFont="1" applyBorder="1" applyAlignment="1" applyProtection="1">
      <alignment vertical="top" wrapText="1"/>
      <protection locked="0"/>
    </xf>
    <xf numFmtId="0" fontId="9" fillId="0" borderId="0" xfId="0" applyFont="1" applyBorder="1" applyAlignment="1" applyProtection="1">
      <alignment horizontal="center" vertical="center" wrapText="1"/>
      <protection locked="0"/>
    </xf>
    <xf numFmtId="0" fontId="5" fillId="0" borderId="3" xfId="0" applyFont="1" applyBorder="1" applyAlignment="1">
      <alignment horizontal="center" vertical="center" wrapText="1"/>
    </xf>
    <xf numFmtId="0" fontId="5" fillId="0" borderId="3" xfId="0" applyFont="1" applyBorder="1" applyAlignment="1" applyProtection="1">
      <alignment horizontal="center" vertical="center" wrapText="1"/>
      <protection locked="0"/>
    </xf>
    <xf numFmtId="0" fontId="5" fillId="0" borderId="12" xfId="0" applyFont="1" applyBorder="1" applyAlignment="1" applyProtection="1">
      <alignment horizontal="center" vertical="center" wrapText="1"/>
      <protection locked="0"/>
    </xf>
    <xf numFmtId="0" fontId="5" fillId="0" borderId="14" xfId="0" applyFont="1" applyBorder="1" applyAlignment="1">
      <alignment horizontal="center" vertical="center" wrapText="1"/>
    </xf>
    <xf numFmtId="0" fontId="5" fillId="0" borderId="13" xfId="0" applyFont="1" applyBorder="1" applyAlignment="1" applyProtection="1">
      <alignment horizontal="center" vertical="center" wrapText="1"/>
      <protection locked="0"/>
    </xf>
    <xf numFmtId="179" fontId="8" fillId="0" borderId="1" xfId="0" applyNumberFormat="1" applyFont="1" applyBorder="1" applyAlignment="1">
      <alignment horizontal="right" vertical="center"/>
    </xf>
    <xf numFmtId="0" fontId="2" fillId="2" borderId="13" xfId="0" applyFont="1" applyFill="1" applyBorder="1" applyAlignment="1">
      <alignment horizontal="left" vertical="center"/>
    </xf>
    <xf numFmtId="0" fontId="2" fillId="0" borderId="0" xfId="0" applyFont="1" applyBorder="1" applyAlignment="1" applyProtection="1">
      <alignment horizontal="right" vertical="center" wrapText="1"/>
      <protection locked="0"/>
    </xf>
    <xf numFmtId="0" fontId="2" fillId="0" borderId="0" xfId="0" applyFont="1" applyBorder="1" applyAlignment="1" applyProtection="1">
      <alignment horizontal="right" wrapText="1"/>
      <protection locked="0"/>
    </xf>
    <xf numFmtId="0" fontId="5" fillId="0" borderId="3" xfId="0" applyFont="1" applyBorder="1" applyAlignment="1" applyProtection="1">
      <alignment horizontal="center" vertical="center"/>
      <protection locked="0"/>
    </xf>
    <xf numFmtId="0" fontId="5" fillId="0" borderId="4" xfId="0" applyFont="1" applyBorder="1" applyAlignment="1" applyProtection="1">
      <alignment horizontal="center" vertical="center"/>
      <protection locked="0"/>
    </xf>
    <xf numFmtId="0" fontId="5" fillId="0" borderId="14" xfId="0" applyFont="1" applyBorder="1" applyAlignment="1" applyProtection="1">
      <alignment horizontal="center" vertical="center"/>
      <protection locked="0"/>
    </xf>
    <xf numFmtId="0" fontId="5" fillId="0" borderId="14" xfId="0" applyFont="1" applyBorder="1" applyAlignment="1" applyProtection="1">
      <alignment horizontal="center" vertical="center" wrapText="1"/>
      <protection locked="0"/>
    </xf>
    <xf numFmtId="0" fontId="2" fillId="0" borderId="0" xfId="0" applyFont="1" applyBorder="1" applyAlignment="1">
      <alignment horizontal="left" vertical="center"/>
    </xf>
    <xf numFmtId="176" fontId="8" fillId="0" borderId="1" xfId="56" applyNumberFormat="1" applyFont="1" applyBorder="1" applyAlignment="1">
      <alignment horizontal="center" vertical="center"/>
    </xf>
    <xf numFmtId="176" fontId="8" fillId="0" borderId="1" xfId="0" applyNumberFormat="1" applyFont="1" applyBorder="1" applyAlignment="1">
      <alignment horizontal="center" vertical="center"/>
    </xf>
    <xf numFmtId="3" fontId="2" fillId="0" borderId="13" xfId="0" applyNumberFormat="1" applyFont="1" applyBorder="1" applyAlignment="1">
      <alignment horizontal="right" vertical="center"/>
    </xf>
    <xf numFmtId="0" fontId="2" fillId="2" borderId="13" xfId="0" applyFont="1" applyFill="1" applyBorder="1" applyAlignment="1">
      <alignment horizontal="right" vertical="center"/>
    </xf>
    <xf numFmtId="0" fontId="2" fillId="2" borderId="0" xfId="0" applyFont="1" applyFill="1" applyBorder="1" applyAlignment="1">
      <alignment horizontal="left" vertical="center"/>
    </xf>
    <xf numFmtId="179" fontId="8" fillId="0" borderId="0" xfId="0" applyNumberFormat="1" applyFont="1" applyBorder="1" applyAlignment="1">
      <alignment horizontal="left" vertical="center"/>
    </xf>
    <xf numFmtId="0" fontId="2" fillId="0" borderId="0" xfId="0" applyFont="1" applyBorder="1" applyAlignment="1">
      <alignment horizontal="right"/>
    </xf>
    <xf numFmtId="0" fontId="13" fillId="0" borderId="0" xfId="0" applyFont="1" applyBorder="1" applyAlignment="1" applyProtection="1">
      <alignment horizontal="right"/>
      <protection locked="0"/>
    </xf>
    <xf numFmtId="49" fontId="13" fillId="0" borderId="0" xfId="0" applyNumberFormat="1" applyFont="1" applyBorder="1" applyProtection="1">
      <protection locked="0"/>
    </xf>
    <xf numFmtId="0" fontId="3" fillId="0" borderId="0" xfId="0" applyFont="1" applyBorder="1" applyAlignment="1">
      <alignment horizontal="right"/>
    </xf>
    <xf numFmtId="0" fontId="14" fillId="0" borderId="0" xfId="0" applyFont="1" applyBorder="1" applyAlignment="1" applyProtection="1">
      <alignment horizontal="center" vertical="center" wrapText="1"/>
      <protection locked="0"/>
    </xf>
    <xf numFmtId="0" fontId="14" fillId="0" borderId="0" xfId="0" applyFont="1" applyBorder="1" applyAlignment="1" applyProtection="1">
      <alignment horizontal="center" vertical="center"/>
      <protection locked="0"/>
    </xf>
    <xf numFmtId="0" fontId="14" fillId="0" borderId="0" xfId="0" applyFont="1" applyBorder="1" applyAlignment="1">
      <alignment horizontal="center" vertical="center"/>
    </xf>
    <xf numFmtId="0" fontId="5" fillId="0" borderId="5" xfId="0" applyFont="1" applyBorder="1" applyAlignment="1" applyProtection="1">
      <alignment horizontal="center" vertical="center"/>
      <protection locked="0"/>
    </xf>
    <xf numFmtId="49" fontId="5" fillId="0" borderId="5" xfId="0" applyNumberFormat="1" applyFont="1" applyBorder="1" applyAlignment="1" applyProtection="1">
      <alignment horizontal="center" vertical="center" wrapText="1"/>
      <protection locked="0"/>
    </xf>
    <xf numFmtId="0" fontId="5" fillId="0" borderId="6" xfId="0" applyFont="1" applyBorder="1" applyAlignment="1" applyProtection="1">
      <alignment horizontal="center" vertical="center"/>
      <protection locked="0"/>
    </xf>
    <xf numFmtId="49" fontId="5" fillId="0" borderId="6" xfId="0" applyNumberFormat="1" applyFont="1" applyBorder="1" applyAlignment="1" applyProtection="1">
      <alignment horizontal="center" vertical="center" wrapText="1"/>
      <protection locked="0"/>
    </xf>
    <xf numFmtId="49" fontId="5" fillId="0" borderId="1" xfId="0" applyNumberFormat="1" applyFont="1" applyBorder="1" applyAlignment="1" applyProtection="1">
      <alignment horizontal="center" vertical="center"/>
      <protection locked="0"/>
    </xf>
    <xf numFmtId="0" fontId="3" fillId="0" borderId="3"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3" fillId="0" borderId="1" xfId="0" applyFont="1" applyBorder="1" applyAlignment="1">
      <alignment horizontal="center" vertical="center" wrapText="1"/>
    </xf>
    <xf numFmtId="0" fontId="2" fillId="0" borderId="1" xfId="0" applyFont="1" applyBorder="1" applyAlignment="1">
      <alignment horizontal="left" vertical="center" wrapText="1" indent="1"/>
    </xf>
    <xf numFmtId="0" fontId="3" fillId="0" borderId="0" xfId="0" applyFont="1" applyBorder="1" applyAlignment="1">
      <alignment vertical="top"/>
    </xf>
    <xf numFmtId="0" fontId="5" fillId="0" borderId="11" xfId="0" applyFont="1" applyBorder="1" applyAlignment="1">
      <alignment horizontal="center" vertical="center"/>
    </xf>
    <xf numFmtId="0" fontId="5" fillId="0" borderId="10" xfId="0" applyFont="1" applyBorder="1" applyAlignment="1" applyProtection="1">
      <alignment horizontal="center" vertical="center" wrapText="1"/>
      <protection locked="0"/>
    </xf>
    <xf numFmtId="0" fontId="5" fillId="0" borderId="13" xfId="0" applyFont="1" applyBorder="1" applyAlignment="1">
      <alignment horizontal="center" vertical="center"/>
    </xf>
    <xf numFmtId="0" fontId="2" fillId="0" borderId="0" xfId="0" applyFont="1" applyBorder="1" applyAlignment="1">
      <alignment horizontal="right" vertical="center"/>
    </xf>
    <xf numFmtId="0" fontId="3" fillId="0" borderId="0" xfId="0" applyFont="1" applyBorder="1" applyAlignment="1" applyProtection="1">
      <alignment vertical="top"/>
      <protection locked="0"/>
    </xf>
    <xf numFmtId="49" fontId="3" fillId="0" borderId="0" xfId="0" applyNumberFormat="1" applyFont="1" applyBorder="1" applyProtection="1">
      <protection locked="0"/>
    </xf>
    <xf numFmtId="0" fontId="5" fillId="0" borderId="0" xfId="0" applyFont="1" applyBorder="1" applyAlignment="1" applyProtection="1">
      <alignment horizontal="left" vertical="center"/>
      <protection locked="0"/>
    </xf>
    <xf numFmtId="0" fontId="5" fillId="0" borderId="7" xfId="0" applyFont="1" applyBorder="1" applyAlignment="1" applyProtection="1">
      <alignment horizontal="center"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5" fillId="0" borderId="2" xfId="0" applyFont="1" applyBorder="1" applyAlignment="1" applyProtection="1">
      <alignment horizontal="center" vertical="center"/>
      <protection locked="0"/>
    </xf>
    <xf numFmtId="0" fontId="5" fillId="0" borderId="2" xfId="0" applyFont="1" applyBorder="1" applyAlignment="1" applyProtection="1">
      <alignment horizontal="center" vertical="center" wrapText="1"/>
      <protection locked="0"/>
    </xf>
    <xf numFmtId="0" fontId="5" fillId="0" borderId="1" xfId="0" applyFont="1" applyBorder="1" applyAlignment="1" applyProtection="1">
      <alignment horizontal="center" vertical="center" wrapText="1"/>
      <protection locked="0"/>
    </xf>
    <xf numFmtId="0" fontId="5" fillId="0" borderId="4" xfId="0" applyFont="1" applyBorder="1" applyAlignment="1" applyProtection="1">
      <alignment horizontal="center" vertical="center" wrapText="1"/>
      <protection locked="0"/>
    </xf>
    <xf numFmtId="0" fontId="2" fillId="0" borderId="0" xfId="0" applyFont="1" applyBorder="1" applyAlignment="1">
      <alignment horizontal="right" vertical="center" wrapText="1"/>
    </xf>
    <xf numFmtId="0" fontId="15" fillId="0" borderId="0" xfId="0" applyFont="1" applyBorder="1" applyAlignment="1">
      <alignment horizontal="center" vertical="center"/>
    </xf>
    <xf numFmtId="0" fontId="3" fillId="2" borderId="0" xfId="0" applyFont="1" applyFill="1" applyBorder="1" applyAlignment="1" applyProtection="1">
      <alignment horizontal="left" vertical="center" wrapText="1"/>
      <protection locked="0"/>
    </xf>
    <xf numFmtId="0" fontId="10" fillId="2" borderId="1" xfId="0" applyFont="1" applyFill="1" applyBorder="1" applyAlignment="1" applyProtection="1">
      <alignment vertical="top" wrapText="1"/>
      <protection locked="0"/>
    </xf>
    <xf numFmtId="49" fontId="5" fillId="0" borderId="2" xfId="0" applyNumberFormat="1" applyFont="1" applyBorder="1" applyAlignment="1">
      <alignment horizontal="center" vertical="center" wrapText="1"/>
    </xf>
    <xf numFmtId="49" fontId="5" fillId="0" borderId="4" xfId="0" applyNumberFormat="1" applyFont="1" applyBorder="1" applyAlignment="1">
      <alignment horizontal="center" vertical="center" wrapText="1"/>
    </xf>
    <xf numFmtId="49" fontId="5" fillId="0" borderId="1" xfId="0" applyNumberFormat="1" applyFont="1" applyBorder="1" applyAlignment="1">
      <alignment horizontal="center" vertical="center"/>
    </xf>
    <xf numFmtId="0" fontId="2" fillId="0" borderId="1" xfId="0" applyFont="1" applyBorder="1" applyAlignment="1">
      <alignment horizontal="left" vertical="center" wrapText="1" indent="2"/>
    </xf>
    <xf numFmtId="0" fontId="3" fillId="0" borderId="2" xfId="0" applyFont="1" applyBorder="1" applyAlignment="1">
      <alignment horizontal="center" vertical="center"/>
    </xf>
    <xf numFmtId="0" fontId="3" fillId="0" borderId="4" xfId="0" applyFont="1" applyBorder="1" applyAlignment="1">
      <alignment horizontal="center" vertical="center"/>
    </xf>
    <xf numFmtId="0" fontId="10" fillId="2" borderId="0" xfId="0" applyFont="1" applyFill="1" applyBorder="1" applyAlignment="1">
      <alignment horizontal="left" vertical="center"/>
    </xf>
    <xf numFmtId="0" fontId="16" fillId="0" borderId="1" xfId="0" applyFont="1" applyBorder="1" applyAlignment="1" applyProtection="1">
      <alignment horizontal="center" vertical="center" wrapText="1"/>
      <protection locked="0"/>
    </xf>
    <xf numFmtId="0" fontId="16" fillId="0" borderId="1" xfId="0" applyFont="1" applyBorder="1" applyAlignment="1" applyProtection="1">
      <alignment vertical="top" wrapText="1"/>
      <protection locked="0"/>
    </xf>
    <xf numFmtId="0" fontId="2" fillId="0" borderId="1" xfId="0" applyFont="1" applyBorder="1" applyAlignment="1" applyProtection="1">
      <alignment vertical="center" wrapText="1"/>
      <protection locked="0"/>
    </xf>
    <xf numFmtId="0" fontId="17" fillId="0" borderId="1" xfId="0" applyFont="1" applyBorder="1" applyAlignment="1">
      <alignment horizontal="center" vertical="center"/>
    </xf>
    <xf numFmtId="0" fontId="17" fillId="0" borderId="1" xfId="0" applyFont="1" applyBorder="1" applyAlignment="1" applyProtection="1">
      <alignment horizontal="center" vertical="center" wrapText="1"/>
      <protection locked="0"/>
    </xf>
    <xf numFmtId="179" fontId="18" fillId="0" borderId="1" xfId="0" applyNumberFormat="1" applyFont="1" applyBorder="1" applyAlignment="1">
      <alignment horizontal="right" vertical="center"/>
    </xf>
    <xf numFmtId="0" fontId="16" fillId="2" borderId="5" xfId="0" applyFont="1" applyFill="1" applyBorder="1" applyAlignment="1">
      <alignment horizontal="center" vertical="center"/>
    </xf>
    <xf numFmtId="0" fontId="16" fillId="0" borderId="2" xfId="0" applyFont="1" applyBorder="1" applyAlignment="1" applyProtection="1">
      <alignment horizontal="center" vertical="center"/>
      <protection locked="0"/>
    </xf>
    <xf numFmtId="0" fontId="16" fillId="0" borderId="3" xfId="0" applyFont="1" applyBorder="1" applyAlignment="1" applyProtection="1">
      <alignment horizontal="center" vertical="center"/>
      <protection locked="0"/>
    </xf>
    <xf numFmtId="0" fontId="16" fillId="0" borderId="4" xfId="0" applyFont="1" applyBorder="1" applyAlignment="1" applyProtection="1">
      <alignment horizontal="center" vertical="center"/>
      <protection locked="0"/>
    </xf>
    <xf numFmtId="0" fontId="16" fillId="0" borderId="5" xfId="0" applyFont="1" applyBorder="1" applyAlignment="1" applyProtection="1">
      <alignment horizontal="center" vertical="center"/>
      <protection locked="0"/>
    </xf>
    <xf numFmtId="0" fontId="16" fillId="2" borderId="7" xfId="0" applyFont="1" applyFill="1" applyBorder="1" applyAlignment="1" applyProtection="1">
      <alignment horizontal="center" vertical="center" wrapText="1"/>
      <protection locked="0"/>
    </xf>
    <xf numFmtId="0" fontId="16" fillId="0" borderId="7" xfId="0" applyFont="1" applyBorder="1" applyAlignment="1" applyProtection="1">
      <alignment horizontal="center" vertical="center"/>
      <protection locked="0"/>
    </xf>
    <xf numFmtId="0" fontId="16" fillId="0" borderId="1" xfId="0" applyFont="1" applyBorder="1" applyAlignment="1" applyProtection="1">
      <alignment horizontal="center" vertical="center"/>
      <protection locked="0"/>
    </xf>
    <xf numFmtId="0" fontId="2" fillId="2" borderId="1" xfId="0" applyFont="1" applyFill="1" applyBorder="1" applyAlignment="1">
      <alignment horizontal="left" vertical="center" wrapText="1" indent="1"/>
    </xf>
    <xf numFmtId="0" fontId="2" fillId="2" borderId="1" xfId="0" applyFont="1" applyFill="1" applyBorder="1" applyAlignment="1">
      <alignment horizontal="left" vertical="center" wrapText="1" indent="2"/>
    </xf>
    <xf numFmtId="0" fontId="2" fillId="2" borderId="2" xfId="0" applyFont="1" applyFill="1" applyBorder="1" applyAlignment="1">
      <alignment horizontal="center" vertical="center" wrapText="1"/>
    </xf>
    <xf numFmtId="0" fontId="16" fillId="0" borderId="3" xfId="0" applyFont="1" applyBorder="1" applyAlignment="1">
      <alignment horizontal="center" vertical="center"/>
    </xf>
    <xf numFmtId="0" fontId="16" fillId="0" borderId="4" xfId="0" applyFont="1" applyBorder="1" applyAlignment="1">
      <alignment horizontal="center" vertical="center"/>
    </xf>
    <xf numFmtId="0" fontId="16" fillId="0" borderId="7" xfId="0" applyFont="1" applyBorder="1" applyAlignment="1" applyProtection="1">
      <alignment horizontal="center" vertical="center" wrapText="1"/>
      <protection locked="0"/>
    </xf>
    <xf numFmtId="0" fontId="3" fillId="0" borderId="5" xfId="0" applyFont="1" applyBorder="1" applyAlignment="1" applyProtection="1">
      <alignment horizontal="center" vertical="center" wrapText="1"/>
      <protection locked="0"/>
    </xf>
    <xf numFmtId="0" fontId="3" fillId="0" borderId="11" xfId="0" applyFont="1" applyBorder="1" applyAlignment="1" applyProtection="1">
      <alignment horizontal="center" vertical="center" wrapText="1"/>
      <protection locked="0"/>
    </xf>
    <xf numFmtId="0" fontId="3" fillId="0" borderId="3" xfId="0" applyFont="1" applyBorder="1" applyAlignment="1" applyProtection="1">
      <alignment horizontal="center" vertical="center" wrapText="1"/>
      <protection locked="0"/>
    </xf>
    <xf numFmtId="0" fontId="3" fillId="0" borderId="6" xfId="0" applyFont="1" applyBorder="1" applyAlignment="1" applyProtection="1">
      <alignment horizontal="center" vertical="center" wrapText="1"/>
      <protection locked="0"/>
    </xf>
    <xf numFmtId="0" fontId="3" fillId="0" borderId="12" xfId="0" applyFont="1" applyBorder="1" applyAlignment="1" applyProtection="1">
      <alignment horizontal="center" vertical="center" wrapText="1"/>
      <protection locked="0"/>
    </xf>
    <xf numFmtId="0" fontId="2" fillId="2" borderId="7" xfId="0" applyFont="1" applyFill="1" applyBorder="1" applyAlignment="1">
      <alignment horizontal="left" vertical="center"/>
    </xf>
    <xf numFmtId="0" fontId="2" fillId="2" borderId="1" xfId="0" applyFont="1" applyFill="1" applyBorder="1" applyAlignment="1">
      <alignment horizontal="center" vertical="center"/>
    </xf>
    <xf numFmtId="0" fontId="10" fillId="0" borderId="1" xfId="0" applyFont="1" applyBorder="1" applyAlignment="1" applyProtection="1">
      <alignment vertical="top" wrapText="1"/>
      <protection locked="0"/>
    </xf>
    <xf numFmtId="0" fontId="3" fillId="0" borderId="4" xfId="0" applyFont="1" applyBorder="1" applyAlignment="1" applyProtection="1">
      <alignment horizontal="center" vertical="center" wrapText="1"/>
      <protection locked="0"/>
    </xf>
    <xf numFmtId="0" fontId="3" fillId="0" borderId="14" xfId="0" applyFont="1" applyBorder="1" applyAlignment="1" applyProtection="1">
      <alignment horizontal="center" vertical="center"/>
      <protection locked="0"/>
    </xf>
    <xf numFmtId="0" fontId="3" fillId="0" borderId="14" xfId="0" applyFont="1" applyBorder="1" applyAlignment="1" applyProtection="1">
      <alignment horizontal="center" vertical="center" wrapText="1"/>
      <protection locked="0"/>
    </xf>
    <xf numFmtId="0" fontId="3" fillId="0" borderId="13" xfId="0" applyFont="1" applyBorder="1" applyAlignment="1" applyProtection="1">
      <alignment horizontal="center" vertical="center" wrapText="1"/>
      <protection locked="0"/>
    </xf>
    <xf numFmtId="0" fontId="2" fillId="2" borderId="13" xfId="0" applyFont="1" applyFill="1" applyBorder="1" applyAlignment="1" applyProtection="1">
      <alignment horizontal="right" vertical="center"/>
      <protection locked="0"/>
    </xf>
    <xf numFmtId="0" fontId="2" fillId="0" borderId="1" xfId="0" applyFont="1" applyBorder="1" applyAlignment="1" applyProtection="1">
      <alignment vertical="center"/>
      <protection locked="0"/>
    </xf>
    <xf numFmtId="0" fontId="2" fillId="0" borderId="1" xfId="0" applyFont="1" applyBorder="1" applyAlignment="1" quotePrefix="1">
      <alignment vertical="center" wrapText="1"/>
    </xf>
    <xf numFmtId="0" fontId="2" fillId="2" borderId="0" xfId="0" applyFont="1" applyFill="1" applyBorder="1" applyAlignment="1" quotePrefix="1">
      <alignment horizontal="right" vertical="center" wrapText="1"/>
    </xf>
  </cellXfs>
  <cellStyles count="58">
    <cellStyle name="常规" xfId="0" builtinId="0"/>
    <cellStyle name="货币[0]" xfId="1" builtinId="7"/>
    <cellStyle name="20% - 强调文字颜色 3" xfId="2" builtinId="38"/>
    <cellStyle name="输入" xfId="3" builtinId="20"/>
    <cellStyle name="货币" xfId="4" builtinId="4"/>
    <cellStyle name="千位分隔[0]" xfId="5" builtinId="6"/>
    <cellStyle name="DateTimeStyle" xf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DateStyle" xfId="13"/>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PercentStyle" xfId="35"/>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NumberStyle" xfId="52"/>
    <cellStyle name="TextStyle" xfId="53"/>
    <cellStyle name="MoneyStyle" xfId="54"/>
    <cellStyle name="TimeStyle" xfId="55"/>
    <cellStyle name="IntegralNumberStyle" xfId="56"/>
    <cellStyle name="Normal" xfId="5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schemas.openxmlformats.org/officeDocument/2006/relationships/sharedStrings" Target="sharedStrings.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theme" Target="theme/theme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6"/>
  <sheetViews>
    <sheetView showGridLines="0" showZeros="0" workbookViewId="0">
      <selection activeCell="G16" sqref="G16"/>
    </sheetView>
  </sheetViews>
  <sheetFormatPr defaultColWidth="8.57407407407407" defaultRowHeight="12.75" customHeight="1" outlineLevelCol="3"/>
  <cols>
    <col min="1" max="4" width="41" customWidth="1"/>
  </cols>
  <sheetData>
    <row r="1" ht="15" customHeight="1" spans="1:4">
      <c r="A1" s="78"/>
      <c r="B1" s="78"/>
      <c r="C1" s="78"/>
      <c r="D1" s="94" t="s">
        <v>0</v>
      </c>
    </row>
    <row r="2" ht="41.25" customHeight="1" spans="1:1">
      <c r="A2" s="73" t="str">
        <f>"2025"&amp;"年部门财务收支预算总表"</f>
        <v>2025年部门财务收支预算总表</v>
      </c>
    </row>
    <row r="3" ht="17.25" customHeight="1" spans="1:4">
      <c r="A3" s="76" t="str">
        <f>"单位名称："&amp;"石林彝族自治县西街口镇中心学校"</f>
        <v>单位名称：石林彝族自治县西街口镇中心学校</v>
      </c>
      <c r="B3" s="190"/>
      <c r="D3" s="169" t="s">
        <v>1</v>
      </c>
    </row>
    <row r="4" ht="23.25" customHeight="1" spans="1:4">
      <c r="A4" s="191" t="s">
        <v>2</v>
      </c>
      <c r="B4" s="192"/>
      <c r="C4" s="191" t="s">
        <v>3</v>
      </c>
      <c r="D4" s="192"/>
    </row>
    <row r="5" ht="24" customHeight="1" spans="1:4">
      <c r="A5" s="191" t="s">
        <v>4</v>
      </c>
      <c r="B5" s="191" t="s">
        <v>5</v>
      </c>
      <c r="C5" s="191" t="s">
        <v>6</v>
      </c>
      <c r="D5" s="191" t="s">
        <v>5</v>
      </c>
    </row>
    <row r="6" ht="17.25" customHeight="1" spans="1:4">
      <c r="A6" s="193" t="s">
        <v>7</v>
      </c>
      <c r="B6" s="134">
        <v>31006994</v>
      </c>
      <c r="C6" s="193" t="s">
        <v>8</v>
      </c>
      <c r="D6" s="134"/>
    </row>
    <row r="7" ht="17.25" customHeight="1" spans="1:4">
      <c r="A7" s="193" t="s">
        <v>9</v>
      </c>
      <c r="B7" s="134"/>
      <c r="C7" s="193" t="s">
        <v>10</v>
      </c>
      <c r="D7" s="134"/>
    </row>
    <row r="8" ht="17.25" customHeight="1" spans="1:4">
      <c r="A8" s="193" t="s">
        <v>11</v>
      </c>
      <c r="B8" s="134"/>
      <c r="C8" s="224" t="s">
        <v>12</v>
      </c>
      <c r="D8" s="134"/>
    </row>
    <row r="9" ht="17.25" customHeight="1" spans="1:4">
      <c r="A9" s="193" t="s">
        <v>13</v>
      </c>
      <c r="B9" s="134"/>
      <c r="C9" s="224" t="s">
        <v>14</v>
      </c>
      <c r="D9" s="134"/>
    </row>
    <row r="10" ht="17.25" customHeight="1" spans="1:4">
      <c r="A10" s="193" t="s">
        <v>15</v>
      </c>
      <c r="B10" s="134"/>
      <c r="C10" s="224" t="s">
        <v>16</v>
      </c>
      <c r="D10" s="134">
        <v>22101495</v>
      </c>
    </row>
    <row r="11" ht="17.25" customHeight="1" spans="1:4">
      <c r="A11" s="193" t="s">
        <v>17</v>
      </c>
      <c r="B11" s="134"/>
      <c r="C11" s="224" t="s">
        <v>18</v>
      </c>
      <c r="D11" s="134"/>
    </row>
    <row r="12" ht="17.25" customHeight="1" spans="1:4">
      <c r="A12" s="193" t="s">
        <v>19</v>
      </c>
      <c r="B12" s="134"/>
      <c r="C12" s="64" t="s">
        <v>20</v>
      </c>
      <c r="D12" s="134"/>
    </row>
    <row r="13" ht="17.25" customHeight="1" spans="1:4">
      <c r="A13" s="193" t="s">
        <v>21</v>
      </c>
      <c r="B13" s="134"/>
      <c r="C13" s="64" t="s">
        <v>22</v>
      </c>
      <c r="D13" s="134">
        <v>4333855</v>
      </c>
    </row>
    <row r="14" ht="17.25" customHeight="1" spans="1:4">
      <c r="A14" s="193" t="s">
        <v>23</v>
      </c>
      <c r="B14" s="134"/>
      <c r="C14" s="64" t="s">
        <v>24</v>
      </c>
      <c r="D14" s="134">
        <v>2329321</v>
      </c>
    </row>
    <row r="15" ht="17.25" customHeight="1" spans="1:4">
      <c r="A15" s="193" t="s">
        <v>25</v>
      </c>
      <c r="B15" s="134"/>
      <c r="C15" s="64" t="s">
        <v>26</v>
      </c>
      <c r="D15" s="134"/>
    </row>
    <row r="16" ht="17.25" customHeight="1" spans="1:4">
      <c r="A16" s="21"/>
      <c r="B16" s="134"/>
      <c r="C16" s="64" t="s">
        <v>27</v>
      </c>
      <c r="D16" s="134"/>
    </row>
    <row r="17" ht="17.25" customHeight="1" spans="1:4">
      <c r="A17" s="194"/>
      <c r="B17" s="134"/>
      <c r="C17" s="64" t="s">
        <v>28</v>
      </c>
      <c r="D17" s="134"/>
    </row>
    <row r="18" ht="17.25" customHeight="1" spans="1:4">
      <c r="A18" s="194"/>
      <c r="B18" s="134"/>
      <c r="C18" s="64" t="s">
        <v>29</v>
      </c>
      <c r="D18" s="134"/>
    </row>
    <row r="19" ht="17.25" customHeight="1" spans="1:4">
      <c r="A19" s="194"/>
      <c r="B19" s="134"/>
      <c r="C19" s="64" t="s">
        <v>30</v>
      </c>
      <c r="D19" s="134"/>
    </row>
    <row r="20" ht="17.25" customHeight="1" spans="1:4">
      <c r="A20" s="194"/>
      <c r="B20" s="134"/>
      <c r="C20" s="64" t="s">
        <v>31</v>
      </c>
      <c r="D20" s="134"/>
    </row>
    <row r="21" ht="17.25" customHeight="1" spans="1:4">
      <c r="A21" s="194"/>
      <c r="B21" s="134"/>
      <c r="C21" s="64" t="s">
        <v>32</v>
      </c>
      <c r="D21" s="134"/>
    </row>
    <row r="22" ht="17.25" customHeight="1" spans="1:4">
      <c r="A22" s="194"/>
      <c r="B22" s="134"/>
      <c r="C22" s="64" t="s">
        <v>33</v>
      </c>
      <c r="D22" s="134"/>
    </row>
    <row r="23" ht="17.25" customHeight="1" spans="1:4">
      <c r="A23" s="194"/>
      <c r="B23" s="134"/>
      <c r="C23" s="64" t="s">
        <v>34</v>
      </c>
      <c r="D23" s="134"/>
    </row>
    <row r="24" ht="17.25" customHeight="1" spans="1:4">
      <c r="A24" s="194"/>
      <c r="B24" s="134"/>
      <c r="C24" s="64" t="s">
        <v>35</v>
      </c>
      <c r="D24" s="134">
        <v>2242323</v>
      </c>
    </row>
    <row r="25" ht="17.25" customHeight="1" spans="1:4">
      <c r="A25" s="194"/>
      <c r="B25" s="134"/>
      <c r="C25" s="64" t="s">
        <v>36</v>
      </c>
      <c r="D25" s="134"/>
    </row>
    <row r="26" ht="17.25" customHeight="1" spans="1:4">
      <c r="A26" s="194"/>
      <c r="B26" s="134"/>
      <c r="C26" s="21" t="s">
        <v>37</v>
      </c>
      <c r="D26" s="134"/>
    </row>
    <row r="27" ht="17.25" customHeight="1" spans="1:4">
      <c r="A27" s="194"/>
      <c r="B27" s="134"/>
      <c r="C27" s="64" t="s">
        <v>38</v>
      </c>
      <c r="D27" s="134"/>
    </row>
    <row r="28" ht="16.5" customHeight="1" spans="1:4">
      <c r="A28" s="194"/>
      <c r="B28" s="134"/>
      <c r="C28" s="64" t="s">
        <v>39</v>
      </c>
      <c r="D28" s="134"/>
    </row>
    <row r="29" ht="16.5" customHeight="1" spans="1:4">
      <c r="A29" s="194"/>
      <c r="B29" s="134"/>
      <c r="C29" s="21" t="s">
        <v>40</v>
      </c>
      <c r="D29" s="134"/>
    </row>
    <row r="30" ht="17.25" customHeight="1" spans="1:4">
      <c r="A30" s="194"/>
      <c r="B30" s="134"/>
      <c r="C30" s="21" t="s">
        <v>41</v>
      </c>
      <c r="D30" s="134"/>
    </row>
    <row r="31" ht="17.25" customHeight="1" spans="1:4">
      <c r="A31" s="194"/>
      <c r="B31" s="134"/>
      <c r="C31" s="64" t="s">
        <v>42</v>
      </c>
      <c r="D31" s="134"/>
    </row>
    <row r="32" ht="16.5" customHeight="1" spans="1:4">
      <c r="A32" s="194" t="s">
        <v>43</v>
      </c>
      <c r="B32" s="134">
        <v>31006994</v>
      </c>
      <c r="C32" s="194" t="s">
        <v>44</v>
      </c>
      <c r="D32" s="134">
        <v>31006994</v>
      </c>
    </row>
    <row r="33" ht="16.5" customHeight="1" spans="1:4">
      <c r="A33" s="21" t="s">
        <v>45</v>
      </c>
      <c r="B33" s="134"/>
      <c r="C33" s="21" t="s">
        <v>46</v>
      </c>
      <c r="D33" s="134"/>
    </row>
    <row r="34" ht="16.5" customHeight="1" spans="1:4">
      <c r="A34" s="64" t="s">
        <v>47</v>
      </c>
      <c r="B34" s="134"/>
      <c r="C34" s="64" t="s">
        <v>47</v>
      </c>
      <c r="D34" s="134"/>
    </row>
    <row r="35" ht="16.5" customHeight="1" spans="1:4">
      <c r="A35" s="64" t="s">
        <v>48</v>
      </c>
      <c r="B35" s="134"/>
      <c r="C35" s="64" t="s">
        <v>49</v>
      </c>
      <c r="D35" s="134"/>
    </row>
    <row r="36" ht="16.5" customHeight="1" spans="1:4">
      <c r="A36" s="195" t="s">
        <v>50</v>
      </c>
      <c r="B36" s="134">
        <v>31006994</v>
      </c>
      <c r="C36" s="195" t="s">
        <v>51</v>
      </c>
      <c r="D36" s="134">
        <v>31006994</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10"/>
  <sheetViews>
    <sheetView showZeros="0" workbookViewId="0">
      <selection activeCell="D19" sqref="D19"/>
    </sheetView>
  </sheetViews>
  <sheetFormatPr defaultColWidth="9.13888888888889" defaultRowHeight="14.25" customHeight="1" outlineLevelCol="5"/>
  <cols>
    <col min="1" max="1" width="32.1388888888889" customWidth="1"/>
    <col min="2" max="2" width="20.712962962963" customWidth="1"/>
    <col min="3" max="3" width="32.1388888888889" customWidth="1"/>
    <col min="4" max="4" width="27.712962962963" customWidth="1"/>
    <col min="5" max="6" width="36.7037037037037" customWidth="1"/>
  </cols>
  <sheetData>
    <row r="1" ht="12" customHeight="1" spans="1:6">
      <c r="A1" s="150">
        <v>1</v>
      </c>
      <c r="B1" s="151">
        <v>0</v>
      </c>
      <c r="C1" s="150">
        <v>1</v>
      </c>
      <c r="D1" s="152"/>
      <c r="E1" s="152"/>
      <c r="F1" s="149" t="s">
        <v>400</v>
      </c>
    </row>
    <row r="2" ht="42" customHeight="1" spans="1:6">
      <c r="A2" s="153" t="str">
        <f>"2025"&amp;"年部门政府性基金预算支出预算表"</f>
        <v>2025年部门政府性基金预算支出预算表</v>
      </c>
      <c r="B2" s="153" t="s">
        <v>401</v>
      </c>
      <c r="C2" s="154"/>
      <c r="D2" s="155"/>
      <c r="E2" s="155"/>
      <c r="F2" s="155"/>
    </row>
    <row r="3" ht="13.5" customHeight="1" spans="1:6">
      <c r="A3" s="41" t="str">
        <f>"单位名称："&amp;"石林彝族自治县西街口镇中心学校"</f>
        <v>单位名称：石林彝族自治县西街口镇中心学校</v>
      </c>
      <c r="B3" s="41" t="s">
        <v>402</v>
      </c>
      <c r="C3" s="150"/>
      <c r="D3" s="152"/>
      <c r="E3" s="152"/>
      <c r="F3" s="149" t="s">
        <v>1</v>
      </c>
    </row>
    <row r="4" ht="19.5" customHeight="1" spans="1:6">
      <c r="A4" s="156" t="s">
        <v>194</v>
      </c>
      <c r="B4" s="157" t="s">
        <v>72</v>
      </c>
      <c r="C4" s="156" t="s">
        <v>73</v>
      </c>
      <c r="D4" s="12" t="s">
        <v>403</v>
      </c>
      <c r="E4" s="13"/>
      <c r="F4" s="33"/>
    </row>
    <row r="5" ht="18.75" customHeight="1" spans="1:6">
      <c r="A5" s="158"/>
      <c r="B5" s="159"/>
      <c r="C5" s="158"/>
      <c r="D5" s="49" t="s">
        <v>55</v>
      </c>
      <c r="E5" s="12" t="s">
        <v>75</v>
      </c>
      <c r="F5" s="49" t="s">
        <v>76</v>
      </c>
    </row>
    <row r="6" ht="18.75" customHeight="1" spans="1:6">
      <c r="A6" s="97">
        <v>1</v>
      </c>
      <c r="B6" s="160" t="s">
        <v>83</v>
      </c>
      <c r="C6" s="97">
        <v>3</v>
      </c>
      <c r="D6" s="14">
        <v>4</v>
      </c>
      <c r="E6" s="14">
        <v>5</v>
      </c>
      <c r="F6" s="14">
        <v>6</v>
      </c>
    </row>
    <row r="7" ht="21" customHeight="1" spans="1:6">
      <c r="A7" s="54"/>
      <c r="B7" s="54"/>
      <c r="C7" s="54"/>
      <c r="D7" s="134"/>
      <c r="E7" s="134"/>
      <c r="F7" s="134"/>
    </row>
    <row r="8" ht="21" customHeight="1" spans="1:6">
      <c r="A8" s="54"/>
      <c r="B8" s="54"/>
      <c r="C8" s="54"/>
      <c r="D8" s="134"/>
      <c r="E8" s="134"/>
      <c r="F8" s="134"/>
    </row>
    <row r="9" ht="18.75" customHeight="1" spans="1:6">
      <c r="A9" s="161" t="s">
        <v>184</v>
      </c>
      <c r="B9" s="161" t="s">
        <v>184</v>
      </c>
      <c r="C9" s="162" t="s">
        <v>184</v>
      </c>
      <c r="D9" s="134"/>
      <c r="E9" s="134"/>
      <c r="F9" s="134"/>
    </row>
    <row r="10" customHeight="1" spans="1:1">
      <c r="A10" t="s">
        <v>404</v>
      </c>
    </row>
  </sheetData>
  <mergeCells count="7">
    <mergeCell ref="A2:F2"/>
    <mergeCell ref="A3:C3"/>
    <mergeCell ref="D4:F4"/>
    <mergeCell ref="A9:C9"/>
    <mergeCell ref="A4:A5"/>
    <mergeCell ref="B4:B5"/>
    <mergeCell ref="C4:C5"/>
  </mergeCells>
  <printOptions horizontalCentered="1"/>
  <pageMargins left="0.37" right="0.37" top="0.56" bottom="0.56" header="0.48" footer="0.48"/>
  <pageSetup paperSize="9" scale="98"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2"/>
  <sheetViews>
    <sheetView showZeros="0" topLeftCell="B1" workbookViewId="0">
      <selection activeCell="F21" sqref="F21"/>
    </sheetView>
  </sheetViews>
  <sheetFormatPr defaultColWidth="9.13888888888889" defaultRowHeight="14.25" customHeight="1"/>
  <cols>
    <col min="1" max="2" width="32.5740740740741" customWidth="1"/>
    <col min="3" max="3" width="41.1388888888889" customWidth="1"/>
    <col min="4" max="4" width="21.712962962963" customWidth="1"/>
    <col min="5" max="5" width="35.287037037037" customWidth="1"/>
    <col min="6" max="6" width="7.71296296296296" customWidth="1"/>
    <col min="7" max="7" width="11.1388888888889" customWidth="1"/>
    <col min="8" max="8" width="13.287037037037" customWidth="1"/>
    <col min="9" max="18" width="20" customWidth="1"/>
    <col min="19" max="19" width="19.8518518518519" customWidth="1"/>
  </cols>
  <sheetData>
    <row r="1" ht="15.75" customHeight="1" spans="2:19">
      <c r="B1" s="112"/>
      <c r="C1" s="112"/>
      <c r="R1" s="39"/>
      <c r="S1" s="39" t="s">
        <v>405</v>
      </c>
    </row>
    <row r="2" ht="41.25" customHeight="1" spans="1:19">
      <c r="A2" s="102" t="str">
        <f>"2025"&amp;"年部门政府采购预算表"</f>
        <v>2025年部门政府采购预算表</v>
      </c>
      <c r="B2" s="96"/>
      <c r="C2" s="96"/>
      <c r="D2" s="40"/>
      <c r="E2" s="40"/>
      <c r="F2" s="40"/>
      <c r="G2" s="40"/>
      <c r="H2" s="40"/>
      <c r="I2" s="40"/>
      <c r="J2" s="40"/>
      <c r="K2" s="40"/>
      <c r="L2" s="40"/>
      <c r="M2" s="96"/>
      <c r="N2" s="40"/>
      <c r="O2" s="40"/>
      <c r="P2" s="96"/>
      <c r="Q2" s="40"/>
      <c r="R2" s="96"/>
      <c r="S2" s="96"/>
    </row>
    <row r="3" ht="18.75" customHeight="1" spans="1:19">
      <c r="A3" s="142" t="str">
        <f>"单位名称："&amp;"石林彝族自治县西街口镇中心学校"</f>
        <v>单位名称：石林彝族自治县西街口镇中心学校</v>
      </c>
      <c r="B3" s="114"/>
      <c r="C3" s="114"/>
      <c r="D3" s="43"/>
      <c r="E3" s="43"/>
      <c r="F3" s="43"/>
      <c r="G3" s="43"/>
      <c r="H3" s="43"/>
      <c r="I3" s="43"/>
      <c r="J3" s="43"/>
      <c r="K3" s="43"/>
      <c r="L3" s="43"/>
      <c r="R3" s="44"/>
      <c r="S3" s="149" t="s">
        <v>1</v>
      </c>
    </row>
    <row r="4" ht="15.75" customHeight="1" spans="1:19">
      <c r="A4" s="46" t="s">
        <v>193</v>
      </c>
      <c r="B4" s="115" t="s">
        <v>194</v>
      </c>
      <c r="C4" s="115" t="s">
        <v>406</v>
      </c>
      <c r="D4" s="116" t="s">
        <v>407</v>
      </c>
      <c r="E4" s="116" t="s">
        <v>408</v>
      </c>
      <c r="F4" s="116" t="s">
        <v>409</v>
      </c>
      <c r="G4" s="116" t="s">
        <v>410</v>
      </c>
      <c r="H4" s="116" t="s">
        <v>411</v>
      </c>
      <c r="I4" s="129" t="s">
        <v>201</v>
      </c>
      <c r="J4" s="129"/>
      <c r="K4" s="129"/>
      <c r="L4" s="129"/>
      <c r="M4" s="130"/>
      <c r="N4" s="129"/>
      <c r="O4" s="129"/>
      <c r="P4" s="138"/>
      <c r="Q4" s="129"/>
      <c r="R4" s="130"/>
      <c r="S4" s="139"/>
    </row>
    <row r="5" ht="17.25" customHeight="1" spans="1:19">
      <c r="A5" s="48"/>
      <c r="B5" s="117"/>
      <c r="C5" s="117"/>
      <c r="D5" s="118"/>
      <c r="E5" s="118"/>
      <c r="F5" s="118"/>
      <c r="G5" s="118"/>
      <c r="H5" s="118"/>
      <c r="I5" s="118" t="s">
        <v>55</v>
      </c>
      <c r="J5" s="118" t="s">
        <v>58</v>
      </c>
      <c r="K5" s="118" t="s">
        <v>412</v>
      </c>
      <c r="L5" s="118" t="s">
        <v>413</v>
      </c>
      <c r="M5" s="131" t="s">
        <v>414</v>
      </c>
      <c r="N5" s="132" t="s">
        <v>415</v>
      </c>
      <c r="O5" s="132"/>
      <c r="P5" s="140"/>
      <c r="Q5" s="132"/>
      <c r="R5" s="141"/>
      <c r="S5" s="119"/>
    </row>
    <row r="6" ht="54" customHeight="1" spans="1:19">
      <c r="A6" s="51"/>
      <c r="B6" s="119"/>
      <c r="C6" s="119"/>
      <c r="D6" s="120"/>
      <c r="E6" s="120"/>
      <c r="F6" s="120"/>
      <c r="G6" s="120"/>
      <c r="H6" s="120"/>
      <c r="I6" s="120"/>
      <c r="J6" s="120" t="s">
        <v>57</v>
      </c>
      <c r="K6" s="120"/>
      <c r="L6" s="120"/>
      <c r="M6" s="133"/>
      <c r="N6" s="120" t="s">
        <v>57</v>
      </c>
      <c r="O6" s="120" t="s">
        <v>64</v>
      </c>
      <c r="P6" s="119" t="s">
        <v>65</v>
      </c>
      <c r="Q6" s="120" t="s">
        <v>66</v>
      </c>
      <c r="R6" s="133" t="s">
        <v>67</v>
      </c>
      <c r="S6" s="119" t="s">
        <v>68</v>
      </c>
    </row>
    <row r="7" ht="18" customHeight="1" spans="1:19">
      <c r="A7" s="143">
        <v>1</v>
      </c>
      <c r="B7" s="143" t="s">
        <v>83</v>
      </c>
      <c r="C7" s="144">
        <v>3</v>
      </c>
      <c r="D7" s="144">
        <v>4</v>
      </c>
      <c r="E7" s="143">
        <v>5</v>
      </c>
      <c r="F7" s="143">
        <v>6</v>
      </c>
      <c r="G7" s="143">
        <v>7</v>
      </c>
      <c r="H7" s="143">
        <v>8</v>
      </c>
      <c r="I7" s="143">
        <v>9</v>
      </c>
      <c r="J7" s="143">
        <v>10</v>
      </c>
      <c r="K7" s="143">
        <v>11</v>
      </c>
      <c r="L7" s="143">
        <v>12</v>
      </c>
      <c r="M7" s="143">
        <v>13</v>
      </c>
      <c r="N7" s="143">
        <v>14</v>
      </c>
      <c r="O7" s="143">
        <v>15</v>
      </c>
      <c r="P7" s="143">
        <v>16</v>
      </c>
      <c r="Q7" s="143">
        <v>17</v>
      </c>
      <c r="R7" s="143">
        <v>18</v>
      </c>
      <c r="S7" s="143">
        <v>19</v>
      </c>
    </row>
    <row r="8" ht="21" customHeight="1" spans="1:19">
      <c r="A8" s="121" t="s">
        <v>211</v>
      </c>
      <c r="B8" s="122" t="s">
        <v>70</v>
      </c>
      <c r="C8" s="122" t="s">
        <v>278</v>
      </c>
      <c r="D8" s="123" t="s">
        <v>416</v>
      </c>
      <c r="E8" s="123" t="s">
        <v>417</v>
      </c>
      <c r="F8" s="123" t="s">
        <v>418</v>
      </c>
      <c r="G8" s="145">
        <v>1</v>
      </c>
      <c r="H8" s="134">
        <v>28000</v>
      </c>
      <c r="I8" s="134">
        <v>28000</v>
      </c>
      <c r="J8" s="134">
        <v>28000</v>
      </c>
      <c r="K8" s="134"/>
      <c r="L8" s="134"/>
      <c r="M8" s="134"/>
      <c r="N8" s="134"/>
      <c r="O8" s="134"/>
      <c r="P8" s="134"/>
      <c r="Q8" s="134"/>
      <c r="R8" s="134"/>
      <c r="S8" s="134"/>
    </row>
    <row r="9" ht="21" customHeight="1" spans="1:19">
      <c r="A9" s="121" t="s">
        <v>211</v>
      </c>
      <c r="B9" s="122" t="s">
        <v>70</v>
      </c>
      <c r="C9" s="122" t="s">
        <v>295</v>
      </c>
      <c r="D9" s="123" t="s">
        <v>419</v>
      </c>
      <c r="E9" s="123" t="s">
        <v>417</v>
      </c>
      <c r="F9" s="123" t="s">
        <v>418</v>
      </c>
      <c r="G9" s="145">
        <v>1</v>
      </c>
      <c r="H9" s="134">
        <v>7800</v>
      </c>
      <c r="I9" s="134">
        <v>7800</v>
      </c>
      <c r="J9" s="134">
        <v>7800</v>
      </c>
      <c r="K9" s="134"/>
      <c r="L9" s="134"/>
      <c r="M9" s="134"/>
      <c r="N9" s="134"/>
      <c r="O9" s="134"/>
      <c r="P9" s="134"/>
      <c r="Q9" s="134"/>
      <c r="R9" s="134"/>
      <c r="S9" s="134"/>
    </row>
    <row r="10" ht="21" customHeight="1" spans="1:19">
      <c r="A10" s="121" t="s">
        <v>211</v>
      </c>
      <c r="B10" s="122" t="s">
        <v>70</v>
      </c>
      <c r="C10" s="122" t="s">
        <v>299</v>
      </c>
      <c r="D10" s="123" t="s">
        <v>420</v>
      </c>
      <c r="E10" s="123" t="s">
        <v>421</v>
      </c>
      <c r="F10" s="123" t="s">
        <v>356</v>
      </c>
      <c r="G10" s="145">
        <v>1</v>
      </c>
      <c r="H10" s="134">
        <v>665112</v>
      </c>
      <c r="I10" s="134">
        <v>665112</v>
      </c>
      <c r="J10" s="134">
        <v>665112</v>
      </c>
      <c r="K10" s="134"/>
      <c r="L10" s="134"/>
      <c r="M10" s="134"/>
      <c r="N10" s="134"/>
      <c r="O10" s="134"/>
      <c r="P10" s="134"/>
      <c r="Q10" s="134"/>
      <c r="R10" s="134"/>
      <c r="S10" s="134"/>
    </row>
    <row r="11" ht="21" customHeight="1" spans="1:19">
      <c r="A11" s="124" t="s">
        <v>184</v>
      </c>
      <c r="B11" s="125"/>
      <c r="C11" s="125"/>
      <c r="D11" s="126"/>
      <c r="E11" s="126"/>
      <c r="F11" s="126"/>
      <c r="G11" s="146"/>
      <c r="H11" s="134">
        <v>700912</v>
      </c>
      <c r="I11" s="134">
        <v>700912</v>
      </c>
      <c r="J11" s="134">
        <v>700912</v>
      </c>
      <c r="K11" s="134"/>
      <c r="L11" s="134"/>
      <c r="M11" s="134"/>
      <c r="N11" s="134"/>
      <c r="O11" s="134"/>
      <c r="P11" s="134"/>
      <c r="Q11" s="134"/>
      <c r="R11" s="134"/>
      <c r="S11" s="134"/>
    </row>
    <row r="12" ht="21" customHeight="1" spans="1:19">
      <c r="A12" s="142" t="s">
        <v>422</v>
      </c>
      <c r="B12" s="41"/>
      <c r="C12" s="41"/>
      <c r="D12" s="142"/>
      <c r="E12" s="142"/>
      <c r="F12" s="142"/>
      <c r="G12" s="147"/>
      <c r="H12" s="148"/>
      <c r="I12" s="148"/>
      <c r="J12" s="148"/>
      <c r="K12" s="148"/>
      <c r="L12" s="148"/>
      <c r="M12" s="148"/>
      <c r="N12" s="148"/>
      <c r="O12" s="148"/>
      <c r="P12" s="148"/>
      <c r="Q12" s="148"/>
      <c r="R12" s="148"/>
      <c r="S12" s="148"/>
    </row>
  </sheetData>
  <mergeCells count="19">
    <mergeCell ref="A2:S2"/>
    <mergeCell ref="A3:H3"/>
    <mergeCell ref="I4:S4"/>
    <mergeCell ref="N5:S5"/>
    <mergeCell ref="A11:G11"/>
    <mergeCell ref="A12:S12"/>
    <mergeCell ref="A4:A6"/>
    <mergeCell ref="B4:B6"/>
    <mergeCell ref="C4:C6"/>
    <mergeCell ref="D4:D6"/>
    <mergeCell ref="E4:E6"/>
    <mergeCell ref="F4:F6"/>
    <mergeCell ref="G4:G6"/>
    <mergeCell ref="H4:H6"/>
    <mergeCell ref="I5:I6"/>
    <mergeCell ref="J5:J6"/>
    <mergeCell ref="K5:K6"/>
    <mergeCell ref="L5:L6"/>
    <mergeCell ref="M5:M6"/>
  </mergeCells>
  <printOptions horizontalCentered="1"/>
  <pageMargins left="0.96" right="0.96" top="0.72" bottom="0.72" header="0" footer="0"/>
  <pageSetup paperSize="9" scale="6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T10"/>
  <sheetViews>
    <sheetView showZeros="0" workbookViewId="0">
      <selection activeCell="C23" sqref="C23"/>
    </sheetView>
  </sheetViews>
  <sheetFormatPr defaultColWidth="9.13888888888889" defaultRowHeight="14.25" customHeight="1"/>
  <cols>
    <col min="1" max="5" width="39.1388888888889" customWidth="1"/>
    <col min="6" max="6" width="27.5740740740741" customWidth="1"/>
    <col min="7" max="7" width="28.5740740740741" customWidth="1"/>
    <col min="8" max="8" width="28.1388888888889" customWidth="1"/>
    <col min="9" max="9" width="39.1388888888889" customWidth="1"/>
    <col min="10" max="18" width="20.4259259259259" customWidth="1"/>
    <col min="19" max="20" width="20.287037037037" customWidth="1"/>
  </cols>
  <sheetData>
    <row r="1" ht="16.5" customHeight="1" spans="1:20">
      <c r="A1" s="111"/>
      <c r="B1" s="112"/>
      <c r="C1" s="112"/>
      <c r="D1" s="112"/>
      <c r="E1" s="112"/>
      <c r="F1" s="112"/>
      <c r="G1" s="112"/>
      <c r="H1" s="111"/>
      <c r="I1" s="111"/>
      <c r="J1" s="111"/>
      <c r="K1" s="111"/>
      <c r="L1" s="111"/>
      <c r="M1" s="111"/>
      <c r="N1" s="127"/>
      <c r="O1" s="111"/>
      <c r="P1" s="111"/>
      <c r="Q1" s="112"/>
      <c r="R1" s="111"/>
      <c r="S1" s="136"/>
      <c r="T1" s="136" t="s">
        <v>423</v>
      </c>
    </row>
    <row r="2" ht="41.25" customHeight="1" spans="1:20">
      <c r="A2" s="102" t="str">
        <f>"2025"&amp;"年部门政府购买服务预算表"</f>
        <v>2025年部门政府购买服务预算表</v>
      </c>
      <c r="B2" s="96"/>
      <c r="C2" s="96"/>
      <c r="D2" s="96"/>
      <c r="E2" s="96"/>
      <c r="F2" s="96"/>
      <c r="G2" s="96"/>
      <c r="H2" s="113"/>
      <c r="I2" s="113"/>
      <c r="J2" s="113"/>
      <c r="K2" s="113"/>
      <c r="L2" s="113"/>
      <c r="M2" s="113"/>
      <c r="N2" s="128"/>
      <c r="O2" s="113"/>
      <c r="P2" s="113"/>
      <c r="Q2" s="96"/>
      <c r="R2" s="113"/>
      <c r="S2" s="128"/>
      <c r="T2" s="96"/>
    </row>
    <row r="3" ht="22.5" customHeight="1" spans="1:20">
      <c r="A3" s="103" t="str">
        <f>"单位名称："&amp;"石林彝族自治县西街口镇中心学校"</f>
        <v>单位名称：石林彝族自治县西街口镇中心学校</v>
      </c>
      <c r="B3" s="114"/>
      <c r="C3" s="114"/>
      <c r="D3" s="114"/>
      <c r="E3" s="114"/>
      <c r="F3" s="114"/>
      <c r="G3" s="114"/>
      <c r="H3" s="104"/>
      <c r="I3" s="104"/>
      <c r="J3" s="104"/>
      <c r="K3" s="104"/>
      <c r="L3" s="104"/>
      <c r="M3" s="104"/>
      <c r="N3" s="127"/>
      <c r="O3" s="111"/>
      <c r="P3" s="111"/>
      <c r="Q3" s="112"/>
      <c r="R3" s="111"/>
      <c r="S3" s="137"/>
      <c r="T3" s="136" t="s">
        <v>1</v>
      </c>
    </row>
    <row r="4" ht="24" customHeight="1" spans="1:20">
      <c r="A4" s="46" t="s">
        <v>193</v>
      </c>
      <c r="B4" s="115" t="s">
        <v>194</v>
      </c>
      <c r="C4" s="115" t="s">
        <v>406</v>
      </c>
      <c r="D4" s="115" t="s">
        <v>424</v>
      </c>
      <c r="E4" s="115" t="s">
        <v>425</v>
      </c>
      <c r="F4" s="115" t="s">
        <v>426</v>
      </c>
      <c r="G4" s="115" t="s">
        <v>427</v>
      </c>
      <c r="H4" s="116" t="s">
        <v>428</v>
      </c>
      <c r="I4" s="116" t="s">
        <v>429</v>
      </c>
      <c r="J4" s="129" t="s">
        <v>201</v>
      </c>
      <c r="K4" s="129"/>
      <c r="L4" s="129"/>
      <c r="M4" s="129"/>
      <c r="N4" s="130"/>
      <c r="O4" s="129"/>
      <c r="P4" s="129"/>
      <c r="Q4" s="138"/>
      <c r="R4" s="129"/>
      <c r="S4" s="130"/>
      <c r="T4" s="139"/>
    </row>
    <row r="5" ht="24" customHeight="1" spans="1:20">
      <c r="A5" s="48"/>
      <c r="B5" s="117"/>
      <c r="C5" s="117"/>
      <c r="D5" s="117"/>
      <c r="E5" s="117"/>
      <c r="F5" s="117"/>
      <c r="G5" s="117"/>
      <c r="H5" s="118"/>
      <c r="I5" s="118"/>
      <c r="J5" s="118" t="s">
        <v>55</v>
      </c>
      <c r="K5" s="118" t="s">
        <v>58</v>
      </c>
      <c r="L5" s="118" t="s">
        <v>412</v>
      </c>
      <c r="M5" s="118" t="s">
        <v>413</v>
      </c>
      <c r="N5" s="131" t="s">
        <v>414</v>
      </c>
      <c r="O5" s="132" t="s">
        <v>415</v>
      </c>
      <c r="P5" s="132"/>
      <c r="Q5" s="140"/>
      <c r="R5" s="132"/>
      <c r="S5" s="141"/>
      <c r="T5" s="119"/>
    </row>
    <row r="6" ht="54" customHeight="1" spans="1:20">
      <c r="A6" s="51"/>
      <c r="B6" s="119"/>
      <c r="C6" s="119"/>
      <c r="D6" s="119"/>
      <c r="E6" s="119"/>
      <c r="F6" s="119"/>
      <c r="G6" s="119"/>
      <c r="H6" s="120"/>
      <c r="I6" s="120"/>
      <c r="J6" s="120"/>
      <c r="K6" s="120" t="s">
        <v>57</v>
      </c>
      <c r="L6" s="120"/>
      <c r="M6" s="120"/>
      <c r="N6" s="133"/>
      <c r="O6" s="120" t="s">
        <v>57</v>
      </c>
      <c r="P6" s="120" t="s">
        <v>64</v>
      </c>
      <c r="Q6" s="119" t="s">
        <v>65</v>
      </c>
      <c r="R6" s="120" t="s">
        <v>66</v>
      </c>
      <c r="S6" s="133" t="s">
        <v>67</v>
      </c>
      <c r="T6" s="119" t="s">
        <v>68</v>
      </c>
    </row>
    <row r="7" ht="17.25" customHeight="1" spans="1:20">
      <c r="A7" s="52">
        <v>1</v>
      </c>
      <c r="B7" s="119">
        <v>2</v>
      </c>
      <c r="C7" s="52">
        <v>3</v>
      </c>
      <c r="D7" s="52">
        <v>4</v>
      </c>
      <c r="E7" s="119">
        <v>5</v>
      </c>
      <c r="F7" s="52">
        <v>6</v>
      </c>
      <c r="G7" s="52">
        <v>7</v>
      </c>
      <c r="H7" s="119">
        <v>8</v>
      </c>
      <c r="I7" s="52">
        <v>9</v>
      </c>
      <c r="J7" s="52">
        <v>10</v>
      </c>
      <c r="K7" s="119">
        <v>11</v>
      </c>
      <c r="L7" s="52">
        <v>12</v>
      </c>
      <c r="M7" s="52">
        <v>13</v>
      </c>
      <c r="N7" s="119">
        <v>14</v>
      </c>
      <c r="O7" s="52">
        <v>15</v>
      </c>
      <c r="P7" s="52">
        <v>16</v>
      </c>
      <c r="Q7" s="119">
        <v>17</v>
      </c>
      <c r="R7" s="52">
        <v>18</v>
      </c>
      <c r="S7" s="52">
        <v>19</v>
      </c>
      <c r="T7" s="52">
        <v>20</v>
      </c>
    </row>
    <row r="8" ht="21" customHeight="1" spans="1:20">
      <c r="A8" s="121"/>
      <c r="B8" s="122"/>
      <c r="C8" s="122"/>
      <c r="D8" s="122"/>
      <c r="E8" s="122"/>
      <c r="F8" s="122"/>
      <c r="G8" s="122"/>
      <c r="H8" s="123"/>
      <c r="I8" s="123"/>
      <c r="J8" s="134"/>
      <c r="K8" s="134"/>
      <c r="L8" s="134"/>
      <c r="M8" s="134"/>
      <c r="N8" s="134"/>
      <c r="O8" s="134"/>
      <c r="P8" s="134"/>
      <c r="Q8" s="134"/>
      <c r="R8" s="134"/>
      <c r="S8" s="134"/>
      <c r="T8" s="134"/>
    </row>
    <row r="9" ht="21" customHeight="1" spans="1:20">
      <c r="A9" s="124" t="s">
        <v>184</v>
      </c>
      <c r="B9" s="125"/>
      <c r="C9" s="125"/>
      <c r="D9" s="125"/>
      <c r="E9" s="125"/>
      <c r="F9" s="125"/>
      <c r="G9" s="125"/>
      <c r="H9" s="126"/>
      <c r="I9" s="135"/>
      <c r="J9" s="134"/>
      <c r="K9" s="134"/>
      <c r="L9" s="134"/>
      <c r="M9" s="134"/>
      <c r="N9" s="134"/>
      <c r="O9" s="134"/>
      <c r="P9" s="134"/>
      <c r="Q9" s="134"/>
      <c r="R9" s="134"/>
      <c r="S9" s="134"/>
      <c r="T9" s="134"/>
    </row>
    <row r="10" customHeight="1" spans="1:1">
      <c r="A10" t="s">
        <v>430</v>
      </c>
    </row>
  </sheetData>
  <mergeCells count="19">
    <mergeCell ref="A2:T2"/>
    <mergeCell ref="A3:I3"/>
    <mergeCell ref="J4:T4"/>
    <mergeCell ref="O5:T5"/>
    <mergeCell ref="A9:I9"/>
    <mergeCell ref="A4:A6"/>
    <mergeCell ref="B4:B6"/>
    <mergeCell ref="C4:C6"/>
    <mergeCell ref="D4:D6"/>
    <mergeCell ref="E4:E6"/>
    <mergeCell ref="F4:F6"/>
    <mergeCell ref="G4:G6"/>
    <mergeCell ref="H4:H6"/>
    <mergeCell ref="I4:I6"/>
    <mergeCell ref="J5:J6"/>
    <mergeCell ref="K5:K6"/>
    <mergeCell ref="L5:L6"/>
    <mergeCell ref="M5:M6"/>
    <mergeCell ref="N5:N6"/>
  </mergeCells>
  <printOptions horizontalCentered="1"/>
  <pageMargins left="0.96" right="0.96" top="0.72" bottom="0.72" header="0" footer="0"/>
  <pageSetup paperSize="9" scale="6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E10"/>
  <sheetViews>
    <sheetView showZeros="0" tabSelected="1" workbookViewId="0">
      <selection activeCell="C17" sqref="C17"/>
    </sheetView>
  </sheetViews>
  <sheetFormatPr defaultColWidth="9.13888888888889" defaultRowHeight="14.25" customHeight="1" outlineLevelCol="4"/>
  <cols>
    <col min="1" max="1" width="37.7037037037037" customWidth="1"/>
    <col min="2" max="24" width="20" customWidth="1"/>
  </cols>
  <sheetData>
    <row r="1" customFormat="1" customHeight="1" spans="1:5">
      <c r="A1" s="100"/>
      <c r="B1" s="100"/>
      <c r="C1" s="100"/>
      <c r="D1" s="100"/>
      <c r="E1" s="100"/>
    </row>
    <row r="2" customFormat="1" ht="13.5" customHeight="1" spans="4:5">
      <c r="D2" s="101"/>
      <c r="E2" s="39" t="s">
        <v>431</v>
      </c>
    </row>
    <row r="3" customFormat="1" ht="27.75" customHeight="1" spans="1:5">
      <c r="A3" s="102" t="s">
        <v>432</v>
      </c>
      <c r="B3" s="40"/>
      <c r="C3" s="40"/>
      <c r="D3" s="40"/>
      <c r="E3" s="40"/>
    </row>
    <row r="4" customFormat="1" ht="18" customHeight="1" spans="1:5">
      <c r="A4" s="103" t="str">
        <f>"单位名称："&amp;"石林彝族自治县西街口镇中心学校"</f>
        <v>单位名称：石林彝族自治县西街口镇中心学校</v>
      </c>
      <c r="B4" s="104"/>
      <c r="C4" s="104"/>
      <c r="D4" s="105"/>
      <c r="E4" s="44" t="s">
        <v>1</v>
      </c>
    </row>
    <row r="5" customFormat="1" ht="19.5" customHeight="1" spans="1:5">
      <c r="A5" s="106" t="s">
        <v>433</v>
      </c>
      <c r="B5" s="107" t="s">
        <v>201</v>
      </c>
      <c r="C5" s="107"/>
      <c r="D5" s="107"/>
      <c r="E5" s="107" t="s">
        <v>434</v>
      </c>
    </row>
    <row r="6" customFormat="1" ht="40.5" customHeight="1" spans="1:5">
      <c r="A6" s="108"/>
      <c r="B6" s="107" t="s">
        <v>55</v>
      </c>
      <c r="C6" s="109" t="s">
        <v>58</v>
      </c>
      <c r="D6" s="109" t="s">
        <v>412</v>
      </c>
      <c r="E6" s="107"/>
    </row>
    <row r="7" customFormat="1" ht="19.5" customHeight="1" spans="1:5">
      <c r="A7" s="14">
        <v>1</v>
      </c>
      <c r="B7" s="52">
        <v>2</v>
      </c>
      <c r="C7" s="52">
        <v>3</v>
      </c>
      <c r="D7" s="108">
        <v>4</v>
      </c>
      <c r="E7" s="52">
        <v>5</v>
      </c>
    </row>
    <row r="8" customFormat="1" ht="28.4" customHeight="1" spans="1:5">
      <c r="A8" s="18"/>
      <c r="B8" s="110"/>
      <c r="C8" s="110"/>
      <c r="D8" s="110"/>
      <c r="E8" s="110"/>
    </row>
    <row r="9" customFormat="1" ht="29.9" customHeight="1" spans="1:5">
      <c r="A9" s="18"/>
      <c r="B9" s="110"/>
      <c r="C9" s="110"/>
      <c r="D9" s="110"/>
      <c r="E9" s="110"/>
    </row>
    <row r="10" customHeight="1" spans="1:1">
      <c r="A10" t="s">
        <v>435</v>
      </c>
    </row>
  </sheetData>
  <mergeCells count="5">
    <mergeCell ref="A3:E3"/>
    <mergeCell ref="A4:D4"/>
    <mergeCell ref="B5:D5"/>
    <mergeCell ref="A5:A6"/>
    <mergeCell ref="E5:E6"/>
  </mergeCells>
  <printOptions horizontalCentered="1"/>
  <pageMargins left="0.96" right="0.96" top="0.72" bottom="0.72" header="0" footer="0"/>
  <pageSetup paperSize="9" scale="57"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8"/>
  <sheetViews>
    <sheetView showZeros="0" workbookViewId="0">
      <selection activeCell="E21" sqref="E21"/>
    </sheetView>
  </sheetViews>
  <sheetFormatPr defaultColWidth="9.13888888888889" defaultRowHeight="12" customHeight="1" outlineLevelRow="7"/>
  <cols>
    <col min="1" max="1" width="34.287037037037" customWidth="1"/>
    <col min="2" max="2" width="29" customWidth="1"/>
    <col min="3" max="5" width="23.5740740740741" customWidth="1"/>
    <col min="6" max="6" width="11.287037037037" customWidth="1"/>
    <col min="7" max="7" width="25.1388888888889" customWidth="1"/>
    <col min="8" max="8" width="15.5740740740741" customWidth="1"/>
    <col min="9" max="9" width="13.4259259259259" customWidth="1"/>
    <col min="10" max="10" width="18.8518518518519" customWidth="1"/>
  </cols>
  <sheetData>
    <row r="1" ht="16.5" customHeight="1" spans="10:10">
      <c r="J1" s="39" t="s">
        <v>436</v>
      </c>
    </row>
    <row r="2" ht="41.25" customHeight="1" spans="1:10">
      <c r="A2" s="95" t="str">
        <f>"2025"&amp;"年对下转移支付绩效目标表"</f>
        <v>2025年对下转移支付绩效目标表</v>
      </c>
      <c r="B2" s="40"/>
      <c r="C2" s="40"/>
      <c r="D2" s="40"/>
      <c r="E2" s="40"/>
      <c r="F2" s="96"/>
      <c r="G2" s="40"/>
      <c r="H2" s="96"/>
      <c r="I2" s="96"/>
      <c r="J2" s="40"/>
    </row>
    <row r="3" ht="17.25" customHeight="1" spans="1:1">
      <c r="A3" s="41" t="str">
        <f>"单位名称："&amp;"石林彝族自治县西街口镇中心学校"</f>
        <v>单位名称：石林彝族自治县西街口镇中心学校</v>
      </c>
    </row>
    <row r="4" ht="44.25" customHeight="1" spans="1:10">
      <c r="A4" s="17" t="s">
        <v>433</v>
      </c>
      <c r="B4" s="17" t="s">
        <v>303</v>
      </c>
      <c r="C4" s="17" t="s">
        <v>304</v>
      </c>
      <c r="D4" s="17" t="s">
        <v>305</v>
      </c>
      <c r="E4" s="17" t="s">
        <v>306</v>
      </c>
      <c r="F4" s="97" t="s">
        <v>307</v>
      </c>
      <c r="G4" s="17" t="s">
        <v>308</v>
      </c>
      <c r="H4" s="97" t="s">
        <v>309</v>
      </c>
      <c r="I4" s="97" t="s">
        <v>310</v>
      </c>
      <c r="J4" s="17" t="s">
        <v>311</v>
      </c>
    </row>
    <row r="5" ht="14.25" customHeight="1" spans="1:10">
      <c r="A5" s="17">
        <v>1</v>
      </c>
      <c r="B5" s="17">
        <v>2</v>
      </c>
      <c r="C5" s="17">
        <v>3</v>
      </c>
      <c r="D5" s="17">
        <v>4</v>
      </c>
      <c r="E5" s="17">
        <v>5</v>
      </c>
      <c r="F5" s="97">
        <v>6</v>
      </c>
      <c r="G5" s="17">
        <v>7</v>
      </c>
      <c r="H5" s="97">
        <v>8</v>
      </c>
      <c r="I5" s="97">
        <v>9</v>
      </c>
      <c r="J5" s="17">
        <v>10</v>
      </c>
    </row>
    <row r="6" ht="42" customHeight="1" spans="1:10">
      <c r="A6" s="18"/>
      <c r="B6" s="98"/>
      <c r="C6" s="98"/>
      <c r="D6" s="98"/>
      <c r="E6" s="86"/>
      <c r="F6" s="99"/>
      <c r="G6" s="86"/>
      <c r="H6" s="99"/>
      <c r="I6" s="99"/>
      <c r="J6" s="86"/>
    </row>
    <row r="7" ht="42" customHeight="1" spans="1:10">
      <c r="A7" s="18"/>
      <c r="B7" s="54"/>
      <c r="C7" s="54"/>
      <c r="D7" s="54"/>
      <c r="E7" s="18"/>
      <c r="F7" s="54"/>
      <c r="G7" s="18"/>
      <c r="H7" s="54"/>
      <c r="I7" s="54"/>
      <c r="J7" s="18"/>
    </row>
    <row r="8" customHeight="1" spans="1:1">
      <c r="A8" t="s">
        <v>437</v>
      </c>
    </row>
  </sheetData>
  <mergeCells count="2">
    <mergeCell ref="A2:J2"/>
    <mergeCell ref="A3:H3"/>
  </mergeCells>
  <printOptions horizontalCentered="1"/>
  <pageMargins left="0.96" right="0.96" top="0.72" bottom="0.72" header="0" footer="0"/>
  <pageSetup paperSize="9" scale="6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I9"/>
  <sheetViews>
    <sheetView showZeros="0" workbookViewId="0">
      <selection activeCell="D23" sqref="D23"/>
    </sheetView>
  </sheetViews>
  <sheetFormatPr defaultColWidth="10.4259259259259" defaultRowHeight="14.25" customHeight="1"/>
  <cols>
    <col min="1" max="3" width="33.7037037037037" customWidth="1"/>
    <col min="4" max="4" width="45.5740740740741" customWidth="1"/>
    <col min="5" max="5" width="27.5740740740741" customWidth="1"/>
    <col min="6" max="6" width="21.712962962963" customWidth="1"/>
    <col min="7" max="9" width="26.287037037037" customWidth="1"/>
  </cols>
  <sheetData>
    <row r="1" customHeight="1" spans="1:9">
      <c r="A1" s="70" t="s">
        <v>438</v>
      </c>
      <c r="B1" s="71"/>
      <c r="C1" s="71"/>
      <c r="D1" s="72"/>
      <c r="E1" s="72"/>
      <c r="F1" s="72"/>
      <c r="G1" s="71"/>
      <c r="H1" s="71"/>
      <c r="I1" s="72"/>
    </row>
    <row r="2" ht="41.25" customHeight="1" spans="1:9">
      <c r="A2" s="73" t="str">
        <f>"2025"&amp;"年新增资产配置预算表"</f>
        <v>2025年新增资产配置预算表</v>
      </c>
      <c r="B2" s="74"/>
      <c r="C2" s="74"/>
      <c r="D2" s="75"/>
      <c r="E2" s="75"/>
      <c r="F2" s="75"/>
      <c r="G2" s="74"/>
      <c r="H2" s="74"/>
      <c r="I2" s="75"/>
    </row>
    <row r="3" customHeight="1" spans="1:9">
      <c r="A3" s="76" t="str">
        <f>"单位名称："&amp;"石林彝族自治县西街口镇中心学校"</f>
        <v>单位名称：石林彝族自治县西街口镇中心学校</v>
      </c>
      <c r="B3" s="77"/>
      <c r="C3" s="77"/>
      <c r="D3" s="78"/>
      <c r="F3" s="75"/>
      <c r="G3" s="74"/>
      <c r="H3" s="74"/>
      <c r="I3" s="94" t="s">
        <v>1</v>
      </c>
    </row>
    <row r="4" ht="28.5" customHeight="1" spans="1:9">
      <c r="A4" s="79" t="s">
        <v>193</v>
      </c>
      <c r="B4" s="80" t="s">
        <v>194</v>
      </c>
      <c r="C4" s="81" t="s">
        <v>439</v>
      </c>
      <c r="D4" s="79" t="s">
        <v>440</v>
      </c>
      <c r="E4" s="79" t="s">
        <v>441</v>
      </c>
      <c r="F4" s="79" t="s">
        <v>442</v>
      </c>
      <c r="G4" s="80" t="s">
        <v>443</v>
      </c>
      <c r="H4" s="68"/>
      <c r="I4" s="79"/>
    </row>
    <row r="5" ht="21" customHeight="1" spans="1:9">
      <c r="A5" s="81"/>
      <c r="B5" s="82"/>
      <c r="C5" s="82"/>
      <c r="D5" s="83"/>
      <c r="E5" s="82"/>
      <c r="F5" s="82"/>
      <c r="G5" s="80" t="s">
        <v>410</v>
      </c>
      <c r="H5" s="80" t="s">
        <v>444</v>
      </c>
      <c r="I5" s="80" t="s">
        <v>445</v>
      </c>
    </row>
    <row r="6" ht="17.25" customHeight="1" spans="1:9">
      <c r="A6" s="84" t="s">
        <v>82</v>
      </c>
      <c r="B6" s="85" t="s">
        <v>83</v>
      </c>
      <c r="C6" s="84" t="s">
        <v>84</v>
      </c>
      <c r="D6" s="86" t="s">
        <v>85</v>
      </c>
      <c r="E6" s="84" t="s">
        <v>86</v>
      </c>
      <c r="F6" s="85" t="s">
        <v>87</v>
      </c>
      <c r="G6" s="87" t="s">
        <v>88</v>
      </c>
      <c r="H6" s="86" t="s">
        <v>89</v>
      </c>
      <c r="I6" s="86">
        <v>9</v>
      </c>
    </row>
    <row r="7" ht="19.5" customHeight="1" spans="1:9">
      <c r="A7" s="88"/>
      <c r="B7" s="64"/>
      <c r="C7" s="64"/>
      <c r="D7" s="18"/>
      <c r="E7" s="54"/>
      <c r="F7" s="87"/>
      <c r="G7" s="89"/>
      <c r="H7" s="90"/>
      <c r="I7" s="90"/>
    </row>
    <row r="8" ht="19.5" customHeight="1" spans="1:9">
      <c r="A8" s="20" t="s">
        <v>55</v>
      </c>
      <c r="B8" s="91"/>
      <c r="C8" s="91"/>
      <c r="D8" s="92"/>
      <c r="E8" s="93"/>
      <c r="F8" s="93"/>
      <c r="G8" s="89"/>
      <c r="H8" s="90"/>
      <c r="I8" s="90"/>
    </row>
    <row r="9" customHeight="1" spans="1:1">
      <c r="A9" t="s">
        <v>446</v>
      </c>
    </row>
  </sheetData>
  <mergeCells count="11">
    <mergeCell ref="A1:I1"/>
    <mergeCell ref="A2:I2"/>
    <mergeCell ref="A3:C3"/>
    <mergeCell ref="G4:I4"/>
    <mergeCell ref="A8:F8"/>
    <mergeCell ref="A4:A5"/>
    <mergeCell ref="B4:B5"/>
    <mergeCell ref="C4:C5"/>
    <mergeCell ref="D4:D5"/>
    <mergeCell ref="E4:E5"/>
    <mergeCell ref="F4:F5"/>
  </mergeCells>
  <pageMargins left="0.67" right="0.67" top="0.72" bottom="0.72" header="0.28" footer="0.28"/>
  <pageSetup paperSize="9" fitToWidth="0"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1"/>
  <sheetViews>
    <sheetView showZeros="0" workbookViewId="0">
      <selection activeCell="G18" sqref="G18"/>
    </sheetView>
  </sheetViews>
  <sheetFormatPr defaultColWidth="9.13888888888889" defaultRowHeight="14.25" customHeight="1"/>
  <cols>
    <col min="1" max="1" width="19.287037037037" customWidth="1"/>
    <col min="2" max="2" width="33.8518518518519" customWidth="1"/>
    <col min="3" max="3" width="23.8518518518519" customWidth="1"/>
    <col min="4" max="4" width="11.1388888888889" customWidth="1"/>
    <col min="5" max="5" width="17.712962962963" customWidth="1"/>
    <col min="6" max="6" width="9.85185185185185" customWidth="1"/>
    <col min="7" max="7" width="17.712962962963" customWidth="1"/>
    <col min="8" max="11" width="23.1388888888889" customWidth="1"/>
  </cols>
  <sheetData>
    <row r="1" customHeight="1" spans="4:11">
      <c r="D1" s="38"/>
      <c r="E1" s="38"/>
      <c r="F1" s="38"/>
      <c r="G1" s="38"/>
      <c r="K1" s="39" t="s">
        <v>447</v>
      </c>
    </row>
    <row r="2" ht="41.25" customHeight="1" spans="1:11">
      <c r="A2" s="40" t="str">
        <f>"2025"&amp;"年上级转移支付补助项目支出预算表"</f>
        <v>2025年上级转移支付补助项目支出预算表</v>
      </c>
      <c r="B2" s="40"/>
      <c r="C2" s="40"/>
      <c r="D2" s="40"/>
      <c r="E2" s="40"/>
      <c r="F2" s="40"/>
      <c r="G2" s="40"/>
      <c r="H2" s="40"/>
      <c r="I2" s="40"/>
      <c r="J2" s="40"/>
      <c r="K2" s="40"/>
    </row>
    <row r="3" ht="13.5" customHeight="1" spans="1:11">
      <c r="A3" s="41" t="str">
        <f>"单位名称："&amp;"石林彝族自治县西街口镇中心学校"</f>
        <v>单位名称：石林彝族自治县西街口镇中心学校</v>
      </c>
      <c r="B3" s="42"/>
      <c r="C3" s="42"/>
      <c r="D3" s="42"/>
      <c r="E3" s="42"/>
      <c r="F3" s="42"/>
      <c r="G3" s="42"/>
      <c r="H3" s="43"/>
      <c r="I3" s="43"/>
      <c r="J3" s="43"/>
      <c r="K3" s="44" t="s">
        <v>1</v>
      </c>
    </row>
    <row r="4" ht="21.75" customHeight="1" spans="1:11">
      <c r="A4" s="45" t="s">
        <v>270</v>
      </c>
      <c r="B4" s="45" t="s">
        <v>196</v>
      </c>
      <c r="C4" s="45" t="s">
        <v>271</v>
      </c>
      <c r="D4" s="46" t="s">
        <v>197</v>
      </c>
      <c r="E4" s="46" t="s">
        <v>198</v>
      </c>
      <c r="F4" s="46" t="s">
        <v>272</v>
      </c>
      <c r="G4" s="46" t="s">
        <v>273</v>
      </c>
      <c r="H4" s="61" t="s">
        <v>55</v>
      </c>
      <c r="I4" s="12" t="s">
        <v>448</v>
      </c>
      <c r="J4" s="13"/>
      <c r="K4" s="33"/>
    </row>
    <row r="5" ht="21.75" customHeight="1" spans="1:11">
      <c r="A5" s="47"/>
      <c r="B5" s="47"/>
      <c r="C5" s="47"/>
      <c r="D5" s="48"/>
      <c r="E5" s="48"/>
      <c r="F5" s="48"/>
      <c r="G5" s="48"/>
      <c r="H5" s="62"/>
      <c r="I5" s="46" t="s">
        <v>58</v>
      </c>
      <c r="J5" s="46" t="s">
        <v>59</v>
      </c>
      <c r="K5" s="46" t="s">
        <v>60</v>
      </c>
    </row>
    <row r="6" ht="40.5" customHeight="1" spans="1:11">
      <c r="A6" s="50"/>
      <c r="B6" s="50"/>
      <c r="C6" s="50"/>
      <c r="D6" s="51"/>
      <c r="E6" s="51"/>
      <c r="F6" s="51"/>
      <c r="G6" s="51"/>
      <c r="H6" s="52"/>
      <c r="I6" s="51" t="s">
        <v>57</v>
      </c>
      <c r="J6" s="51"/>
      <c r="K6" s="51"/>
    </row>
    <row r="7" ht="15" customHeight="1" spans="1:11">
      <c r="A7" s="53">
        <v>1</v>
      </c>
      <c r="B7" s="53">
        <v>2</v>
      </c>
      <c r="C7" s="53">
        <v>3</v>
      </c>
      <c r="D7" s="53">
        <v>4</v>
      </c>
      <c r="E7" s="53">
        <v>5</v>
      </c>
      <c r="F7" s="53">
        <v>6</v>
      </c>
      <c r="G7" s="53">
        <v>7</v>
      </c>
      <c r="H7" s="53">
        <v>8</v>
      </c>
      <c r="I7" s="53">
        <v>9</v>
      </c>
      <c r="J7" s="68">
        <v>10</v>
      </c>
      <c r="K7" s="68">
        <v>11</v>
      </c>
    </row>
    <row r="8" ht="18.75" customHeight="1" spans="1:11">
      <c r="A8" s="18"/>
      <c r="B8" s="54"/>
      <c r="C8" s="18"/>
      <c r="D8" s="18"/>
      <c r="E8" s="18"/>
      <c r="F8" s="18"/>
      <c r="G8" s="18"/>
      <c r="H8" s="63"/>
      <c r="I8" s="69"/>
      <c r="J8" s="69"/>
      <c r="K8" s="63"/>
    </row>
    <row r="9" ht="18.75" customHeight="1" spans="1:11">
      <c r="A9" s="64"/>
      <c r="B9" s="54"/>
      <c r="C9" s="54"/>
      <c r="D9" s="54"/>
      <c r="E9" s="54"/>
      <c r="F9" s="54"/>
      <c r="G9" s="54"/>
      <c r="H9" s="56"/>
      <c r="I9" s="56"/>
      <c r="J9" s="56"/>
      <c r="K9" s="63"/>
    </row>
    <row r="10" ht="18.75" customHeight="1" spans="1:11">
      <c r="A10" s="65" t="s">
        <v>184</v>
      </c>
      <c r="B10" s="66"/>
      <c r="C10" s="66"/>
      <c r="D10" s="66"/>
      <c r="E10" s="66"/>
      <c r="F10" s="66"/>
      <c r="G10" s="67"/>
      <c r="H10" s="56"/>
      <c r="I10" s="56"/>
      <c r="J10" s="56"/>
      <c r="K10" s="63"/>
    </row>
    <row r="11" customHeight="1" spans="1:1">
      <c r="A11" t="s">
        <v>449</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37" right="0.37" top="0.56" bottom="0.56" header="0.48" footer="0.48"/>
  <pageSetup paperSize="9" scale="56"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20"/>
  <sheetViews>
    <sheetView showZeros="0" workbookViewId="0">
      <selection activeCell="E9" sqref="E9"/>
    </sheetView>
  </sheetViews>
  <sheetFormatPr defaultColWidth="9.13888888888889" defaultRowHeight="14.25" customHeight="1" outlineLevelCol="6"/>
  <cols>
    <col min="1" max="1" width="35.287037037037" customWidth="1"/>
    <col min="2" max="4" width="28" customWidth="1"/>
    <col min="5" max="7" width="23.8518518518519" customWidth="1"/>
  </cols>
  <sheetData>
    <row r="1" ht="13.5" customHeight="1" spans="4:7">
      <c r="D1" s="38"/>
      <c r="G1" s="39" t="s">
        <v>450</v>
      </c>
    </row>
    <row r="2" ht="41.25" customHeight="1" spans="1:7">
      <c r="A2" s="40" t="str">
        <f>"2025"&amp;"年部门项目中期规划预算表"</f>
        <v>2025年部门项目中期规划预算表</v>
      </c>
      <c r="B2" s="40"/>
      <c r="C2" s="40"/>
      <c r="D2" s="40"/>
      <c r="E2" s="40"/>
      <c r="F2" s="40"/>
      <c r="G2" s="40"/>
    </row>
    <row r="3" ht="13.5" customHeight="1" spans="1:7">
      <c r="A3" s="41" t="str">
        <f>"单位名称："&amp;"石林彝族自治县西街口镇中心学校"</f>
        <v>单位名称：石林彝族自治县西街口镇中心学校</v>
      </c>
      <c r="B3" s="42"/>
      <c r="C3" s="42"/>
      <c r="D3" s="42"/>
      <c r="E3" s="43"/>
      <c r="F3" s="43"/>
      <c r="G3" s="44" t="s">
        <v>1</v>
      </c>
    </row>
    <row r="4" ht="21.75" customHeight="1" spans="1:7">
      <c r="A4" s="45" t="s">
        <v>271</v>
      </c>
      <c r="B4" s="45" t="s">
        <v>270</v>
      </c>
      <c r="C4" s="45" t="s">
        <v>196</v>
      </c>
      <c r="D4" s="46" t="s">
        <v>451</v>
      </c>
      <c r="E4" s="12" t="s">
        <v>58</v>
      </c>
      <c r="F4" s="13"/>
      <c r="G4" s="33"/>
    </row>
    <row r="5" ht="21.75" customHeight="1" spans="1:7">
      <c r="A5" s="47"/>
      <c r="B5" s="47"/>
      <c r="C5" s="47"/>
      <c r="D5" s="48"/>
      <c r="E5" s="49" t="str">
        <f>"2025"&amp;"年"</f>
        <v>2025年</v>
      </c>
      <c r="F5" s="46" t="str">
        <f>("2025"+1)&amp;"年"</f>
        <v>2026年</v>
      </c>
      <c r="G5" s="46" t="str">
        <f>("2025"+2)&amp;"年"</f>
        <v>2027年</v>
      </c>
    </row>
    <row r="6" ht="40.5" customHeight="1" spans="1:7">
      <c r="A6" s="50"/>
      <c r="B6" s="50"/>
      <c r="C6" s="50"/>
      <c r="D6" s="51"/>
      <c r="E6" s="52"/>
      <c r="F6" s="51" t="s">
        <v>57</v>
      </c>
      <c r="G6" s="51"/>
    </row>
    <row r="7" ht="15" customHeight="1" spans="1:7">
      <c r="A7" s="53">
        <v>1</v>
      </c>
      <c r="B7" s="53">
        <v>2</v>
      </c>
      <c r="C7" s="53">
        <v>3</v>
      </c>
      <c r="D7" s="53">
        <v>4</v>
      </c>
      <c r="E7" s="53">
        <v>5</v>
      </c>
      <c r="F7" s="53">
        <v>6</v>
      </c>
      <c r="G7" s="53">
        <v>7</v>
      </c>
    </row>
    <row r="8" ht="17.25" customHeight="1" spans="1:7">
      <c r="A8" s="54" t="s">
        <v>70</v>
      </c>
      <c r="B8" s="55"/>
      <c r="C8" s="55"/>
      <c r="D8" s="54"/>
      <c r="E8" s="56">
        <v>1982390</v>
      </c>
      <c r="F8" s="56"/>
      <c r="G8" s="56"/>
    </row>
    <row r="9" ht="18.75" customHeight="1" spans="1:7">
      <c r="A9" s="54"/>
      <c r="B9" s="54" t="s">
        <v>452</v>
      </c>
      <c r="C9" s="54" t="s">
        <v>278</v>
      </c>
      <c r="D9" s="54" t="s">
        <v>453</v>
      </c>
      <c r="E9" s="56">
        <v>48983</v>
      </c>
      <c r="F9" s="56"/>
      <c r="G9" s="56"/>
    </row>
    <row r="10" ht="18.75" customHeight="1" spans="1:7">
      <c r="A10" s="57"/>
      <c r="B10" s="54" t="s">
        <v>452</v>
      </c>
      <c r="C10" s="54" t="s">
        <v>280</v>
      </c>
      <c r="D10" s="54" t="s">
        <v>453</v>
      </c>
      <c r="E10" s="56">
        <v>20602</v>
      </c>
      <c r="F10" s="56"/>
      <c r="G10" s="56"/>
    </row>
    <row r="11" ht="18.75" customHeight="1" spans="1:7">
      <c r="A11" s="57"/>
      <c r="B11" s="54" t="s">
        <v>452</v>
      </c>
      <c r="C11" s="54" t="s">
        <v>282</v>
      </c>
      <c r="D11" s="54" t="s">
        <v>453</v>
      </c>
      <c r="E11" s="56">
        <v>4224</v>
      </c>
      <c r="F11" s="56"/>
      <c r="G11" s="56"/>
    </row>
    <row r="12" ht="18.75" customHeight="1" spans="1:7">
      <c r="A12" s="57"/>
      <c r="B12" s="54" t="s">
        <v>452</v>
      </c>
      <c r="C12" s="54" t="s">
        <v>284</v>
      </c>
      <c r="D12" s="54" t="s">
        <v>453</v>
      </c>
      <c r="E12" s="56">
        <v>15345</v>
      </c>
      <c r="F12" s="56"/>
      <c r="G12" s="56"/>
    </row>
    <row r="13" ht="18.75" customHeight="1" spans="1:7">
      <c r="A13" s="57"/>
      <c r="B13" s="54" t="s">
        <v>452</v>
      </c>
      <c r="C13" s="54" t="s">
        <v>286</v>
      </c>
      <c r="D13" s="54" t="s">
        <v>453</v>
      </c>
      <c r="E13" s="56">
        <v>6240</v>
      </c>
      <c r="F13" s="56"/>
      <c r="G13" s="56"/>
    </row>
    <row r="14" ht="18.75" customHeight="1" spans="1:7">
      <c r="A14" s="57"/>
      <c r="B14" s="54" t="s">
        <v>452</v>
      </c>
      <c r="C14" s="54" t="s">
        <v>290</v>
      </c>
      <c r="D14" s="54" t="s">
        <v>453</v>
      </c>
      <c r="E14" s="56">
        <v>66880</v>
      </c>
      <c r="F14" s="56"/>
      <c r="G14" s="56"/>
    </row>
    <row r="15" ht="18.75" customHeight="1" spans="1:7">
      <c r="A15" s="57"/>
      <c r="B15" s="54" t="s">
        <v>452</v>
      </c>
      <c r="C15" s="54" t="s">
        <v>292</v>
      </c>
      <c r="D15" s="54" t="s">
        <v>453</v>
      </c>
      <c r="E15" s="56">
        <v>102400</v>
      </c>
      <c r="F15" s="56"/>
      <c r="G15" s="56"/>
    </row>
    <row r="16" ht="18.75" customHeight="1" spans="1:7">
      <c r="A16" s="57"/>
      <c r="B16" s="54" t="s">
        <v>454</v>
      </c>
      <c r="C16" s="54" t="s">
        <v>295</v>
      </c>
      <c r="D16" s="54" t="s">
        <v>453</v>
      </c>
      <c r="E16" s="56">
        <v>263400</v>
      </c>
      <c r="F16" s="56"/>
      <c r="G16" s="56"/>
    </row>
    <row r="17" ht="18.75" customHeight="1" spans="1:7">
      <c r="A17" s="57"/>
      <c r="B17" s="54" t="s">
        <v>454</v>
      </c>
      <c r="C17" s="54" t="s">
        <v>297</v>
      </c>
      <c r="D17" s="54" t="s">
        <v>453</v>
      </c>
      <c r="E17" s="56">
        <v>617604</v>
      </c>
      <c r="F17" s="56"/>
      <c r="G17" s="56"/>
    </row>
    <row r="18" ht="18.75" customHeight="1" spans="1:7">
      <c r="A18" s="57"/>
      <c r="B18" s="54" t="s">
        <v>454</v>
      </c>
      <c r="C18" s="54" t="s">
        <v>299</v>
      </c>
      <c r="D18" s="54" t="s">
        <v>453</v>
      </c>
      <c r="E18" s="56">
        <v>665112</v>
      </c>
      <c r="F18" s="56"/>
      <c r="G18" s="56"/>
    </row>
    <row r="19" ht="18.75" customHeight="1" spans="1:7">
      <c r="A19" s="57"/>
      <c r="B19" s="54" t="s">
        <v>454</v>
      </c>
      <c r="C19" s="54" t="s">
        <v>301</v>
      </c>
      <c r="D19" s="54" t="s">
        <v>453</v>
      </c>
      <c r="E19" s="56">
        <v>171600</v>
      </c>
      <c r="F19" s="56"/>
      <c r="G19" s="56"/>
    </row>
    <row r="20" ht="18.75" customHeight="1" spans="1:7">
      <c r="A20" s="58" t="s">
        <v>55</v>
      </c>
      <c r="B20" s="59" t="s">
        <v>455</v>
      </c>
      <c r="C20" s="59"/>
      <c r="D20" s="60"/>
      <c r="E20" s="56">
        <v>1982390</v>
      </c>
      <c r="F20" s="56"/>
      <c r="G20" s="56"/>
    </row>
  </sheetData>
  <mergeCells count="11">
    <mergeCell ref="A2:G2"/>
    <mergeCell ref="A3:D3"/>
    <mergeCell ref="E4:G4"/>
    <mergeCell ref="A20:D20"/>
    <mergeCell ref="A4:A6"/>
    <mergeCell ref="B4:B6"/>
    <mergeCell ref="C4:C6"/>
    <mergeCell ref="D4:D6"/>
    <mergeCell ref="E5:E6"/>
    <mergeCell ref="F5:F6"/>
    <mergeCell ref="G5:G6"/>
  </mergeCells>
  <printOptions horizontalCentered="1"/>
  <pageMargins left="0.37" right="0.37" top="0.56" bottom="0.56" header="0.48" footer="0.48"/>
  <pageSetup paperSize="9" scale="56"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40"/>
  <sheetViews>
    <sheetView showZeros="0" zoomScale="85" zoomScaleNormal="85" workbookViewId="0">
      <selection activeCell="M11" sqref="M11"/>
    </sheetView>
  </sheetViews>
  <sheetFormatPr defaultColWidth="8.57407407407407" defaultRowHeight="14.25" customHeight="1"/>
  <cols>
    <col min="1" max="1" width="18.1388888888889" customWidth="1"/>
    <col min="2" max="2" width="23.4259259259259" customWidth="1"/>
    <col min="3" max="3" width="21.8518518518519" customWidth="1"/>
    <col min="4" max="4" width="15.5740740740741" customWidth="1"/>
    <col min="5" max="5" width="31.5740740740741" customWidth="1"/>
    <col min="6" max="6" width="15.4259259259259" customWidth="1"/>
    <col min="7" max="7" width="16.4259259259259" customWidth="1"/>
    <col min="8" max="8" width="29.5740740740741" customWidth="1"/>
    <col min="9" max="9" width="30.5740740740741" customWidth="1"/>
    <col min="10" max="10" width="23.8518518518519" customWidth="1"/>
  </cols>
  <sheetData>
    <row r="1" customHeight="1" spans="1:10">
      <c r="A1" s="1"/>
      <c r="B1" s="1"/>
      <c r="C1" s="1"/>
      <c r="D1" s="1"/>
      <c r="E1" s="1"/>
      <c r="F1" s="1"/>
      <c r="G1" s="1"/>
      <c r="H1" s="1"/>
      <c r="I1" s="1"/>
      <c r="J1" s="32" t="s">
        <v>456</v>
      </c>
    </row>
    <row r="2" ht="41.25" customHeight="1" spans="1:10">
      <c r="A2" s="1" t="str">
        <f>"2025"&amp;"年部门整体支出绩效目标表"</f>
        <v>2025年部门整体支出绩效目标表</v>
      </c>
      <c r="B2" s="2"/>
      <c r="C2" s="2"/>
      <c r="D2" s="2"/>
      <c r="E2" s="2"/>
      <c r="F2" s="2"/>
      <c r="G2" s="2"/>
      <c r="H2" s="2"/>
      <c r="I2" s="2"/>
      <c r="J2" s="2"/>
    </row>
    <row r="3" ht="17.25" customHeight="1" spans="1:10">
      <c r="A3" s="3" t="str">
        <f>"单位名称："&amp;"石林彝族自治县西街口镇中心学校"</f>
        <v>单位名称：石林彝族自治县西街口镇中心学校</v>
      </c>
      <c r="B3" s="3"/>
      <c r="C3" s="4"/>
      <c r="D3" s="5"/>
      <c r="E3" s="5"/>
      <c r="F3" s="5"/>
      <c r="G3" s="5"/>
      <c r="H3" s="5"/>
      <c r="I3" s="5"/>
      <c r="J3" s="226" t="s">
        <v>1</v>
      </c>
    </row>
    <row r="4" ht="30" customHeight="1" spans="1:10">
      <c r="A4" s="6" t="s">
        <v>457</v>
      </c>
      <c r="B4" s="7">
        <v>105012</v>
      </c>
      <c r="C4" s="8"/>
      <c r="D4" s="8"/>
      <c r="E4" s="9"/>
      <c r="F4" s="10" t="s">
        <v>458</v>
      </c>
      <c r="G4" s="9"/>
      <c r="H4" s="11" t="s">
        <v>70</v>
      </c>
      <c r="I4" s="8"/>
      <c r="J4" s="9"/>
    </row>
    <row r="5" ht="32.25" customHeight="1" spans="1:10">
      <c r="A5" s="12" t="s">
        <v>459</v>
      </c>
      <c r="B5" s="13"/>
      <c r="C5" s="13"/>
      <c r="D5" s="13"/>
      <c r="E5" s="13"/>
      <c r="F5" s="13"/>
      <c r="G5" s="13"/>
      <c r="H5" s="13"/>
      <c r="I5" s="33"/>
      <c r="J5" s="34" t="s">
        <v>460</v>
      </c>
    </row>
    <row r="6" ht="99.75" customHeight="1" spans="1:10">
      <c r="A6" s="14" t="s">
        <v>461</v>
      </c>
      <c r="B6" s="15" t="s">
        <v>462</v>
      </c>
      <c r="C6" s="16" t="s">
        <v>463</v>
      </c>
      <c r="D6" s="16"/>
      <c r="E6" s="16"/>
      <c r="F6" s="16"/>
      <c r="G6" s="16"/>
      <c r="H6" s="16"/>
      <c r="I6" s="16"/>
      <c r="J6" s="35" t="s">
        <v>464</v>
      </c>
    </row>
    <row r="7" ht="99.75" customHeight="1" spans="1:10">
      <c r="A7" s="14"/>
      <c r="B7" s="15" t="str">
        <f>"总体绩效目标（"&amp;"2025"&amp;"-"&amp;("2025"+2)&amp;"年期间）"</f>
        <v>总体绩效目标（2025-2027年期间）</v>
      </c>
      <c r="C7" s="16" t="s">
        <v>465</v>
      </c>
      <c r="D7" s="16"/>
      <c r="E7" s="16"/>
      <c r="F7" s="16"/>
      <c r="G7" s="16"/>
      <c r="H7" s="16"/>
      <c r="I7" s="16"/>
      <c r="J7" s="35" t="s">
        <v>466</v>
      </c>
    </row>
    <row r="8" ht="75" customHeight="1" spans="1:10">
      <c r="A8" s="15" t="s">
        <v>467</v>
      </c>
      <c r="B8" s="17" t="str">
        <f>"预算年度（"&amp;"2025"&amp;"年）绩效目标"</f>
        <v>预算年度（2025年）绩效目标</v>
      </c>
      <c r="C8" s="18" t="s">
        <v>468</v>
      </c>
      <c r="D8" s="18"/>
      <c r="E8" s="18"/>
      <c r="F8" s="18"/>
      <c r="G8" s="18"/>
      <c r="H8" s="18"/>
      <c r="I8" s="18"/>
      <c r="J8" s="36" t="s">
        <v>469</v>
      </c>
    </row>
    <row r="9" ht="32.25" customHeight="1" spans="1:10">
      <c r="A9" s="19" t="s">
        <v>470</v>
      </c>
      <c r="B9" s="19"/>
      <c r="C9" s="19"/>
      <c r="D9" s="19"/>
      <c r="E9" s="19"/>
      <c r="F9" s="19"/>
      <c r="G9" s="19"/>
      <c r="H9" s="19"/>
      <c r="I9" s="19"/>
      <c r="J9" s="19"/>
    </row>
    <row r="10" ht="32.25" customHeight="1" spans="1:10">
      <c r="A10" s="15" t="s">
        <v>471</v>
      </c>
      <c r="B10" s="15"/>
      <c r="C10" s="14" t="s">
        <v>472</v>
      </c>
      <c r="D10" s="14"/>
      <c r="E10" s="14"/>
      <c r="F10" s="14" t="s">
        <v>473</v>
      </c>
      <c r="G10" s="14"/>
      <c r="H10" s="14" t="s">
        <v>474</v>
      </c>
      <c r="I10" s="14"/>
      <c r="J10" s="14"/>
    </row>
    <row r="11" ht="32.25" customHeight="1" spans="1:10">
      <c r="A11" s="15"/>
      <c r="B11" s="15"/>
      <c r="C11" s="14"/>
      <c r="D11" s="14"/>
      <c r="E11" s="14"/>
      <c r="F11" s="14"/>
      <c r="G11" s="14"/>
      <c r="H11" s="15" t="s">
        <v>475</v>
      </c>
      <c r="I11" s="15" t="s">
        <v>476</v>
      </c>
      <c r="J11" s="15" t="s">
        <v>477</v>
      </c>
    </row>
    <row r="12" ht="24" customHeight="1" spans="1:10">
      <c r="A12" s="20" t="s">
        <v>55</v>
      </c>
      <c r="B12" s="21"/>
      <c r="C12" s="21"/>
      <c r="D12" s="21"/>
      <c r="E12" s="21"/>
      <c r="F12" s="21"/>
      <c r="G12" s="22"/>
      <c r="H12" s="23">
        <v>31006994</v>
      </c>
      <c r="I12" s="23">
        <v>31006994</v>
      </c>
      <c r="J12" s="23"/>
    </row>
    <row r="13" ht="34.5" customHeight="1" spans="1:10">
      <c r="A13" s="16" t="s">
        <v>478</v>
      </c>
      <c r="B13" s="24"/>
      <c r="C13" s="16" t="s">
        <v>479</v>
      </c>
      <c r="D13" s="24"/>
      <c r="E13" s="24"/>
      <c r="F13" s="24"/>
      <c r="G13" s="24"/>
      <c r="H13" s="25">
        <v>29024604</v>
      </c>
      <c r="I13" s="25">
        <v>29024604</v>
      </c>
      <c r="J13" s="25"/>
    </row>
    <row r="14" ht="32.25" customHeight="1" spans="1:10">
      <c r="A14" s="16" t="s">
        <v>480</v>
      </c>
      <c r="B14" s="24"/>
      <c r="C14" s="16" t="s">
        <v>481</v>
      </c>
      <c r="D14" s="24"/>
      <c r="E14" s="24"/>
      <c r="F14" s="24"/>
      <c r="G14" s="24"/>
      <c r="H14" s="25">
        <v>1982390</v>
      </c>
      <c r="I14" s="25">
        <v>1982390</v>
      </c>
      <c r="J14" s="25"/>
    </row>
    <row r="15" ht="32.25" customHeight="1" spans="1:10">
      <c r="A15" s="19" t="s">
        <v>482</v>
      </c>
      <c r="B15" s="19"/>
      <c r="C15" s="19"/>
      <c r="D15" s="19"/>
      <c r="E15" s="19"/>
      <c r="F15" s="19"/>
      <c r="G15" s="19"/>
      <c r="H15" s="19"/>
      <c r="I15" s="19"/>
      <c r="J15" s="19"/>
    </row>
    <row r="16" ht="32.25" customHeight="1" spans="1:10">
      <c r="A16" s="26" t="s">
        <v>483</v>
      </c>
      <c r="B16" s="26"/>
      <c r="C16" s="26"/>
      <c r="D16" s="26"/>
      <c r="E16" s="26"/>
      <c r="F16" s="26"/>
      <c r="G16" s="26"/>
      <c r="H16" s="27" t="s">
        <v>484</v>
      </c>
      <c r="I16" s="37" t="s">
        <v>311</v>
      </c>
      <c r="J16" s="27" t="s">
        <v>485</v>
      </c>
    </row>
    <row r="17" ht="36" customHeight="1" spans="1:10">
      <c r="A17" s="28" t="s">
        <v>304</v>
      </c>
      <c r="B17" s="28" t="s">
        <v>486</v>
      </c>
      <c r="C17" s="29" t="s">
        <v>306</v>
      </c>
      <c r="D17" s="29" t="s">
        <v>307</v>
      </c>
      <c r="E17" s="29" t="s">
        <v>308</v>
      </c>
      <c r="F17" s="29" t="s">
        <v>309</v>
      </c>
      <c r="G17" s="29" t="s">
        <v>310</v>
      </c>
      <c r="H17" s="30"/>
      <c r="I17" s="30"/>
      <c r="J17" s="30"/>
    </row>
    <row r="18" ht="33" customHeight="1" spans="1:10">
      <c r="A18" s="31" t="s">
        <v>313</v>
      </c>
      <c r="B18" s="31"/>
      <c r="C18" s="31"/>
      <c r="D18" s="31"/>
      <c r="E18" s="31"/>
      <c r="F18" s="31"/>
      <c r="G18" s="31"/>
      <c r="H18" s="31"/>
      <c r="I18" s="31"/>
      <c r="J18" s="31"/>
    </row>
    <row r="19" ht="33" customHeight="1" spans="1:10">
      <c r="A19" s="31"/>
      <c r="B19" s="31" t="s">
        <v>314</v>
      </c>
      <c r="C19" s="31"/>
      <c r="D19" s="31"/>
      <c r="E19" s="31"/>
      <c r="F19" s="31"/>
      <c r="G19" s="31"/>
      <c r="H19" s="31"/>
      <c r="I19" s="31"/>
      <c r="J19" s="31"/>
    </row>
    <row r="20" ht="33" customHeight="1" spans="1:10">
      <c r="A20" s="31"/>
      <c r="B20" s="31"/>
      <c r="C20" s="31" t="s">
        <v>487</v>
      </c>
      <c r="D20" s="31" t="s">
        <v>326</v>
      </c>
      <c r="E20" s="31" t="s">
        <v>488</v>
      </c>
      <c r="F20" s="31" t="s">
        <v>323</v>
      </c>
      <c r="G20" s="31" t="s">
        <v>319</v>
      </c>
      <c r="H20" s="31" t="s">
        <v>489</v>
      </c>
      <c r="I20" s="31" t="s">
        <v>490</v>
      </c>
      <c r="J20" s="31" t="s">
        <v>491</v>
      </c>
    </row>
    <row r="21" ht="33" customHeight="1" spans="1:10">
      <c r="A21" s="31"/>
      <c r="B21" s="31"/>
      <c r="C21" s="31" t="s">
        <v>492</v>
      </c>
      <c r="D21" s="31" t="s">
        <v>326</v>
      </c>
      <c r="E21" s="31" t="s">
        <v>493</v>
      </c>
      <c r="F21" s="31" t="s">
        <v>494</v>
      </c>
      <c r="G21" s="31" t="s">
        <v>319</v>
      </c>
      <c r="H21" s="31" t="s">
        <v>495</v>
      </c>
      <c r="I21" s="31" t="s">
        <v>496</v>
      </c>
      <c r="J21" s="31" t="s">
        <v>497</v>
      </c>
    </row>
    <row r="22" ht="33" customHeight="1" spans="1:10">
      <c r="A22" s="31"/>
      <c r="B22" s="31"/>
      <c r="C22" s="31" t="s">
        <v>498</v>
      </c>
      <c r="D22" s="31" t="s">
        <v>326</v>
      </c>
      <c r="E22" s="31">
        <v>3</v>
      </c>
      <c r="F22" s="31" t="s">
        <v>499</v>
      </c>
      <c r="G22" s="31" t="s">
        <v>319</v>
      </c>
      <c r="H22" s="31" t="s">
        <v>500</v>
      </c>
      <c r="I22" s="31" t="s">
        <v>501</v>
      </c>
      <c r="J22" s="31" t="s">
        <v>502</v>
      </c>
    </row>
    <row r="23" ht="33" customHeight="1" spans="1:10">
      <c r="A23" s="31"/>
      <c r="B23" s="31" t="s">
        <v>320</v>
      </c>
      <c r="C23" s="31"/>
      <c r="D23" s="31"/>
      <c r="E23" s="31"/>
      <c r="F23" s="31"/>
      <c r="G23" s="31"/>
      <c r="H23" s="31"/>
      <c r="I23" s="31"/>
      <c r="J23" s="31"/>
    </row>
    <row r="24" ht="40" customHeight="1" spans="1:10">
      <c r="A24" s="31"/>
      <c r="B24" s="31"/>
      <c r="C24" s="31" t="s">
        <v>503</v>
      </c>
      <c r="D24" s="31" t="s">
        <v>326</v>
      </c>
      <c r="E24" s="31">
        <v>3</v>
      </c>
      <c r="F24" s="31" t="s">
        <v>323</v>
      </c>
      <c r="G24" s="31" t="s">
        <v>319</v>
      </c>
      <c r="H24" s="31" t="s">
        <v>504</v>
      </c>
      <c r="I24" s="31" t="s">
        <v>503</v>
      </c>
      <c r="J24" s="31" t="s">
        <v>505</v>
      </c>
    </row>
    <row r="25" ht="51" customHeight="1" spans="1:10">
      <c r="A25" s="31"/>
      <c r="B25" s="31"/>
      <c r="C25" s="31" t="s">
        <v>506</v>
      </c>
      <c r="D25" s="31" t="s">
        <v>326</v>
      </c>
      <c r="E25" s="31">
        <v>2</v>
      </c>
      <c r="F25" s="31" t="s">
        <v>507</v>
      </c>
      <c r="G25" s="31" t="s">
        <v>319</v>
      </c>
      <c r="H25" s="31" t="s">
        <v>508</v>
      </c>
      <c r="I25" s="31" t="s">
        <v>506</v>
      </c>
      <c r="J25" s="31" t="s">
        <v>509</v>
      </c>
    </row>
    <row r="26" ht="33" customHeight="1" spans="1:10">
      <c r="A26" s="31"/>
      <c r="B26" s="31" t="s">
        <v>327</v>
      </c>
      <c r="C26" s="31"/>
      <c r="D26" s="31"/>
      <c r="E26" s="31"/>
      <c r="F26" s="31"/>
      <c r="G26" s="31"/>
      <c r="H26" s="31"/>
      <c r="I26" s="31"/>
      <c r="J26" s="31"/>
    </row>
    <row r="27" ht="35" customHeight="1" spans="1:10">
      <c r="A27" s="31"/>
      <c r="B27" s="31"/>
      <c r="C27" s="31" t="s">
        <v>510</v>
      </c>
      <c r="D27" s="31" t="s">
        <v>511</v>
      </c>
      <c r="E27" s="31" t="s">
        <v>512</v>
      </c>
      <c r="F27" s="31" t="s">
        <v>513</v>
      </c>
      <c r="G27" s="31" t="s">
        <v>324</v>
      </c>
      <c r="H27" s="31" t="s">
        <v>514</v>
      </c>
      <c r="I27" s="31" t="s">
        <v>515</v>
      </c>
      <c r="J27" s="31" t="s">
        <v>516</v>
      </c>
    </row>
    <row r="28" ht="37" customHeight="1" spans="1:10">
      <c r="A28" s="31"/>
      <c r="B28" s="31"/>
      <c r="C28" s="31" t="s">
        <v>517</v>
      </c>
      <c r="D28" s="31" t="s">
        <v>511</v>
      </c>
      <c r="E28" s="31">
        <v>3</v>
      </c>
      <c r="F28" s="31" t="s">
        <v>518</v>
      </c>
      <c r="G28" s="31" t="s">
        <v>324</v>
      </c>
      <c r="H28" s="31" t="s">
        <v>519</v>
      </c>
      <c r="I28" s="31" t="s">
        <v>520</v>
      </c>
      <c r="J28" s="31" t="s">
        <v>521</v>
      </c>
    </row>
    <row r="29" ht="33" customHeight="1" spans="1:10">
      <c r="A29" s="31"/>
      <c r="B29" s="31" t="s">
        <v>329</v>
      </c>
      <c r="C29" s="31"/>
      <c r="D29" s="31"/>
      <c r="E29" s="31"/>
      <c r="F29" s="31"/>
      <c r="G29" s="31"/>
      <c r="H29" s="31"/>
      <c r="I29" s="31"/>
      <c r="J29" s="31"/>
    </row>
    <row r="30" ht="40" customHeight="1" spans="1:10">
      <c r="A30" s="31"/>
      <c r="B30" s="31"/>
      <c r="C30" s="31" t="s">
        <v>522</v>
      </c>
      <c r="D30" s="31" t="s">
        <v>326</v>
      </c>
      <c r="E30" s="31">
        <v>95</v>
      </c>
      <c r="F30" s="31" t="s">
        <v>323</v>
      </c>
      <c r="G30" s="31" t="s">
        <v>319</v>
      </c>
      <c r="H30" s="31" t="s">
        <v>523</v>
      </c>
      <c r="I30" s="31" t="s">
        <v>522</v>
      </c>
      <c r="J30" s="31" t="s">
        <v>524</v>
      </c>
    </row>
    <row r="31" ht="33" customHeight="1" spans="1:10">
      <c r="A31" s="31" t="s">
        <v>334</v>
      </c>
      <c r="B31" s="31"/>
      <c r="C31" s="31"/>
      <c r="D31" s="31"/>
      <c r="E31" s="31"/>
      <c r="F31" s="31"/>
      <c r="G31" s="31"/>
      <c r="H31" s="31"/>
      <c r="I31" s="31"/>
      <c r="J31" s="31"/>
    </row>
    <row r="32" ht="33" customHeight="1" spans="1:10">
      <c r="A32" s="31"/>
      <c r="B32" s="31" t="s">
        <v>525</v>
      </c>
      <c r="C32" s="31"/>
      <c r="D32" s="31"/>
      <c r="E32" s="31"/>
      <c r="F32" s="31"/>
      <c r="G32" s="31"/>
      <c r="H32" s="31"/>
      <c r="I32" s="31"/>
      <c r="J32" s="31"/>
    </row>
    <row r="33" ht="65" customHeight="1" spans="1:10">
      <c r="A33" s="31"/>
      <c r="B33" s="31"/>
      <c r="C33" s="31" t="s">
        <v>526</v>
      </c>
      <c r="D33" s="31" t="s">
        <v>326</v>
      </c>
      <c r="E33" s="31">
        <v>95</v>
      </c>
      <c r="F33" s="31" t="s">
        <v>323</v>
      </c>
      <c r="G33" s="31" t="s">
        <v>324</v>
      </c>
      <c r="H33" s="31" t="s">
        <v>527</v>
      </c>
      <c r="I33" s="31" t="s">
        <v>528</v>
      </c>
      <c r="J33" s="31" t="s">
        <v>529</v>
      </c>
    </row>
    <row r="34" ht="33" customHeight="1" spans="1:10">
      <c r="A34" s="31"/>
      <c r="B34" s="31" t="s">
        <v>530</v>
      </c>
      <c r="C34" s="31"/>
      <c r="D34" s="31"/>
      <c r="E34" s="31"/>
      <c r="F34" s="31"/>
      <c r="G34" s="31"/>
      <c r="H34" s="31"/>
      <c r="I34" s="31"/>
      <c r="J34" s="31"/>
    </row>
    <row r="35" ht="68" customHeight="1" spans="1:10">
      <c r="A35" s="31"/>
      <c r="B35" s="31"/>
      <c r="C35" s="31" t="s">
        <v>531</v>
      </c>
      <c r="D35" s="31" t="s">
        <v>326</v>
      </c>
      <c r="E35" s="31" t="s">
        <v>532</v>
      </c>
      <c r="F35" s="31" t="s">
        <v>318</v>
      </c>
      <c r="G35" s="31" t="s">
        <v>319</v>
      </c>
      <c r="H35" s="31" t="s">
        <v>533</v>
      </c>
      <c r="I35" s="31" t="s">
        <v>531</v>
      </c>
      <c r="J35" s="31" t="s">
        <v>534</v>
      </c>
    </row>
    <row r="36" ht="33" customHeight="1" spans="1:10">
      <c r="A36" s="31"/>
      <c r="B36" s="31" t="s">
        <v>535</v>
      </c>
      <c r="C36" s="31"/>
      <c r="D36" s="31"/>
      <c r="E36" s="31"/>
      <c r="F36" s="31"/>
      <c r="G36" s="31"/>
      <c r="H36" s="31"/>
      <c r="I36" s="31"/>
      <c r="J36" s="31"/>
    </row>
    <row r="37" ht="66" customHeight="1" spans="1:10">
      <c r="A37" s="31"/>
      <c r="B37" s="31"/>
      <c r="C37" s="31" t="s">
        <v>536</v>
      </c>
      <c r="D37" s="31" t="s">
        <v>326</v>
      </c>
      <c r="E37" s="31">
        <v>100</v>
      </c>
      <c r="F37" s="31" t="s">
        <v>323</v>
      </c>
      <c r="G37" s="31" t="s">
        <v>324</v>
      </c>
      <c r="H37" s="31" t="s">
        <v>537</v>
      </c>
      <c r="I37" s="31" t="s">
        <v>538</v>
      </c>
      <c r="J37" s="31" t="s">
        <v>539</v>
      </c>
    </row>
    <row r="38" ht="33" customHeight="1" spans="1:10">
      <c r="A38" s="31" t="s">
        <v>340</v>
      </c>
      <c r="B38" s="31"/>
      <c r="C38" s="31"/>
      <c r="D38" s="31"/>
      <c r="E38" s="31"/>
      <c r="F38" s="31"/>
      <c r="G38" s="31"/>
      <c r="H38" s="31"/>
      <c r="I38" s="31"/>
      <c r="J38" s="31"/>
    </row>
    <row r="39" ht="33" customHeight="1" spans="1:10">
      <c r="A39" s="31"/>
      <c r="B39" s="31" t="s">
        <v>540</v>
      </c>
      <c r="C39" s="31"/>
      <c r="D39" s="31"/>
      <c r="E39" s="31"/>
      <c r="F39" s="31"/>
      <c r="G39" s="31"/>
      <c r="H39" s="31"/>
      <c r="I39" s="31"/>
      <c r="J39" s="31"/>
    </row>
    <row r="40" ht="79" customHeight="1" spans="1:10">
      <c r="A40" s="31"/>
      <c r="B40" s="31"/>
      <c r="C40" s="31" t="s">
        <v>541</v>
      </c>
      <c r="D40" s="31" t="s">
        <v>326</v>
      </c>
      <c r="E40" s="31">
        <v>95</v>
      </c>
      <c r="F40" s="31" t="s">
        <v>323</v>
      </c>
      <c r="G40" s="31" t="s">
        <v>324</v>
      </c>
      <c r="H40" s="31" t="s">
        <v>542</v>
      </c>
      <c r="I40" s="31" t="s">
        <v>541</v>
      </c>
      <c r="J40" s="31" t="s">
        <v>539</v>
      </c>
    </row>
  </sheetData>
  <mergeCells count="24">
    <mergeCell ref="A2:J2"/>
    <mergeCell ref="A3:C3"/>
    <mergeCell ref="B4:E4"/>
    <mergeCell ref="F4:G4"/>
    <mergeCell ref="H4:J4"/>
    <mergeCell ref="A5:I5"/>
    <mergeCell ref="C6:I6"/>
    <mergeCell ref="C7:I7"/>
    <mergeCell ref="C8:I8"/>
    <mergeCell ref="A9:J9"/>
    <mergeCell ref="H10:J10"/>
    <mergeCell ref="A12:G12"/>
    <mergeCell ref="A13:B13"/>
    <mergeCell ref="C13:G13"/>
    <mergeCell ref="A14:B14"/>
    <mergeCell ref="C14:G14"/>
    <mergeCell ref="A15:J15"/>
    <mergeCell ref="A16:G16"/>
    <mergeCell ref="A6:A7"/>
    <mergeCell ref="H16:H17"/>
    <mergeCell ref="I16:I17"/>
    <mergeCell ref="J16:J17"/>
    <mergeCell ref="A10:B11"/>
    <mergeCell ref="C10:G11"/>
  </mergeCells>
  <pageMargins left="0.84" right="0.84" top="0.9" bottom="0.9" header="0.36" footer="0.36"/>
  <pageSetup paperSize="9" scale="57"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9"/>
  <sheetViews>
    <sheetView showGridLines="0" showZeros="0" workbookViewId="0">
      <selection activeCell="A1" sqref="A1:S1"/>
    </sheetView>
  </sheetViews>
  <sheetFormatPr defaultColWidth="8.57407407407407" defaultRowHeight="12.75" customHeight="1"/>
  <cols>
    <col min="1" max="1" width="15.8888888888889" customWidth="1"/>
    <col min="2" max="2" width="35" customWidth="1"/>
    <col min="3" max="19" width="22" customWidth="1"/>
  </cols>
  <sheetData>
    <row r="1" ht="17.25" customHeight="1" spans="1:1">
      <c r="A1" s="94" t="s">
        <v>52</v>
      </c>
    </row>
    <row r="2" ht="41.25" customHeight="1" spans="1:1">
      <c r="A2" s="73" t="str">
        <f>"2025"&amp;"年部门收入预算表"</f>
        <v>2025年部门收入预算表</v>
      </c>
    </row>
    <row r="3" ht="17.25" customHeight="1" spans="1:19">
      <c r="A3" s="76" t="str">
        <f>"单位名称："&amp;"石林彝族自治县西街口镇中心学校"</f>
        <v>单位名称：石林彝族自治县西街口镇中心学校</v>
      </c>
      <c r="S3" s="78" t="s">
        <v>1</v>
      </c>
    </row>
    <row r="4" ht="21.75" customHeight="1" spans="1:19">
      <c r="A4" s="211" t="s">
        <v>53</v>
      </c>
      <c r="B4" s="212" t="s">
        <v>54</v>
      </c>
      <c r="C4" s="212" t="s">
        <v>55</v>
      </c>
      <c r="D4" s="213" t="s">
        <v>56</v>
      </c>
      <c r="E4" s="213"/>
      <c r="F4" s="213"/>
      <c r="G4" s="213"/>
      <c r="H4" s="213"/>
      <c r="I4" s="161"/>
      <c r="J4" s="213"/>
      <c r="K4" s="213"/>
      <c r="L4" s="213"/>
      <c r="M4" s="213"/>
      <c r="N4" s="219"/>
      <c r="O4" s="213" t="s">
        <v>45</v>
      </c>
      <c r="P4" s="213"/>
      <c r="Q4" s="213"/>
      <c r="R4" s="213"/>
      <c r="S4" s="219"/>
    </row>
    <row r="5" ht="27" customHeight="1" spans="1:19">
      <c r="A5" s="214"/>
      <c r="B5" s="215"/>
      <c r="C5" s="215"/>
      <c r="D5" s="215" t="s">
        <v>57</v>
      </c>
      <c r="E5" s="215" t="s">
        <v>58</v>
      </c>
      <c r="F5" s="215" t="s">
        <v>59</v>
      </c>
      <c r="G5" s="215" t="s">
        <v>60</v>
      </c>
      <c r="H5" s="215" t="s">
        <v>61</v>
      </c>
      <c r="I5" s="220" t="s">
        <v>62</v>
      </c>
      <c r="J5" s="221"/>
      <c r="K5" s="221"/>
      <c r="L5" s="221"/>
      <c r="M5" s="221"/>
      <c r="N5" s="222"/>
      <c r="O5" s="215" t="s">
        <v>57</v>
      </c>
      <c r="P5" s="215" t="s">
        <v>58</v>
      </c>
      <c r="Q5" s="215" t="s">
        <v>59</v>
      </c>
      <c r="R5" s="215" t="s">
        <v>60</v>
      </c>
      <c r="S5" s="215" t="s">
        <v>63</v>
      </c>
    </row>
    <row r="6" ht="30" customHeight="1" spans="1:19">
      <c r="A6" s="216"/>
      <c r="B6" s="135"/>
      <c r="C6" s="146"/>
      <c r="D6" s="146"/>
      <c r="E6" s="146"/>
      <c r="F6" s="146"/>
      <c r="G6" s="146"/>
      <c r="H6" s="146"/>
      <c r="I6" s="99" t="s">
        <v>57</v>
      </c>
      <c r="J6" s="222" t="s">
        <v>64</v>
      </c>
      <c r="K6" s="222" t="s">
        <v>65</v>
      </c>
      <c r="L6" s="222" t="s">
        <v>66</v>
      </c>
      <c r="M6" s="222" t="s">
        <v>67</v>
      </c>
      <c r="N6" s="222" t="s">
        <v>68</v>
      </c>
      <c r="O6" s="223"/>
      <c r="P6" s="223"/>
      <c r="Q6" s="223"/>
      <c r="R6" s="223"/>
      <c r="S6" s="146"/>
    </row>
    <row r="7" ht="15" customHeight="1" spans="1:19">
      <c r="A7" s="217">
        <v>1</v>
      </c>
      <c r="B7" s="217">
        <v>2</v>
      </c>
      <c r="C7" s="217">
        <v>3</v>
      </c>
      <c r="D7" s="217">
        <v>4</v>
      </c>
      <c r="E7" s="217">
        <v>5</v>
      </c>
      <c r="F7" s="217">
        <v>6</v>
      </c>
      <c r="G7" s="217">
        <v>7</v>
      </c>
      <c r="H7" s="217">
        <v>8</v>
      </c>
      <c r="I7" s="99">
        <v>9</v>
      </c>
      <c r="J7" s="217">
        <v>10</v>
      </c>
      <c r="K7" s="217">
        <v>11</v>
      </c>
      <c r="L7" s="217">
        <v>12</v>
      </c>
      <c r="M7" s="217">
        <v>13</v>
      </c>
      <c r="N7" s="217">
        <v>14</v>
      </c>
      <c r="O7" s="217">
        <v>15</v>
      </c>
      <c r="P7" s="217">
        <v>16</v>
      </c>
      <c r="Q7" s="217">
        <v>17</v>
      </c>
      <c r="R7" s="217">
        <v>18</v>
      </c>
      <c r="S7" s="217">
        <v>19</v>
      </c>
    </row>
    <row r="8" ht="18" customHeight="1" spans="1:19">
      <c r="A8" s="54" t="s">
        <v>69</v>
      </c>
      <c r="B8" s="54" t="s">
        <v>70</v>
      </c>
      <c r="C8" s="134">
        <v>31006994</v>
      </c>
      <c r="D8" s="134">
        <v>31006994</v>
      </c>
      <c r="E8" s="134">
        <v>31006994</v>
      </c>
      <c r="F8" s="134"/>
      <c r="G8" s="134"/>
      <c r="H8" s="134"/>
      <c r="I8" s="134"/>
      <c r="J8" s="134"/>
      <c r="K8" s="134"/>
      <c r="L8" s="134"/>
      <c r="M8" s="134"/>
      <c r="N8" s="134"/>
      <c r="O8" s="134"/>
      <c r="P8" s="134"/>
      <c r="Q8" s="134"/>
      <c r="R8" s="134"/>
      <c r="S8" s="134"/>
    </row>
    <row r="9" ht="18" customHeight="1" spans="1:19">
      <c r="A9" s="81" t="s">
        <v>55</v>
      </c>
      <c r="B9" s="218"/>
      <c r="C9" s="134">
        <v>31006994</v>
      </c>
      <c r="D9" s="134">
        <v>31006994</v>
      </c>
      <c r="E9" s="134">
        <v>31006994</v>
      </c>
      <c r="F9" s="134"/>
      <c r="G9" s="134"/>
      <c r="H9" s="134"/>
      <c r="I9" s="134"/>
      <c r="J9" s="134"/>
      <c r="K9" s="134"/>
      <c r="L9" s="134"/>
      <c r="M9" s="134"/>
      <c r="N9" s="134"/>
      <c r="O9" s="134"/>
      <c r="P9" s="134"/>
      <c r="Q9" s="134"/>
      <c r="R9" s="134"/>
      <c r="S9" s="134"/>
    </row>
  </sheetData>
  <mergeCells count="20">
    <mergeCell ref="A1:S1"/>
    <mergeCell ref="A2:S2"/>
    <mergeCell ref="A3:B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96" right="0.96" top="0.72" bottom="0.72" header="0" footer="0"/>
  <pageSetup paperSize="9" orientation="landscape"/>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32"/>
  <sheetViews>
    <sheetView showGridLines="0" showZeros="0" topLeftCell="A7" workbookViewId="0">
      <selection activeCell="A1" sqref="A1:O1"/>
    </sheetView>
  </sheetViews>
  <sheetFormatPr defaultColWidth="8.57407407407407" defaultRowHeight="12.75" customHeight="1"/>
  <cols>
    <col min="1" max="1" width="14.287037037037" customWidth="1"/>
    <col min="2" max="2" width="37.5740740740741" customWidth="1"/>
    <col min="3" max="8" width="24.5740740740741" customWidth="1"/>
    <col min="9" max="9" width="26.712962962963" customWidth="1"/>
    <col min="10" max="11" width="24.4259259259259" customWidth="1"/>
    <col min="12" max="15" width="24.5740740740741" customWidth="1"/>
  </cols>
  <sheetData>
    <row r="1" ht="17.25" customHeight="1" spans="1:1">
      <c r="A1" s="78" t="s">
        <v>71</v>
      </c>
    </row>
    <row r="2" ht="41.25" customHeight="1" spans="1:1">
      <c r="A2" s="73" t="str">
        <f>"2025"&amp;"年部门支出预算表"</f>
        <v>2025年部门支出预算表</v>
      </c>
    </row>
    <row r="3" ht="17.25" customHeight="1" spans="1:15">
      <c r="A3" s="76" t="str">
        <f>"单位名称："&amp;"石林彝族自治县西街口镇中心学校"</f>
        <v>单位名称：石林彝族自治县西街口镇中心学校</v>
      </c>
      <c r="O3" s="78" t="s">
        <v>1</v>
      </c>
    </row>
    <row r="4" ht="27" customHeight="1" spans="1:15">
      <c r="A4" s="197" t="s">
        <v>72</v>
      </c>
      <c r="B4" s="197" t="s">
        <v>73</v>
      </c>
      <c r="C4" s="197" t="s">
        <v>55</v>
      </c>
      <c r="D4" s="198" t="s">
        <v>58</v>
      </c>
      <c r="E4" s="199"/>
      <c r="F4" s="200"/>
      <c r="G4" s="201" t="s">
        <v>59</v>
      </c>
      <c r="H4" s="201" t="s">
        <v>60</v>
      </c>
      <c r="I4" s="201" t="s">
        <v>74</v>
      </c>
      <c r="J4" s="198" t="s">
        <v>62</v>
      </c>
      <c r="K4" s="199"/>
      <c r="L4" s="199"/>
      <c r="M4" s="199"/>
      <c r="N4" s="208"/>
      <c r="O4" s="209"/>
    </row>
    <row r="5" ht="42" customHeight="1" spans="1:15">
      <c r="A5" s="202"/>
      <c r="B5" s="202"/>
      <c r="C5" s="203"/>
      <c r="D5" s="204" t="s">
        <v>57</v>
      </c>
      <c r="E5" s="204" t="s">
        <v>75</v>
      </c>
      <c r="F5" s="204" t="s">
        <v>76</v>
      </c>
      <c r="G5" s="203"/>
      <c r="H5" s="203"/>
      <c r="I5" s="210"/>
      <c r="J5" s="204" t="s">
        <v>57</v>
      </c>
      <c r="K5" s="191" t="s">
        <v>77</v>
      </c>
      <c r="L5" s="191" t="s">
        <v>78</v>
      </c>
      <c r="M5" s="191" t="s">
        <v>79</v>
      </c>
      <c r="N5" s="191" t="s">
        <v>80</v>
      </c>
      <c r="O5" s="191" t="s">
        <v>81</v>
      </c>
    </row>
    <row r="6" ht="18" customHeight="1" spans="1:15">
      <c r="A6" s="84" t="s">
        <v>82</v>
      </c>
      <c r="B6" s="84" t="s">
        <v>83</v>
      </c>
      <c r="C6" s="84" t="s">
        <v>84</v>
      </c>
      <c r="D6" s="87" t="s">
        <v>85</v>
      </c>
      <c r="E6" s="87" t="s">
        <v>86</v>
      </c>
      <c r="F6" s="87" t="s">
        <v>87</v>
      </c>
      <c r="G6" s="87" t="s">
        <v>88</v>
      </c>
      <c r="H6" s="87" t="s">
        <v>89</v>
      </c>
      <c r="I6" s="87" t="s">
        <v>90</v>
      </c>
      <c r="J6" s="87" t="s">
        <v>91</v>
      </c>
      <c r="K6" s="87" t="s">
        <v>92</v>
      </c>
      <c r="L6" s="87" t="s">
        <v>93</v>
      </c>
      <c r="M6" s="87" t="s">
        <v>94</v>
      </c>
      <c r="N6" s="84" t="s">
        <v>95</v>
      </c>
      <c r="O6" s="87" t="s">
        <v>96</v>
      </c>
    </row>
    <row r="7" ht="21" customHeight="1" spans="1:15">
      <c r="A7" s="88" t="s">
        <v>97</v>
      </c>
      <c r="B7" s="88" t="s">
        <v>98</v>
      </c>
      <c r="C7" s="134">
        <v>22101495</v>
      </c>
      <c r="D7" s="134">
        <v>22101495</v>
      </c>
      <c r="E7" s="134">
        <v>20119105</v>
      </c>
      <c r="F7" s="134">
        <v>1982390</v>
      </c>
      <c r="G7" s="134"/>
      <c r="H7" s="134"/>
      <c r="I7" s="134"/>
      <c r="J7" s="134"/>
      <c r="K7" s="134"/>
      <c r="L7" s="134"/>
      <c r="M7" s="134"/>
      <c r="N7" s="134"/>
      <c r="O7" s="134"/>
    </row>
    <row r="8" ht="21" customHeight="1" spans="1:15">
      <c r="A8" s="205" t="s">
        <v>99</v>
      </c>
      <c r="B8" s="205" t="s">
        <v>100</v>
      </c>
      <c r="C8" s="134">
        <v>21260559</v>
      </c>
      <c r="D8" s="134">
        <v>21260559</v>
      </c>
      <c r="E8" s="134">
        <v>20119105</v>
      </c>
      <c r="F8" s="134">
        <v>1141454</v>
      </c>
      <c r="G8" s="134"/>
      <c r="H8" s="134"/>
      <c r="I8" s="134"/>
      <c r="J8" s="134"/>
      <c r="K8" s="134"/>
      <c r="L8" s="134"/>
      <c r="M8" s="134"/>
      <c r="N8" s="134"/>
      <c r="O8" s="134"/>
    </row>
    <row r="9" ht="21" customHeight="1" spans="1:15">
      <c r="A9" s="206" t="s">
        <v>101</v>
      </c>
      <c r="B9" s="206" t="s">
        <v>102</v>
      </c>
      <c r="C9" s="134">
        <v>887244</v>
      </c>
      <c r="D9" s="134">
        <v>887244</v>
      </c>
      <c r="E9" s="134"/>
      <c r="F9" s="134">
        <v>887244</v>
      </c>
      <c r="G9" s="134"/>
      <c r="H9" s="134"/>
      <c r="I9" s="134"/>
      <c r="J9" s="134"/>
      <c r="K9" s="134"/>
      <c r="L9" s="134"/>
      <c r="M9" s="134"/>
      <c r="N9" s="134"/>
      <c r="O9" s="134"/>
    </row>
    <row r="10" ht="21" customHeight="1" spans="1:15">
      <c r="A10" s="206" t="s">
        <v>103</v>
      </c>
      <c r="B10" s="206" t="s">
        <v>104</v>
      </c>
      <c r="C10" s="134">
        <v>20373315</v>
      </c>
      <c r="D10" s="134">
        <v>20373315</v>
      </c>
      <c r="E10" s="134">
        <v>20119105</v>
      </c>
      <c r="F10" s="134">
        <v>254210</v>
      </c>
      <c r="G10" s="134"/>
      <c r="H10" s="134"/>
      <c r="I10" s="134"/>
      <c r="J10" s="134"/>
      <c r="K10" s="134"/>
      <c r="L10" s="134"/>
      <c r="M10" s="134"/>
      <c r="N10" s="134"/>
      <c r="O10" s="134"/>
    </row>
    <row r="11" ht="21" customHeight="1" spans="1:15">
      <c r="A11" s="205" t="s">
        <v>105</v>
      </c>
      <c r="B11" s="205" t="s">
        <v>106</v>
      </c>
      <c r="C11" s="134">
        <v>4224</v>
      </c>
      <c r="D11" s="134">
        <v>4224</v>
      </c>
      <c r="E11" s="134"/>
      <c r="F11" s="134">
        <v>4224</v>
      </c>
      <c r="G11" s="134"/>
      <c r="H11" s="134"/>
      <c r="I11" s="134"/>
      <c r="J11" s="134"/>
      <c r="K11" s="134"/>
      <c r="L11" s="134"/>
      <c r="M11" s="134"/>
      <c r="N11" s="134"/>
      <c r="O11" s="134"/>
    </row>
    <row r="12" ht="21" customHeight="1" spans="1:15">
      <c r="A12" s="206" t="s">
        <v>107</v>
      </c>
      <c r="B12" s="206" t="s">
        <v>108</v>
      </c>
      <c r="C12" s="134">
        <v>4224</v>
      </c>
      <c r="D12" s="134">
        <v>4224</v>
      </c>
      <c r="E12" s="134"/>
      <c r="F12" s="134">
        <v>4224</v>
      </c>
      <c r="G12" s="134"/>
      <c r="H12" s="134"/>
      <c r="I12" s="134"/>
      <c r="J12" s="134"/>
      <c r="K12" s="134"/>
      <c r="L12" s="134"/>
      <c r="M12" s="134"/>
      <c r="N12" s="134"/>
      <c r="O12" s="134"/>
    </row>
    <row r="13" ht="21" customHeight="1" spans="1:15">
      <c r="A13" s="205" t="s">
        <v>109</v>
      </c>
      <c r="B13" s="205" t="s">
        <v>110</v>
      </c>
      <c r="C13" s="134">
        <v>171600</v>
      </c>
      <c r="D13" s="134">
        <v>171600</v>
      </c>
      <c r="E13" s="134"/>
      <c r="F13" s="134">
        <v>171600</v>
      </c>
      <c r="G13" s="134"/>
      <c r="H13" s="134"/>
      <c r="I13" s="134"/>
      <c r="J13" s="134"/>
      <c r="K13" s="134"/>
      <c r="L13" s="134"/>
      <c r="M13" s="134"/>
      <c r="N13" s="134"/>
      <c r="O13" s="134"/>
    </row>
    <row r="14" ht="21" customHeight="1" spans="1:15">
      <c r="A14" s="206" t="s">
        <v>111</v>
      </c>
      <c r="B14" s="206" t="s">
        <v>112</v>
      </c>
      <c r="C14" s="134">
        <v>171600</v>
      </c>
      <c r="D14" s="134">
        <v>171600</v>
      </c>
      <c r="E14" s="134"/>
      <c r="F14" s="134">
        <v>171600</v>
      </c>
      <c r="G14" s="134"/>
      <c r="H14" s="134"/>
      <c r="I14" s="134"/>
      <c r="J14" s="134"/>
      <c r="K14" s="134"/>
      <c r="L14" s="134"/>
      <c r="M14" s="134"/>
      <c r="N14" s="134"/>
      <c r="O14" s="134"/>
    </row>
    <row r="15" ht="21" customHeight="1" spans="1:15">
      <c r="A15" s="205" t="s">
        <v>113</v>
      </c>
      <c r="B15" s="205" t="s">
        <v>114</v>
      </c>
      <c r="C15" s="134">
        <v>665112</v>
      </c>
      <c r="D15" s="134">
        <v>665112</v>
      </c>
      <c r="E15" s="134"/>
      <c r="F15" s="134">
        <v>665112</v>
      </c>
      <c r="G15" s="134"/>
      <c r="H15" s="134"/>
      <c r="I15" s="134"/>
      <c r="J15" s="134"/>
      <c r="K15" s="134"/>
      <c r="L15" s="134"/>
      <c r="M15" s="134"/>
      <c r="N15" s="134"/>
      <c r="O15" s="134"/>
    </row>
    <row r="16" ht="21" customHeight="1" spans="1:15">
      <c r="A16" s="206" t="s">
        <v>115</v>
      </c>
      <c r="B16" s="206" t="s">
        <v>114</v>
      </c>
      <c r="C16" s="134">
        <v>665112</v>
      </c>
      <c r="D16" s="134">
        <v>665112</v>
      </c>
      <c r="E16" s="134"/>
      <c r="F16" s="134">
        <v>665112</v>
      </c>
      <c r="G16" s="134"/>
      <c r="H16" s="134"/>
      <c r="I16" s="134"/>
      <c r="J16" s="134"/>
      <c r="K16" s="134"/>
      <c r="L16" s="134"/>
      <c r="M16" s="134"/>
      <c r="N16" s="134"/>
      <c r="O16" s="134"/>
    </row>
    <row r="17" ht="21" customHeight="1" spans="1:15">
      <c r="A17" s="88" t="s">
        <v>116</v>
      </c>
      <c r="B17" s="88" t="s">
        <v>117</v>
      </c>
      <c r="C17" s="134">
        <v>4333855</v>
      </c>
      <c r="D17" s="134">
        <v>4333855</v>
      </c>
      <c r="E17" s="134">
        <v>4333855</v>
      </c>
      <c r="F17" s="134"/>
      <c r="G17" s="134"/>
      <c r="H17" s="134"/>
      <c r="I17" s="134"/>
      <c r="J17" s="134"/>
      <c r="K17" s="134"/>
      <c r="L17" s="134"/>
      <c r="M17" s="134"/>
      <c r="N17" s="134"/>
      <c r="O17" s="134"/>
    </row>
    <row r="18" ht="21" customHeight="1" spans="1:15">
      <c r="A18" s="205" t="s">
        <v>118</v>
      </c>
      <c r="B18" s="205" t="s">
        <v>119</v>
      </c>
      <c r="C18" s="134">
        <v>4177675</v>
      </c>
      <c r="D18" s="134">
        <v>4177675</v>
      </c>
      <c r="E18" s="134">
        <v>4177675</v>
      </c>
      <c r="F18" s="134"/>
      <c r="G18" s="134"/>
      <c r="H18" s="134"/>
      <c r="I18" s="134"/>
      <c r="J18" s="134"/>
      <c r="K18" s="134"/>
      <c r="L18" s="134"/>
      <c r="M18" s="134"/>
      <c r="N18" s="134"/>
      <c r="O18" s="134"/>
    </row>
    <row r="19" ht="21" customHeight="1" spans="1:15">
      <c r="A19" s="206" t="s">
        <v>120</v>
      </c>
      <c r="B19" s="206" t="s">
        <v>121</v>
      </c>
      <c r="C19" s="134">
        <v>849600</v>
      </c>
      <c r="D19" s="134">
        <v>849600</v>
      </c>
      <c r="E19" s="134">
        <v>849600</v>
      </c>
      <c r="F19" s="134"/>
      <c r="G19" s="134"/>
      <c r="H19" s="134"/>
      <c r="I19" s="134"/>
      <c r="J19" s="134"/>
      <c r="K19" s="134"/>
      <c r="L19" s="134"/>
      <c r="M19" s="134"/>
      <c r="N19" s="134"/>
      <c r="O19" s="134"/>
    </row>
    <row r="20" ht="21" customHeight="1" spans="1:15">
      <c r="A20" s="206" t="s">
        <v>122</v>
      </c>
      <c r="B20" s="206" t="s">
        <v>123</v>
      </c>
      <c r="C20" s="134">
        <v>2834523</v>
      </c>
      <c r="D20" s="134">
        <v>2834523</v>
      </c>
      <c r="E20" s="134">
        <v>2834523</v>
      </c>
      <c r="F20" s="134"/>
      <c r="G20" s="134"/>
      <c r="H20" s="134"/>
      <c r="I20" s="134"/>
      <c r="J20" s="134"/>
      <c r="K20" s="134"/>
      <c r="L20" s="134"/>
      <c r="M20" s="134"/>
      <c r="N20" s="134"/>
      <c r="O20" s="134"/>
    </row>
    <row r="21" ht="21" customHeight="1" spans="1:15">
      <c r="A21" s="206" t="s">
        <v>124</v>
      </c>
      <c r="B21" s="206" t="s">
        <v>125</v>
      </c>
      <c r="C21" s="134">
        <v>493552</v>
      </c>
      <c r="D21" s="134">
        <v>493552</v>
      </c>
      <c r="E21" s="134">
        <v>493552</v>
      </c>
      <c r="F21" s="134"/>
      <c r="G21" s="134"/>
      <c r="H21" s="134"/>
      <c r="I21" s="134"/>
      <c r="J21" s="134"/>
      <c r="K21" s="134"/>
      <c r="L21" s="134"/>
      <c r="M21" s="134"/>
      <c r="N21" s="134"/>
      <c r="O21" s="134"/>
    </row>
    <row r="22" ht="21" customHeight="1" spans="1:15">
      <c r="A22" s="205" t="s">
        <v>126</v>
      </c>
      <c r="B22" s="205" t="s">
        <v>127</v>
      </c>
      <c r="C22" s="134">
        <v>156180</v>
      </c>
      <c r="D22" s="134">
        <v>156180</v>
      </c>
      <c r="E22" s="134">
        <v>156180</v>
      </c>
      <c r="F22" s="134"/>
      <c r="G22" s="134"/>
      <c r="H22" s="134"/>
      <c r="I22" s="134"/>
      <c r="J22" s="134"/>
      <c r="K22" s="134"/>
      <c r="L22" s="134"/>
      <c r="M22" s="134"/>
      <c r="N22" s="134"/>
      <c r="O22" s="134"/>
    </row>
    <row r="23" ht="21" customHeight="1" spans="1:15">
      <c r="A23" s="206" t="s">
        <v>128</v>
      </c>
      <c r="B23" s="206" t="s">
        <v>129</v>
      </c>
      <c r="C23" s="134">
        <v>156180</v>
      </c>
      <c r="D23" s="134">
        <v>156180</v>
      </c>
      <c r="E23" s="134">
        <v>156180</v>
      </c>
      <c r="F23" s="134"/>
      <c r="G23" s="134"/>
      <c r="H23" s="134"/>
      <c r="I23" s="134"/>
      <c r="J23" s="134"/>
      <c r="K23" s="134"/>
      <c r="L23" s="134"/>
      <c r="M23" s="134"/>
      <c r="N23" s="134"/>
      <c r="O23" s="134"/>
    </row>
    <row r="24" ht="21" customHeight="1" spans="1:15">
      <c r="A24" s="88" t="s">
        <v>130</v>
      </c>
      <c r="B24" s="88" t="s">
        <v>131</v>
      </c>
      <c r="C24" s="134">
        <v>2329321</v>
      </c>
      <c r="D24" s="134">
        <v>2329321</v>
      </c>
      <c r="E24" s="134">
        <v>2329321</v>
      </c>
      <c r="F24" s="134"/>
      <c r="G24" s="134"/>
      <c r="H24" s="134"/>
      <c r="I24" s="134"/>
      <c r="J24" s="134"/>
      <c r="K24" s="134"/>
      <c r="L24" s="134"/>
      <c r="M24" s="134"/>
      <c r="N24" s="134"/>
      <c r="O24" s="134"/>
    </row>
    <row r="25" ht="21" customHeight="1" spans="1:15">
      <c r="A25" s="205" t="s">
        <v>132</v>
      </c>
      <c r="B25" s="205" t="s">
        <v>133</v>
      </c>
      <c r="C25" s="134">
        <v>2329321</v>
      </c>
      <c r="D25" s="134">
        <v>2329321</v>
      </c>
      <c r="E25" s="134">
        <v>2329321</v>
      </c>
      <c r="F25" s="134"/>
      <c r="G25" s="134"/>
      <c r="H25" s="134"/>
      <c r="I25" s="134"/>
      <c r="J25" s="134"/>
      <c r="K25" s="134"/>
      <c r="L25" s="134"/>
      <c r="M25" s="134"/>
      <c r="N25" s="134"/>
      <c r="O25" s="134"/>
    </row>
    <row r="26" ht="21" customHeight="1" spans="1:15">
      <c r="A26" s="206" t="s">
        <v>134</v>
      </c>
      <c r="B26" s="206" t="s">
        <v>135</v>
      </c>
      <c r="C26" s="134">
        <v>1188489</v>
      </c>
      <c r="D26" s="134">
        <v>1188489</v>
      </c>
      <c r="E26" s="134">
        <v>1188489</v>
      </c>
      <c r="F26" s="134"/>
      <c r="G26" s="134"/>
      <c r="H26" s="134"/>
      <c r="I26" s="134"/>
      <c r="J26" s="134"/>
      <c r="K26" s="134"/>
      <c r="L26" s="134"/>
      <c r="M26" s="134"/>
      <c r="N26" s="134"/>
      <c r="O26" s="134"/>
    </row>
    <row r="27" ht="21" customHeight="1" spans="1:15">
      <c r="A27" s="206" t="s">
        <v>136</v>
      </c>
      <c r="B27" s="206" t="s">
        <v>137</v>
      </c>
      <c r="C27" s="134">
        <v>1002041</v>
      </c>
      <c r="D27" s="134">
        <v>1002041</v>
      </c>
      <c r="E27" s="134">
        <v>1002041</v>
      </c>
      <c r="F27" s="134"/>
      <c r="G27" s="134"/>
      <c r="H27" s="134"/>
      <c r="I27" s="134"/>
      <c r="J27" s="134"/>
      <c r="K27" s="134"/>
      <c r="L27" s="134"/>
      <c r="M27" s="134"/>
      <c r="N27" s="134"/>
      <c r="O27" s="134"/>
    </row>
    <row r="28" ht="21" customHeight="1" spans="1:15">
      <c r="A28" s="206" t="s">
        <v>138</v>
      </c>
      <c r="B28" s="206" t="s">
        <v>139</v>
      </c>
      <c r="C28" s="134">
        <v>138791</v>
      </c>
      <c r="D28" s="134">
        <v>138791</v>
      </c>
      <c r="E28" s="134">
        <v>138791</v>
      </c>
      <c r="F28" s="134"/>
      <c r="G28" s="134"/>
      <c r="H28" s="134"/>
      <c r="I28" s="134"/>
      <c r="J28" s="134"/>
      <c r="K28" s="134"/>
      <c r="L28" s="134"/>
      <c r="M28" s="134"/>
      <c r="N28" s="134"/>
      <c r="O28" s="134"/>
    </row>
    <row r="29" ht="21" customHeight="1" spans="1:15">
      <c r="A29" s="88" t="s">
        <v>140</v>
      </c>
      <c r="B29" s="88" t="s">
        <v>141</v>
      </c>
      <c r="C29" s="134">
        <v>2242323</v>
      </c>
      <c r="D29" s="134">
        <v>2242323</v>
      </c>
      <c r="E29" s="134">
        <v>2242323</v>
      </c>
      <c r="F29" s="134"/>
      <c r="G29" s="134"/>
      <c r="H29" s="134"/>
      <c r="I29" s="134"/>
      <c r="J29" s="134"/>
      <c r="K29" s="134"/>
      <c r="L29" s="134"/>
      <c r="M29" s="134"/>
      <c r="N29" s="134"/>
      <c r="O29" s="134"/>
    </row>
    <row r="30" ht="21" customHeight="1" spans="1:15">
      <c r="A30" s="205" t="s">
        <v>142</v>
      </c>
      <c r="B30" s="205" t="s">
        <v>143</v>
      </c>
      <c r="C30" s="134">
        <v>2242323</v>
      </c>
      <c r="D30" s="134">
        <v>2242323</v>
      </c>
      <c r="E30" s="134">
        <v>2242323</v>
      </c>
      <c r="F30" s="134"/>
      <c r="G30" s="134"/>
      <c r="H30" s="134"/>
      <c r="I30" s="134"/>
      <c r="J30" s="134"/>
      <c r="K30" s="134"/>
      <c r="L30" s="134"/>
      <c r="M30" s="134"/>
      <c r="N30" s="134"/>
      <c r="O30" s="134"/>
    </row>
    <row r="31" ht="21" customHeight="1" spans="1:15">
      <c r="A31" s="206" t="s">
        <v>144</v>
      </c>
      <c r="B31" s="206" t="s">
        <v>145</v>
      </c>
      <c r="C31" s="134">
        <v>2242323</v>
      </c>
      <c r="D31" s="134">
        <v>2242323</v>
      </c>
      <c r="E31" s="134">
        <v>2242323</v>
      </c>
      <c r="F31" s="134"/>
      <c r="G31" s="134"/>
      <c r="H31" s="134"/>
      <c r="I31" s="134"/>
      <c r="J31" s="134"/>
      <c r="K31" s="134"/>
      <c r="L31" s="134"/>
      <c r="M31" s="134"/>
      <c r="N31" s="134"/>
      <c r="O31" s="134"/>
    </row>
    <row r="32" ht="21" customHeight="1" spans="1:15">
      <c r="A32" s="207" t="s">
        <v>55</v>
      </c>
      <c r="B32" s="67"/>
      <c r="C32" s="134">
        <v>31006994</v>
      </c>
      <c r="D32" s="134">
        <v>31006994</v>
      </c>
      <c r="E32" s="134">
        <v>29024604</v>
      </c>
      <c r="F32" s="134">
        <v>1982390</v>
      </c>
      <c r="G32" s="134"/>
      <c r="H32" s="134"/>
      <c r="I32" s="134"/>
      <c r="J32" s="134"/>
      <c r="K32" s="134"/>
      <c r="L32" s="134"/>
      <c r="M32" s="134"/>
      <c r="N32" s="134"/>
      <c r="O32" s="134"/>
    </row>
  </sheetData>
  <mergeCells count="12">
    <mergeCell ref="A1:O1"/>
    <mergeCell ref="A2:O2"/>
    <mergeCell ref="A3:B3"/>
    <mergeCell ref="D4:F4"/>
    <mergeCell ref="J4:O4"/>
    <mergeCell ref="A32:B32"/>
    <mergeCell ref="A4:A5"/>
    <mergeCell ref="B4:B5"/>
    <mergeCell ref="C4:C5"/>
    <mergeCell ref="G4:G5"/>
    <mergeCell ref="H4:H5"/>
    <mergeCell ref="I4:I5"/>
  </mergeCells>
  <printOptions horizontalCentered="1"/>
  <pageMargins left="0.96" right="0.96" top="0.72" bottom="0.72" header="0" footer="0"/>
  <pageSetup paperSize="9"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4"/>
  <sheetViews>
    <sheetView showGridLines="0" showZeros="0" workbookViewId="0">
      <selection activeCell="A1" sqref="A1"/>
    </sheetView>
  </sheetViews>
  <sheetFormatPr defaultColWidth="8.57407407407407" defaultRowHeight="12.75" customHeight="1" outlineLevelCol="3"/>
  <cols>
    <col min="1" max="4" width="35.5740740740741" customWidth="1"/>
  </cols>
  <sheetData>
    <row r="1" ht="15" customHeight="1" spans="1:4">
      <c r="A1" s="74"/>
      <c r="B1" s="78"/>
      <c r="C1" s="78"/>
      <c r="D1" s="78" t="s">
        <v>146</v>
      </c>
    </row>
    <row r="2" ht="41.25" customHeight="1" spans="1:1">
      <c r="A2" s="73" t="str">
        <f>"2025"&amp;"年部门财政拨款收支预算总表"</f>
        <v>2025年部门财政拨款收支预算总表</v>
      </c>
    </row>
    <row r="3" ht="17.25" customHeight="1" spans="1:4">
      <c r="A3" s="76" t="str">
        <f>"单位名称："&amp;"石林彝族自治县西街口镇中心学校"</f>
        <v>单位名称：石林彝族自治县西街口镇中心学校</v>
      </c>
      <c r="B3" s="190"/>
      <c r="D3" s="78" t="s">
        <v>1</v>
      </c>
    </row>
    <row r="4" ht="17.25" customHeight="1" spans="1:4">
      <c r="A4" s="191" t="s">
        <v>2</v>
      </c>
      <c r="B4" s="192"/>
      <c r="C4" s="191" t="s">
        <v>3</v>
      </c>
      <c r="D4" s="192"/>
    </row>
    <row r="5" ht="18.75" customHeight="1" spans="1:4">
      <c r="A5" s="191" t="s">
        <v>4</v>
      </c>
      <c r="B5" s="191" t="s">
        <v>5</v>
      </c>
      <c r="C5" s="191" t="s">
        <v>6</v>
      </c>
      <c r="D5" s="191" t="s">
        <v>5</v>
      </c>
    </row>
    <row r="6" ht="16.5" customHeight="1" spans="1:4">
      <c r="A6" s="193" t="s">
        <v>147</v>
      </c>
      <c r="B6" s="134">
        <v>31006994</v>
      </c>
      <c r="C6" s="193" t="s">
        <v>148</v>
      </c>
      <c r="D6" s="134">
        <v>31006994</v>
      </c>
    </row>
    <row r="7" ht="16.5" customHeight="1" spans="1:4">
      <c r="A7" s="193" t="s">
        <v>149</v>
      </c>
      <c r="B7" s="134">
        <v>31006994</v>
      </c>
      <c r="C7" s="193" t="s">
        <v>150</v>
      </c>
      <c r="D7" s="134"/>
    </row>
    <row r="8" ht="16.5" customHeight="1" spans="1:4">
      <c r="A8" s="193" t="s">
        <v>151</v>
      </c>
      <c r="B8" s="134"/>
      <c r="C8" s="193" t="s">
        <v>152</v>
      </c>
      <c r="D8" s="134"/>
    </row>
    <row r="9" ht="16.5" customHeight="1" spans="1:4">
      <c r="A9" s="193" t="s">
        <v>153</v>
      </c>
      <c r="B9" s="134"/>
      <c r="C9" s="193" t="s">
        <v>154</v>
      </c>
      <c r="D9" s="134"/>
    </row>
    <row r="10" ht="16.5" customHeight="1" spans="1:4">
      <c r="A10" s="193" t="s">
        <v>155</v>
      </c>
      <c r="B10" s="134"/>
      <c r="C10" s="193" t="s">
        <v>156</v>
      </c>
      <c r="D10" s="134"/>
    </row>
    <row r="11" ht="16.5" customHeight="1" spans="1:4">
      <c r="A11" s="193" t="s">
        <v>149</v>
      </c>
      <c r="B11" s="134"/>
      <c r="C11" s="193" t="s">
        <v>157</v>
      </c>
      <c r="D11" s="134">
        <v>22101495</v>
      </c>
    </row>
    <row r="12" ht="16.5" customHeight="1" spans="1:4">
      <c r="A12" s="21" t="s">
        <v>151</v>
      </c>
      <c r="B12" s="134"/>
      <c r="C12" s="98" t="s">
        <v>158</v>
      </c>
      <c r="D12" s="134"/>
    </row>
    <row r="13" ht="16.5" customHeight="1" spans="1:4">
      <c r="A13" s="21" t="s">
        <v>153</v>
      </c>
      <c r="B13" s="134"/>
      <c r="C13" s="98" t="s">
        <v>159</v>
      </c>
      <c r="D13" s="134"/>
    </row>
    <row r="14" ht="16.5" customHeight="1" spans="1:4">
      <c r="A14" s="194"/>
      <c r="B14" s="134"/>
      <c r="C14" s="98" t="s">
        <v>160</v>
      </c>
      <c r="D14" s="134">
        <v>4333855</v>
      </c>
    </row>
    <row r="15" ht="16.5" customHeight="1" spans="1:4">
      <c r="A15" s="194"/>
      <c r="B15" s="134"/>
      <c r="C15" s="98" t="s">
        <v>161</v>
      </c>
      <c r="D15" s="134">
        <v>2329321</v>
      </c>
    </row>
    <row r="16" ht="16.5" customHeight="1" spans="1:4">
      <c r="A16" s="194"/>
      <c r="B16" s="134"/>
      <c r="C16" s="98" t="s">
        <v>162</v>
      </c>
      <c r="D16" s="134"/>
    </row>
    <row r="17" ht="16.5" customHeight="1" spans="1:4">
      <c r="A17" s="194"/>
      <c r="B17" s="134"/>
      <c r="C17" s="98" t="s">
        <v>163</v>
      </c>
      <c r="D17" s="134"/>
    </row>
    <row r="18" ht="16.5" customHeight="1" spans="1:4">
      <c r="A18" s="194"/>
      <c r="B18" s="134"/>
      <c r="C18" s="98" t="s">
        <v>164</v>
      </c>
      <c r="D18" s="134"/>
    </row>
    <row r="19" ht="16.5" customHeight="1" spans="1:4">
      <c r="A19" s="194"/>
      <c r="B19" s="134"/>
      <c r="C19" s="98" t="s">
        <v>165</v>
      </c>
      <c r="D19" s="134"/>
    </row>
    <row r="20" ht="16.5" customHeight="1" spans="1:4">
      <c r="A20" s="194"/>
      <c r="B20" s="134"/>
      <c r="C20" s="98" t="s">
        <v>166</v>
      </c>
      <c r="D20" s="134"/>
    </row>
    <row r="21" ht="16.5" customHeight="1" spans="1:4">
      <c r="A21" s="194"/>
      <c r="B21" s="134"/>
      <c r="C21" s="98" t="s">
        <v>167</v>
      </c>
      <c r="D21" s="134"/>
    </row>
    <row r="22" ht="16.5" customHeight="1" spans="1:4">
      <c r="A22" s="194"/>
      <c r="B22" s="134"/>
      <c r="C22" s="98" t="s">
        <v>168</v>
      </c>
      <c r="D22" s="134"/>
    </row>
    <row r="23" ht="16.5" customHeight="1" spans="1:4">
      <c r="A23" s="194"/>
      <c r="B23" s="134"/>
      <c r="C23" s="98" t="s">
        <v>169</v>
      </c>
      <c r="D23" s="134"/>
    </row>
    <row r="24" ht="16.5" customHeight="1" spans="1:4">
      <c r="A24" s="194"/>
      <c r="B24" s="134"/>
      <c r="C24" s="98" t="s">
        <v>170</v>
      </c>
      <c r="D24" s="134"/>
    </row>
    <row r="25" ht="16.5" customHeight="1" spans="1:4">
      <c r="A25" s="194"/>
      <c r="B25" s="134"/>
      <c r="C25" s="98" t="s">
        <v>171</v>
      </c>
      <c r="D25" s="134">
        <v>2242323</v>
      </c>
    </row>
    <row r="26" ht="16.5" customHeight="1" spans="1:4">
      <c r="A26" s="194"/>
      <c r="B26" s="134"/>
      <c r="C26" s="98" t="s">
        <v>172</v>
      </c>
      <c r="D26" s="134"/>
    </row>
    <row r="27" ht="16.5" customHeight="1" spans="1:4">
      <c r="A27" s="194"/>
      <c r="B27" s="134"/>
      <c r="C27" s="98" t="s">
        <v>173</v>
      </c>
      <c r="D27" s="134"/>
    </row>
    <row r="28" ht="16.5" customHeight="1" spans="1:4">
      <c r="A28" s="194"/>
      <c r="B28" s="134"/>
      <c r="C28" s="98" t="s">
        <v>174</v>
      </c>
      <c r="D28" s="134"/>
    </row>
    <row r="29" ht="16.5" customHeight="1" spans="1:4">
      <c r="A29" s="194"/>
      <c r="B29" s="134"/>
      <c r="C29" s="98" t="s">
        <v>175</v>
      </c>
      <c r="D29" s="134"/>
    </row>
    <row r="30" ht="16.5" customHeight="1" spans="1:4">
      <c r="A30" s="194"/>
      <c r="B30" s="134"/>
      <c r="C30" s="98" t="s">
        <v>176</v>
      </c>
      <c r="D30" s="134"/>
    </row>
    <row r="31" ht="16.5" customHeight="1" spans="1:4">
      <c r="A31" s="194"/>
      <c r="B31" s="134"/>
      <c r="C31" s="21" t="s">
        <v>177</v>
      </c>
      <c r="D31" s="134"/>
    </row>
    <row r="32" ht="16.5" customHeight="1" spans="1:4">
      <c r="A32" s="194"/>
      <c r="B32" s="134"/>
      <c r="C32" s="21" t="s">
        <v>178</v>
      </c>
      <c r="D32" s="134"/>
    </row>
    <row r="33" ht="16.5" customHeight="1" spans="1:4">
      <c r="A33" s="194"/>
      <c r="B33" s="134"/>
      <c r="C33" s="18" t="s">
        <v>179</v>
      </c>
      <c r="D33" s="134"/>
    </row>
    <row r="34" ht="15" customHeight="1" spans="1:4">
      <c r="A34" s="195" t="s">
        <v>50</v>
      </c>
      <c r="B34" s="196">
        <v>31006994</v>
      </c>
      <c r="C34" s="195" t="s">
        <v>51</v>
      </c>
      <c r="D34" s="196">
        <v>31006994</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32"/>
  <sheetViews>
    <sheetView showZeros="0" workbookViewId="0">
      <selection activeCell="I19" sqref="I19"/>
    </sheetView>
  </sheetViews>
  <sheetFormatPr defaultColWidth="9.13888888888889" defaultRowHeight="14.25" customHeight="1" outlineLevelCol="6"/>
  <cols>
    <col min="1" max="1" width="20.1388888888889" customWidth="1"/>
    <col min="2" max="2" width="44" customWidth="1"/>
    <col min="3" max="7" width="24.1388888888889" customWidth="1"/>
  </cols>
  <sheetData>
    <row r="1" customHeight="1" spans="4:7">
      <c r="D1" s="165"/>
      <c r="F1" s="101"/>
      <c r="G1" s="169" t="s">
        <v>180</v>
      </c>
    </row>
    <row r="2" ht="41.25" customHeight="1" spans="1:7">
      <c r="A2" s="155" t="str">
        <f>"2025"&amp;"年一般公共预算支出预算表（按功能科目分类）"</f>
        <v>2025年一般公共预算支出预算表（按功能科目分类）</v>
      </c>
      <c r="B2" s="155"/>
      <c r="C2" s="155"/>
      <c r="D2" s="155"/>
      <c r="E2" s="155"/>
      <c r="F2" s="155"/>
      <c r="G2" s="155"/>
    </row>
    <row r="3" ht="18" customHeight="1" spans="1:7">
      <c r="A3" s="41" t="str">
        <f>"单位名称："&amp;"石林彝族自治县西街口镇中心学校"</f>
        <v>单位名称：石林彝族自治县西街口镇中心学校</v>
      </c>
      <c r="F3" s="152"/>
      <c r="G3" s="169" t="s">
        <v>1</v>
      </c>
    </row>
    <row r="4" ht="20.25" customHeight="1" spans="1:7">
      <c r="A4" s="184" t="s">
        <v>181</v>
      </c>
      <c r="B4" s="185"/>
      <c r="C4" s="156" t="s">
        <v>55</v>
      </c>
      <c r="D4" s="176" t="s">
        <v>75</v>
      </c>
      <c r="E4" s="13"/>
      <c r="F4" s="33"/>
      <c r="G4" s="166" t="s">
        <v>76</v>
      </c>
    </row>
    <row r="5" ht="20.25" customHeight="1" spans="1:7">
      <c r="A5" s="186" t="s">
        <v>72</v>
      </c>
      <c r="B5" s="186" t="s">
        <v>73</v>
      </c>
      <c r="C5" s="52"/>
      <c r="D5" s="14" t="s">
        <v>57</v>
      </c>
      <c r="E5" s="14" t="s">
        <v>182</v>
      </c>
      <c r="F5" s="14" t="s">
        <v>183</v>
      </c>
      <c r="G5" s="168"/>
    </row>
    <row r="6" ht="15" customHeight="1" spans="1:7">
      <c r="A6" s="20" t="s">
        <v>82</v>
      </c>
      <c r="B6" s="20" t="s">
        <v>83</v>
      </c>
      <c r="C6" s="20" t="s">
        <v>84</v>
      </c>
      <c r="D6" s="20" t="s">
        <v>85</v>
      </c>
      <c r="E6" s="20" t="s">
        <v>86</v>
      </c>
      <c r="F6" s="20" t="s">
        <v>87</v>
      </c>
      <c r="G6" s="20" t="s">
        <v>88</v>
      </c>
    </row>
    <row r="7" ht="18" customHeight="1" spans="1:7">
      <c r="A7" s="18" t="s">
        <v>97</v>
      </c>
      <c r="B7" s="18" t="s">
        <v>98</v>
      </c>
      <c r="C7" s="134">
        <v>22101495</v>
      </c>
      <c r="D7" s="134">
        <v>20119105</v>
      </c>
      <c r="E7" s="134">
        <v>19342125</v>
      </c>
      <c r="F7" s="134">
        <v>776980</v>
      </c>
      <c r="G7" s="134">
        <v>1982390</v>
      </c>
    </row>
    <row r="8" ht="18" customHeight="1" spans="1:7">
      <c r="A8" s="164" t="s">
        <v>99</v>
      </c>
      <c r="B8" s="164" t="s">
        <v>100</v>
      </c>
      <c r="C8" s="134">
        <v>21260559</v>
      </c>
      <c r="D8" s="134">
        <v>20119105</v>
      </c>
      <c r="E8" s="134">
        <v>19342125</v>
      </c>
      <c r="F8" s="134">
        <v>776980</v>
      </c>
      <c r="G8" s="134">
        <v>1141454</v>
      </c>
    </row>
    <row r="9" ht="18" customHeight="1" spans="1:7">
      <c r="A9" s="187" t="s">
        <v>101</v>
      </c>
      <c r="B9" s="187" t="s">
        <v>102</v>
      </c>
      <c r="C9" s="134">
        <v>887244</v>
      </c>
      <c r="D9" s="134"/>
      <c r="E9" s="134"/>
      <c r="F9" s="134"/>
      <c r="G9" s="134">
        <v>887244</v>
      </c>
    </row>
    <row r="10" ht="18" customHeight="1" spans="1:7">
      <c r="A10" s="187" t="s">
        <v>103</v>
      </c>
      <c r="B10" s="187" t="s">
        <v>104</v>
      </c>
      <c r="C10" s="134">
        <v>20373315</v>
      </c>
      <c r="D10" s="134">
        <v>20119105</v>
      </c>
      <c r="E10" s="134">
        <v>19342125</v>
      </c>
      <c r="F10" s="134">
        <v>776980</v>
      </c>
      <c r="G10" s="134">
        <v>254210</v>
      </c>
    </row>
    <row r="11" ht="18" customHeight="1" spans="1:7">
      <c r="A11" s="164" t="s">
        <v>105</v>
      </c>
      <c r="B11" s="164" t="s">
        <v>106</v>
      </c>
      <c r="C11" s="134">
        <v>4224</v>
      </c>
      <c r="D11" s="134"/>
      <c r="E11" s="134"/>
      <c r="F11" s="134"/>
      <c r="G11" s="134">
        <v>4224</v>
      </c>
    </row>
    <row r="12" ht="18" customHeight="1" spans="1:7">
      <c r="A12" s="187" t="s">
        <v>107</v>
      </c>
      <c r="B12" s="187" t="s">
        <v>108</v>
      </c>
      <c r="C12" s="134">
        <v>4224</v>
      </c>
      <c r="D12" s="134"/>
      <c r="E12" s="134"/>
      <c r="F12" s="134"/>
      <c r="G12" s="134">
        <v>4224</v>
      </c>
    </row>
    <row r="13" ht="18" customHeight="1" spans="1:7">
      <c r="A13" s="164" t="s">
        <v>109</v>
      </c>
      <c r="B13" s="164" t="s">
        <v>110</v>
      </c>
      <c r="C13" s="134">
        <v>171600</v>
      </c>
      <c r="D13" s="134"/>
      <c r="E13" s="134"/>
      <c r="F13" s="134"/>
      <c r="G13" s="134">
        <v>171600</v>
      </c>
    </row>
    <row r="14" ht="18" customHeight="1" spans="1:7">
      <c r="A14" s="187" t="s">
        <v>111</v>
      </c>
      <c r="B14" s="187" t="s">
        <v>112</v>
      </c>
      <c r="C14" s="134">
        <v>171600</v>
      </c>
      <c r="D14" s="134"/>
      <c r="E14" s="134"/>
      <c r="F14" s="134"/>
      <c r="G14" s="134">
        <v>171600</v>
      </c>
    </row>
    <row r="15" ht="18" customHeight="1" spans="1:7">
      <c r="A15" s="164" t="s">
        <v>113</v>
      </c>
      <c r="B15" s="164" t="s">
        <v>114</v>
      </c>
      <c r="C15" s="134">
        <v>665112</v>
      </c>
      <c r="D15" s="134"/>
      <c r="E15" s="134"/>
      <c r="F15" s="134"/>
      <c r="G15" s="134">
        <v>665112</v>
      </c>
    </row>
    <row r="16" ht="18" customHeight="1" spans="1:7">
      <c r="A16" s="187">
        <v>2059999</v>
      </c>
      <c r="B16" s="187" t="s">
        <v>114</v>
      </c>
      <c r="C16" s="134">
        <v>665112</v>
      </c>
      <c r="D16" s="134"/>
      <c r="E16" s="134"/>
      <c r="F16" s="134"/>
      <c r="G16" s="134">
        <v>665112</v>
      </c>
    </row>
    <row r="17" ht="18" customHeight="1" spans="1:7">
      <c r="A17" s="18" t="s">
        <v>116</v>
      </c>
      <c r="B17" s="18" t="s">
        <v>117</v>
      </c>
      <c r="C17" s="134">
        <v>4333855</v>
      </c>
      <c r="D17" s="134">
        <v>4333855</v>
      </c>
      <c r="E17" s="134">
        <v>4333855</v>
      </c>
      <c r="F17" s="134"/>
      <c r="G17" s="134"/>
    </row>
    <row r="18" ht="18" customHeight="1" spans="1:7">
      <c r="A18" s="164" t="s">
        <v>118</v>
      </c>
      <c r="B18" s="164" t="s">
        <v>119</v>
      </c>
      <c r="C18" s="134">
        <v>4177675</v>
      </c>
      <c r="D18" s="134">
        <v>4177675</v>
      </c>
      <c r="E18" s="134">
        <v>4177675</v>
      </c>
      <c r="F18" s="134"/>
      <c r="G18" s="134"/>
    </row>
    <row r="19" ht="18" customHeight="1" spans="1:7">
      <c r="A19" s="187" t="s">
        <v>120</v>
      </c>
      <c r="B19" s="187" t="s">
        <v>121</v>
      </c>
      <c r="C19" s="134">
        <v>849600</v>
      </c>
      <c r="D19" s="134">
        <v>849600</v>
      </c>
      <c r="E19" s="134">
        <v>849600</v>
      </c>
      <c r="F19" s="134"/>
      <c r="G19" s="134"/>
    </row>
    <row r="20" ht="18" customHeight="1" spans="1:7">
      <c r="A20" s="187" t="s">
        <v>122</v>
      </c>
      <c r="B20" s="187" t="s">
        <v>123</v>
      </c>
      <c r="C20" s="134">
        <v>2834523</v>
      </c>
      <c r="D20" s="134">
        <v>2834523</v>
      </c>
      <c r="E20" s="134">
        <v>2834523</v>
      </c>
      <c r="F20" s="134"/>
      <c r="G20" s="134"/>
    </row>
    <row r="21" ht="18" customHeight="1" spans="1:7">
      <c r="A21" s="187" t="s">
        <v>124</v>
      </c>
      <c r="B21" s="187" t="s">
        <v>125</v>
      </c>
      <c r="C21" s="134">
        <v>493552</v>
      </c>
      <c r="D21" s="134">
        <v>493552</v>
      </c>
      <c r="E21" s="134">
        <v>493552</v>
      </c>
      <c r="F21" s="134"/>
      <c r="G21" s="134"/>
    </row>
    <row r="22" ht="18" customHeight="1" spans="1:7">
      <c r="A22" s="164" t="s">
        <v>126</v>
      </c>
      <c r="B22" s="164" t="s">
        <v>127</v>
      </c>
      <c r="C22" s="134">
        <v>156180</v>
      </c>
      <c r="D22" s="134">
        <v>156180</v>
      </c>
      <c r="E22" s="134">
        <v>156180</v>
      </c>
      <c r="F22" s="134"/>
      <c r="G22" s="134"/>
    </row>
    <row r="23" ht="18" customHeight="1" spans="1:7">
      <c r="A23" s="187" t="s">
        <v>128</v>
      </c>
      <c r="B23" s="187" t="s">
        <v>129</v>
      </c>
      <c r="C23" s="134">
        <v>156180</v>
      </c>
      <c r="D23" s="134">
        <v>156180</v>
      </c>
      <c r="E23" s="134">
        <v>156180</v>
      </c>
      <c r="F23" s="134"/>
      <c r="G23" s="134"/>
    </row>
    <row r="24" ht="18" customHeight="1" spans="1:7">
      <c r="A24" s="18" t="s">
        <v>130</v>
      </c>
      <c r="B24" s="18" t="s">
        <v>131</v>
      </c>
      <c r="C24" s="134">
        <v>2329321</v>
      </c>
      <c r="D24" s="134">
        <v>2329321</v>
      </c>
      <c r="E24" s="134">
        <v>2329321</v>
      </c>
      <c r="F24" s="134"/>
      <c r="G24" s="134"/>
    </row>
    <row r="25" ht="18" customHeight="1" spans="1:7">
      <c r="A25" s="164" t="s">
        <v>132</v>
      </c>
      <c r="B25" s="164" t="s">
        <v>133</v>
      </c>
      <c r="C25" s="134">
        <v>2329321</v>
      </c>
      <c r="D25" s="134">
        <v>2329321</v>
      </c>
      <c r="E25" s="134">
        <v>2329321</v>
      </c>
      <c r="F25" s="134"/>
      <c r="G25" s="134"/>
    </row>
    <row r="26" ht="18" customHeight="1" spans="1:7">
      <c r="A26" s="187" t="s">
        <v>134</v>
      </c>
      <c r="B26" s="187" t="s">
        <v>135</v>
      </c>
      <c r="C26" s="134">
        <v>1188489</v>
      </c>
      <c r="D26" s="134">
        <v>1188489</v>
      </c>
      <c r="E26" s="134">
        <v>1188489</v>
      </c>
      <c r="F26" s="134"/>
      <c r="G26" s="134"/>
    </row>
    <row r="27" ht="18" customHeight="1" spans="1:7">
      <c r="A27" s="187" t="s">
        <v>136</v>
      </c>
      <c r="B27" s="187" t="s">
        <v>137</v>
      </c>
      <c r="C27" s="134">
        <v>1002041</v>
      </c>
      <c r="D27" s="134">
        <v>1002041</v>
      </c>
      <c r="E27" s="134">
        <v>1002041</v>
      </c>
      <c r="F27" s="134"/>
      <c r="G27" s="134"/>
    </row>
    <row r="28" ht="18" customHeight="1" spans="1:7">
      <c r="A28" s="187" t="s">
        <v>138</v>
      </c>
      <c r="B28" s="187" t="s">
        <v>139</v>
      </c>
      <c r="C28" s="134">
        <v>138791</v>
      </c>
      <c r="D28" s="134">
        <v>138791</v>
      </c>
      <c r="E28" s="134">
        <v>138791</v>
      </c>
      <c r="F28" s="134"/>
      <c r="G28" s="134"/>
    </row>
    <row r="29" ht="18" customHeight="1" spans="1:7">
      <c r="A29" s="18" t="s">
        <v>140</v>
      </c>
      <c r="B29" s="18" t="s">
        <v>141</v>
      </c>
      <c r="C29" s="134">
        <v>2242323</v>
      </c>
      <c r="D29" s="134">
        <v>2242323</v>
      </c>
      <c r="E29" s="134">
        <v>2242323</v>
      </c>
      <c r="F29" s="134"/>
      <c r="G29" s="134"/>
    </row>
    <row r="30" ht="18" customHeight="1" spans="1:7">
      <c r="A30" s="164" t="s">
        <v>142</v>
      </c>
      <c r="B30" s="164" t="s">
        <v>143</v>
      </c>
      <c r="C30" s="134">
        <v>2242323</v>
      </c>
      <c r="D30" s="134">
        <v>2242323</v>
      </c>
      <c r="E30" s="134">
        <v>2242323</v>
      </c>
      <c r="F30" s="134"/>
      <c r="G30" s="134"/>
    </row>
    <row r="31" ht="18" customHeight="1" spans="1:7">
      <c r="A31" s="187" t="s">
        <v>144</v>
      </c>
      <c r="B31" s="187" t="s">
        <v>145</v>
      </c>
      <c r="C31" s="134">
        <v>2242323</v>
      </c>
      <c r="D31" s="134">
        <v>2242323</v>
      </c>
      <c r="E31" s="134">
        <v>2242323</v>
      </c>
      <c r="F31" s="134"/>
      <c r="G31" s="134"/>
    </row>
    <row r="32" ht="18" customHeight="1" spans="1:7">
      <c r="A32" s="188" t="s">
        <v>184</v>
      </c>
      <c r="B32" s="189" t="s">
        <v>184</v>
      </c>
      <c r="C32" s="134">
        <v>31006994</v>
      </c>
      <c r="D32" s="134">
        <v>29024604</v>
      </c>
      <c r="E32" s="134">
        <v>28247624</v>
      </c>
      <c r="F32" s="134">
        <v>776980</v>
      </c>
      <c r="G32" s="134">
        <v>1982390</v>
      </c>
    </row>
  </sheetData>
  <mergeCells count="6">
    <mergeCell ref="A2:G2"/>
    <mergeCell ref="A4:B4"/>
    <mergeCell ref="D4:F4"/>
    <mergeCell ref="A32:B32"/>
    <mergeCell ref="C4:C5"/>
    <mergeCell ref="G4:G5"/>
  </mergeCells>
  <printOptions horizontalCentered="1"/>
  <pageMargins left="0.37" right="0.37" top="0.56" bottom="0.56" header="0.48" footer="0.48"/>
  <pageSetup paperSize="9" fitToHeight="10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7"/>
  <sheetViews>
    <sheetView showZeros="0" workbookViewId="0">
      <selection activeCell="E26" sqref="E26"/>
    </sheetView>
  </sheetViews>
  <sheetFormatPr defaultColWidth="10.4259259259259" defaultRowHeight="14.25" customHeight="1" outlineLevelRow="6" outlineLevelCol="5"/>
  <cols>
    <col min="1" max="6" width="28.1388888888889" customWidth="1"/>
  </cols>
  <sheetData>
    <row r="1" customHeight="1" spans="1:6">
      <c r="A1" s="75"/>
      <c r="B1" s="75"/>
      <c r="C1" s="75"/>
      <c r="D1" s="75"/>
      <c r="E1" s="74"/>
      <c r="F1" s="180" t="s">
        <v>185</v>
      </c>
    </row>
    <row r="2" ht="41.25" customHeight="1" spans="1:6">
      <c r="A2" s="181" t="str">
        <f>"2025"&amp;"年一般公共预算“三公”经费支出预算表"</f>
        <v>2025年一般公共预算“三公”经费支出预算表</v>
      </c>
      <c r="B2" s="75"/>
      <c r="C2" s="75"/>
      <c r="D2" s="75"/>
      <c r="E2" s="74"/>
      <c r="F2" s="75"/>
    </row>
    <row r="3" customHeight="1" spans="1:6">
      <c r="A3" s="142" t="str">
        <f>"单位名称："&amp;"石林彝族自治县西街口镇中心学校"</f>
        <v>单位名称：石林彝族自治县西街口镇中心学校</v>
      </c>
      <c r="B3" s="182"/>
      <c r="D3" s="75"/>
      <c r="E3" s="74"/>
      <c r="F3" s="94" t="s">
        <v>1</v>
      </c>
    </row>
    <row r="4" ht="27" customHeight="1" spans="1:6">
      <c r="A4" s="79" t="s">
        <v>186</v>
      </c>
      <c r="B4" s="79" t="s">
        <v>187</v>
      </c>
      <c r="C4" s="81" t="s">
        <v>188</v>
      </c>
      <c r="D4" s="79"/>
      <c r="E4" s="80"/>
      <c r="F4" s="79" t="s">
        <v>189</v>
      </c>
    </row>
    <row r="5" ht="28.5" customHeight="1" spans="1:6">
      <c r="A5" s="183"/>
      <c r="B5" s="83"/>
      <c r="C5" s="80" t="s">
        <v>57</v>
      </c>
      <c r="D5" s="80" t="s">
        <v>190</v>
      </c>
      <c r="E5" s="80" t="s">
        <v>191</v>
      </c>
      <c r="F5" s="82"/>
    </row>
    <row r="6" ht="17.25" customHeight="1" spans="1:6">
      <c r="A6" s="87" t="s">
        <v>82</v>
      </c>
      <c r="B6" s="87" t="s">
        <v>83</v>
      </c>
      <c r="C6" s="87" t="s">
        <v>84</v>
      </c>
      <c r="D6" s="87" t="s">
        <v>85</v>
      </c>
      <c r="E6" s="87" t="s">
        <v>86</v>
      </c>
      <c r="F6" s="87" t="s">
        <v>87</v>
      </c>
    </row>
    <row r="7" ht="17.25" customHeight="1" spans="1:6">
      <c r="A7" s="134">
        <v>15000</v>
      </c>
      <c r="B7" s="134">
        <v>0</v>
      </c>
      <c r="C7" s="134">
        <v>0</v>
      </c>
      <c r="D7" s="134"/>
      <c r="E7" s="134"/>
      <c r="F7" s="134">
        <v>15000</v>
      </c>
    </row>
  </sheetData>
  <mergeCells count="6">
    <mergeCell ref="A2:F2"/>
    <mergeCell ref="A3:B3"/>
    <mergeCell ref="C4:E4"/>
    <mergeCell ref="A4:A5"/>
    <mergeCell ref="B4:B5"/>
    <mergeCell ref="F4:F5"/>
  </mergeCells>
  <pageMargins left="0.67" right="0.67" top="0.72" bottom="0.72" header="0.28" footer="0.28"/>
  <pageSetup paperSize="9" fitToWidth="0"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X45"/>
  <sheetViews>
    <sheetView showZeros="0" topLeftCell="A27" workbookViewId="0">
      <selection activeCell="A1" sqref="A1"/>
    </sheetView>
  </sheetViews>
  <sheetFormatPr defaultColWidth="9.13888888888889" defaultRowHeight="14.25" customHeight="1"/>
  <cols>
    <col min="1" max="2" width="32.8518518518519" customWidth="1"/>
    <col min="3" max="3" width="20.712962962963" customWidth="1"/>
    <col min="4" max="4" width="31.287037037037" customWidth="1"/>
    <col min="5" max="5" width="10.1388888888889" customWidth="1"/>
    <col min="6" max="6" width="17.5740740740741" customWidth="1"/>
    <col min="7" max="7" width="10.287037037037" customWidth="1"/>
    <col min="8" max="8" width="23" customWidth="1"/>
    <col min="9" max="24" width="18.712962962963" customWidth="1"/>
  </cols>
  <sheetData>
    <row r="1" ht="13.5" customHeight="1" spans="2:24">
      <c r="B1" s="165"/>
      <c r="C1" s="170"/>
      <c r="E1" s="171"/>
      <c r="F1" s="171"/>
      <c r="G1" s="171"/>
      <c r="H1" s="171"/>
      <c r="I1" s="112"/>
      <c r="J1" s="112"/>
      <c r="K1" s="112"/>
      <c r="L1" s="112"/>
      <c r="M1" s="112"/>
      <c r="N1" s="112"/>
      <c r="R1" s="112"/>
      <c r="V1" s="170"/>
      <c r="X1" s="39" t="s">
        <v>192</v>
      </c>
    </row>
    <row r="2" ht="45.75" customHeight="1" spans="1:24">
      <c r="A2" s="96" t="str">
        <f>"2025"&amp;"年部门基本支出预算表"</f>
        <v>2025年部门基本支出预算表</v>
      </c>
      <c r="B2" s="40"/>
      <c r="C2" s="96"/>
      <c r="D2" s="96"/>
      <c r="E2" s="96"/>
      <c r="F2" s="96"/>
      <c r="G2" s="96"/>
      <c r="H2" s="96"/>
      <c r="I2" s="96"/>
      <c r="J2" s="96"/>
      <c r="K2" s="96"/>
      <c r="L2" s="96"/>
      <c r="M2" s="96"/>
      <c r="N2" s="96"/>
      <c r="O2" s="40"/>
      <c r="P2" s="40"/>
      <c r="Q2" s="40"/>
      <c r="R2" s="96"/>
      <c r="S2" s="96"/>
      <c r="T2" s="96"/>
      <c r="U2" s="96"/>
      <c r="V2" s="96"/>
      <c r="W2" s="96"/>
      <c r="X2" s="96"/>
    </row>
    <row r="3" ht="18.75" customHeight="1" spans="1:24">
      <c r="A3" s="41" t="str">
        <f>"单位名称："&amp;"石林彝族自治县西街口镇中心学校"</f>
        <v>单位名称：石林彝族自治县西街口镇中心学校</v>
      </c>
      <c r="B3" s="42"/>
      <c r="C3" s="172"/>
      <c r="D3" s="172"/>
      <c r="E3" s="172"/>
      <c r="F3" s="172"/>
      <c r="G3" s="172"/>
      <c r="H3" s="172"/>
      <c r="I3" s="114"/>
      <c r="J3" s="114"/>
      <c r="K3" s="114"/>
      <c r="L3" s="114"/>
      <c r="M3" s="114"/>
      <c r="N3" s="114"/>
      <c r="O3" s="43"/>
      <c r="P3" s="43"/>
      <c r="Q3" s="43"/>
      <c r="R3" s="114"/>
      <c r="V3" s="170"/>
      <c r="X3" s="39" t="s">
        <v>1</v>
      </c>
    </row>
    <row r="4" ht="18" customHeight="1" spans="1:24">
      <c r="A4" s="45" t="s">
        <v>193</v>
      </c>
      <c r="B4" s="45" t="s">
        <v>194</v>
      </c>
      <c r="C4" s="45" t="s">
        <v>195</v>
      </c>
      <c r="D4" s="45" t="s">
        <v>196</v>
      </c>
      <c r="E4" s="45" t="s">
        <v>197</v>
      </c>
      <c r="F4" s="45" t="s">
        <v>198</v>
      </c>
      <c r="G4" s="45" t="s">
        <v>199</v>
      </c>
      <c r="H4" s="45" t="s">
        <v>200</v>
      </c>
      <c r="I4" s="176" t="s">
        <v>201</v>
      </c>
      <c r="J4" s="138" t="s">
        <v>201</v>
      </c>
      <c r="K4" s="138"/>
      <c r="L4" s="138"/>
      <c r="M4" s="138"/>
      <c r="N4" s="138"/>
      <c r="O4" s="13"/>
      <c r="P4" s="13"/>
      <c r="Q4" s="13"/>
      <c r="R4" s="130" t="s">
        <v>61</v>
      </c>
      <c r="S4" s="138" t="s">
        <v>62</v>
      </c>
      <c r="T4" s="138"/>
      <c r="U4" s="138"/>
      <c r="V4" s="138"/>
      <c r="W4" s="138"/>
      <c r="X4" s="139"/>
    </row>
    <row r="5" ht="18" customHeight="1" spans="1:24">
      <c r="A5" s="47"/>
      <c r="B5" s="62"/>
      <c r="C5" s="158"/>
      <c r="D5" s="47"/>
      <c r="E5" s="47"/>
      <c r="F5" s="47"/>
      <c r="G5" s="47"/>
      <c r="H5" s="47"/>
      <c r="I5" s="156" t="s">
        <v>202</v>
      </c>
      <c r="J5" s="176" t="s">
        <v>58</v>
      </c>
      <c r="K5" s="138"/>
      <c r="L5" s="138"/>
      <c r="M5" s="138"/>
      <c r="N5" s="139"/>
      <c r="O5" s="12" t="s">
        <v>203</v>
      </c>
      <c r="P5" s="13"/>
      <c r="Q5" s="33"/>
      <c r="R5" s="45" t="s">
        <v>61</v>
      </c>
      <c r="S5" s="176" t="s">
        <v>62</v>
      </c>
      <c r="T5" s="130" t="s">
        <v>64</v>
      </c>
      <c r="U5" s="138" t="s">
        <v>62</v>
      </c>
      <c r="V5" s="130" t="s">
        <v>66</v>
      </c>
      <c r="W5" s="130" t="s">
        <v>67</v>
      </c>
      <c r="X5" s="179" t="s">
        <v>68</v>
      </c>
    </row>
    <row r="6" ht="19.5" customHeight="1" spans="1:24">
      <c r="A6" s="62"/>
      <c r="B6" s="62"/>
      <c r="C6" s="62"/>
      <c r="D6" s="62"/>
      <c r="E6" s="62"/>
      <c r="F6" s="62"/>
      <c r="G6" s="62"/>
      <c r="H6" s="62"/>
      <c r="I6" s="62"/>
      <c r="J6" s="177" t="s">
        <v>204</v>
      </c>
      <c r="K6" s="45" t="s">
        <v>205</v>
      </c>
      <c r="L6" s="45" t="s">
        <v>206</v>
      </c>
      <c r="M6" s="45" t="s">
        <v>207</v>
      </c>
      <c r="N6" s="45" t="s">
        <v>208</v>
      </c>
      <c r="O6" s="45" t="s">
        <v>58</v>
      </c>
      <c r="P6" s="45" t="s">
        <v>59</v>
      </c>
      <c r="Q6" s="45" t="s">
        <v>60</v>
      </c>
      <c r="R6" s="62"/>
      <c r="S6" s="45" t="s">
        <v>57</v>
      </c>
      <c r="T6" s="45" t="s">
        <v>64</v>
      </c>
      <c r="U6" s="45" t="s">
        <v>209</v>
      </c>
      <c r="V6" s="45" t="s">
        <v>66</v>
      </c>
      <c r="W6" s="45" t="s">
        <v>67</v>
      </c>
      <c r="X6" s="45" t="s">
        <v>68</v>
      </c>
    </row>
    <row r="7" ht="37.5" customHeight="1" spans="1:24">
      <c r="A7" s="173"/>
      <c r="B7" s="52"/>
      <c r="C7" s="173"/>
      <c r="D7" s="173"/>
      <c r="E7" s="173"/>
      <c r="F7" s="173"/>
      <c r="G7" s="173"/>
      <c r="H7" s="173"/>
      <c r="I7" s="173"/>
      <c r="J7" s="178" t="s">
        <v>57</v>
      </c>
      <c r="K7" s="50" t="s">
        <v>210</v>
      </c>
      <c r="L7" s="50" t="s">
        <v>206</v>
      </c>
      <c r="M7" s="50" t="s">
        <v>207</v>
      </c>
      <c r="N7" s="50" t="s">
        <v>208</v>
      </c>
      <c r="O7" s="50" t="s">
        <v>206</v>
      </c>
      <c r="P7" s="50" t="s">
        <v>207</v>
      </c>
      <c r="Q7" s="50" t="s">
        <v>208</v>
      </c>
      <c r="R7" s="50" t="s">
        <v>61</v>
      </c>
      <c r="S7" s="50" t="s">
        <v>57</v>
      </c>
      <c r="T7" s="50" t="s">
        <v>64</v>
      </c>
      <c r="U7" s="50" t="s">
        <v>209</v>
      </c>
      <c r="V7" s="50" t="s">
        <v>66</v>
      </c>
      <c r="W7" s="50" t="s">
        <v>67</v>
      </c>
      <c r="X7" s="50" t="s">
        <v>68</v>
      </c>
    </row>
    <row r="8" customHeight="1" spans="1:24">
      <c r="A8" s="68">
        <v>1</v>
      </c>
      <c r="B8" s="68">
        <v>2</v>
      </c>
      <c r="C8" s="68">
        <v>3</v>
      </c>
      <c r="D8" s="68">
        <v>4</v>
      </c>
      <c r="E8" s="68">
        <v>5</v>
      </c>
      <c r="F8" s="68">
        <v>6</v>
      </c>
      <c r="G8" s="68">
        <v>7</v>
      </c>
      <c r="H8" s="68">
        <v>8</v>
      </c>
      <c r="I8" s="68">
        <v>9</v>
      </c>
      <c r="J8" s="68">
        <v>10</v>
      </c>
      <c r="K8" s="68">
        <v>11</v>
      </c>
      <c r="L8" s="68">
        <v>12</v>
      </c>
      <c r="M8" s="68">
        <v>13</v>
      </c>
      <c r="N8" s="68">
        <v>14</v>
      </c>
      <c r="O8" s="68">
        <v>15</v>
      </c>
      <c r="P8" s="68">
        <v>16</v>
      </c>
      <c r="Q8" s="68">
        <v>17</v>
      </c>
      <c r="R8" s="68">
        <v>18</v>
      </c>
      <c r="S8" s="68">
        <v>19</v>
      </c>
      <c r="T8" s="68">
        <v>20</v>
      </c>
      <c r="U8" s="68">
        <v>21</v>
      </c>
      <c r="V8" s="68">
        <v>22</v>
      </c>
      <c r="W8" s="68">
        <v>23</v>
      </c>
      <c r="X8" s="68">
        <v>24</v>
      </c>
    </row>
    <row r="9" ht="20.25" customHeight="1" spans="1:24">
      <c r="A9" s="21" t="s">
        <v>211</v>
      </c>
      <c r="B9" s="21" t="s">
        <v>70</v>
      </c>
      <c r="C9" s="21" t="s">
        <v>212</v>
      </c>
      <c r="D9" s="21" t="s">
        <v>213</v>
      </c>
      <c r="E9" s="21" t="s">
        <v>103</v>
      </c>
      <c r="F9" s="21" t="s">
        <v>104</v>
      </c>
      <c r="G9" s="21" t="s">
        <v>214</v>
      </c>
      <c r="H9" s="21" t="s">
        <v>215</v>
      </c>
      <c r="I9" s="134">
        <v>6984636</v>
      </c>
      <c r="J9" s="134">
        <v>6984636</v>
      </c>
      <c r="K9" s="134"/>
      <c r="L9" s="134"/>
      <c r="M9" s="134">
        <v>6984636</v>
      </c>
      <c r="N9" s="134"/>
      <c r="O9" s="134"/>
      <c r="P9" s="134"/>
      <c r="Q9" s="134"/>
      <c r="R9" s="134"/>
      <c r="S9" s="134"/>
      <c r="T9" s="134"/>
      <c r="U9" s="134"/>
      <c r="V9" s="134"/>
      <c r="W9" s="134"/>
      <c r="X9" s="134"/>
    </row>
    <row r="10" ht="20.25" customHeight="1" spans="1:24">
      <c r="A10" s="21" t="s">
        <v>211</v>
      </c>
      <c r="B10" s="21" t="s">
        <v>70</v>
      </c>
      <c r="C10" s="21" t="s">
        <v>212</v>
      </c>
      <c r="D10" s="21" t="s">
        <v>213</v>
      </c>
      <c r="E10" s="21" t="s">
        <v>103</v>
      </c>
      <c r="F10" s="21" t="s">
        <v>104</v>
      </c>
      <c r="G10" s="21" t="s">
        <v>214</v>
      </c>
      <c r="H10" s="21" t="s">
        <v>215</v>
      </c>
      <c r="I10" s="134">
        <v>219180</v>
      </c>
      <c r="J10" s="134">
        <v>219180</v>
      </c>
      <c r="K10" s="57"/>
      <c r="L10" s="57"/>
      <c r="M10" s="134">
        <v>219180</v>
      </c>
      <c r="N10" s="57"/>
      <c r="O10" s="134"/>
      <c r="P10" s="134"/>
      <c r="Q10" s="134"/>
      <c r="R10" s="134"/>
      <c r="S10" s="134"/>
      <c r="T10" s="134"/>
      <c r="U10" s="134"/>
      <c r="V10" s="134"/>
      <c r="W10" s="134"/>
      <c r="X10" s="134"/>
    </row>
    <row r="11" ht="20.25" customHeight="1" spans="1:24">
      <c r="A11" s="21" t="s">
        <v>211</v>
      </c>
      <c r="B11" s="21" t="s">
        <v>70</v>
      </c>
      <c r="C11" s="21" t="s">
        <v>212</v>
      </c>
      <c r="D11" s="21" t="s">
        <v>213</v>
      </c>
      <c r="E11" s="21" t="s">
        <v>103</v>
      </c>
      <c r="F11" s="21" t="s">
        <v>104</v>
      </c>
      <c r="G11" s="21" t="s">
        <v>216</v>
      </c>
      <c r="H11" s="21" t="s">
        <v>217</v>
      </c>
      <c r="I11" s="134">
        <v>3291024</v>
      </c>
      <c r="J11" s="134">
        <v>3291024</v>
      </c>
      <c r="K11" s="57"/>
      <c r="L11" s="57"/>
      <c r="M11" s="134">
        <v>3291024</v>
      </c>
      <c r="N11" s="57"/>
      <c r="O11" s="134"/>
      <c r="P11" s="134"/>
      <c r="Q11" s="134"/>
      <c r="R11" s="134"/>
      <c r="S11" s="134"/>
      <c r="T11" s="134"/>
      <c r="U11" s="134"/>
      <c r="V11" s="134"/>
      <c r="W11" s="134"/>
      <c r="X11" s="134"/>
    </row>
    <row r="12" ht="20.25" customHeight="1" spans="1:24">
      <c r="A12" s="21" t="s">
        <v>211</v>
      </c>
      <c r="B12" s="21" t="s">
        <v>70</v>
      </c>
      <c r="C12" s="21" t="s">
        <v>212</v>
      </c>
      <c r="D12" s="21" t="s">
        <v>213</v>
      </c>
      <c r="E12" s="21" t="s">
        <v>103</v>
      </c>
      <c r="F12" s="21" t="s">
        <v>104</v>
      </c>
      <c r="G12" s="21" t="s">
        <v>216</v>
      </c>
      <c r="H12" s="21" t="s">
        <v>217</v>
      </c>
      <c r="I12" s="134">
        <v>42000</v>
      </c>
      <c r="J12" s="134">
        <v>42000</v>
      </c>
      <c r="K12" s="57"/>
      <c r="L12" s="57"/>
      <c r="M12" s="134">
        <v>42000</v>
      </c>
      <c r="N12" s="57"/>
      <c r="O12" s="134"/>
      <c r="P12" s="134"/>
      <c r="Q12" s="134"/>
      <c r="R12" s="134"/>
      <c r="S12" s="134"/>
      <c r="T12" s="134"/>
      <c r="U12" s="134"/>
      <c r="V12" s="134"/>
      <c r="W12" s="134"/>
      <c r="X12" s="134"/>
    </row>
    <row r="13" ht="20.25" customHeight="1" spans="1:24">
      <c r="A13" s="21" t="s">
        <v>211</v>
      </c>
      <c r="B13" s="21" t="s">
        <v>70</v>
      </c>
      <c r="C13" s="21" t="s">
        <v>212</v>
      </c>
      <c r="D13" s="21" t="s">
        <v>213</v>
      </c>
      <c r="E13" s="21" t="s">
        <v>103</v>
      </c>
      <c r="F13" s="21" t="s">
        <v>104</v>
      </c>
      <c r="G13" s="21" t="s">
        <v>216</v>
      </c>
      <c r="H13" s="21" t="s">
        <v>217</v>
      </c>
      <c r="I13" s="134">
        <v>66780</v>
      </c>
      <c r="J13" s="134">
        <v>66780</v>
      </c>
      <c r="K13" s="57"/>
      <c r="L13" s="57"/>
      <c r="M13" s="134">
        <v>66780</v>
      </c>
      <c r="N13" s="57"/>
      <c r="O13" s="134"/>
      <c r="P13" s="134"/>
      <c r="Q13" s="134"/>
      <c r="R13" s="134"/>
      <c r="S13" s="134"/>
      <c r="T13" s="134"/>
      <c r="U13" s="134"/>
      <c r="V13" s="134"/>
      <c r="W13" s="134"/>
      <c r="X13" s="134"/>
    </row>
    <row r="14" ht="20.25" customHeight="1" spans="1:24">
      <c r="A14" s="21" t="s">
        <v>211</v>
      </c>
      <c r="B14" s="21" t="s">
        <v>70</v>
      </c>
      <c r="C14" s="21" t="s">
        <v>212</v>
      </c>
      <c r="D14" s="21" t="s">
        <v>213</v>
      </c>
      <c r="E14" s="21" t="s">
        <v>103</v>
      </c>
      <c r="F14" s="21" t="s">
        <v>104</v>
      </c>
      <c r="G14" s="21" t="s">
        <v>216</v>
      </c>
      <c r="H14" s="21" t="s">
        <v>217</v>
      </c>
      <c r="I14" s="134">
        <v>804000</v>
      </c>
      <c r="J14" s="134">
        <v>804000</v>
      </c>
      <c r="K14" s="57"/>
      <c r="L14" s="57"/>
      <c r="M14" s="134">
        <v>804000</v>
      </c>
      <c r="N14" s="57"/>
      <c r="O14" s="134"/>
      <c r="P14" s="134"/>
      <c r="Q14" s="134"/>
      <c r="R14" s="134"/>
      <c r="S14" s="134"/>
      <c r="T14" s="134"/>
      <c r="U14" s="134"/>
      <c r="V14" s="134"/>
      <c r="W14" s="134"/>
      <c r="X14" s="134"/>
    </row>
    <row r="15" ht="20.25" customHeight="1" spans="1:24">
      <c r="A15" s="21" t="s">
        <v>211</v>
      </c>
      <c r="B15" s="21" t="s">
        <v>70</v>
      </c>
      <c r="C15" s="21" t="s">
        <v>212</v>
      </c>
      <c r="D15" s="21" t="s">
        <v>213</v>
      </c>
      <c r="E15" s="21" t="s">
        <v>103</v>
      </c>
      <c r="F15" s="21" t="s">
        <v>104</v>
      </c>
      <c r="G15" s="21" t="s">
        <v>218</v>
      </c>
      <c r="H15" s="21" t="s">
        <v>219</v>
      </c>
      <c r="I15" s="134">
        <v>18265</v>
      </c>
      <c r="J15" s="134">
        <v>18265</v>
      </c>
      <c r="K15" s="57"/>
      <c r="L15" s="57"/>
      <c r="M15" s="134">
        <v>18265</v>
      </c>
      <c r="N15" s="57"/>
      <c r="O15" s="134"/>
      <c r="P15" s="134"/>
      <c r="Q15" s="134"/>
      <c r="R15" s="134"/>
      <c r="S15" s="134"/>
      <c r="T15" s="134"/>
      <c r="U15" s="134"/>
      <c r="V15" s="134"/>
      <c r="W15" s="134"/>
      <c r="X15" s="134"/>
    </row>
    <row r="16" ht="20.25" customHeight="1" spans="1:24">
      <c r="A16" s="21" t="s">
        <v>211</v>
      </c>
      <c r="B16" s="21" t="s">
        <v>70</v>
      </c>
      <c r="C16" s="21" t="s">
        <v>212</v>
      </c>
      <c r="D16" s="21" t="s">
        <v>213</v>
      </c>
      <c r="E16" s="21" t="s">
        <v>103</v>
      </c>
      <c r="F16" s="21" t="s">
        <v>104</v>
      </c>
      <c r="G16" s="21" t="s">
        <v>218</v>
      </c>
      <c r="H16" s="21" t="s">
        <v>219</v>
      </c>
      <c r="I16" s="134">
        <v>42000</v>
      </c>
      <c r="J16" s="134">
        <v>42000</v>
      </c>
      <c r="K16" s="57"/>
      <c r="L16" s="57"/>
      <c r="M16" s="134">
        <v>42000</v>
      </c>
      <c r="N16" s="57"/>
      <c r="O16" s="134"/>
      <c r="P16" s="134"/>
      <c r="Q16" s="134"/>
      <c r="R16" s="134"/>
      <c r="S16" s="134"/>
      <c r="T16" s="134"/>
      <c r="U16" s="134"/>
      <c r="V16" s="134"/>
      <c r="W16" s="134"/>
      <c r="X16" s="134"/>
    </row>
    <row r="17" ht="20.25" customHeight="1" spans="1:24">
      <c r="A17" s="21" t="s">
        <v>211</v>
      </c>
      <c r="B17" s="21" t="s">
        <v>70</v>
      </c>
      <c r="C17" s="21" t="s">
        <v>212</v>
      </c>
      <c r="D17" s="21" t="s">
        <v>213</v>
      </c>
      <c r="E17" s="21" t="s">
        <v>103</v>
      </c>
      <c r="F17" s="21" t="s">
        <v>104</v>
      </c>
      <c r="G17" s="21" t="s">
        <v>218</v>
      </c>
      <c r="H17" s="21" t="s">
        <v>219</v>
      </c>
      <c r="I17" s="134">
        <v>582053</v>
      </c>
      <c r="J17" s="134">
        <v>582053</v>
      </c>
      <c r="K17" s="57"/>
      <c r="L17" s="57"/>
      <c r="M17" s="134">
        <v>582053</v>
      </c>
      <c r="N17" s="57"/>
      <c r="O17" s="134"/>
      <c r="P17" s="134"/>
      <c r="Q17" s="134"/>
      <c r="R17" s="134"/>
      <c r="S17" s="134"/>
      <c r="T17" s="134"/>
      <c r="U17" s="134"/>
      <c r="V17" s="134"/>
      <c r="W17" s="134"/>
      <c r="X17" s="134"/>
    </row>
    <row r="18" ht="20.25" customHeight="1" spans="1:24">
      <c r="A18" s="21" t="s">
        <v>211</v>
      </c>
      <c r="B18" s="21" t="s">
        <v>70</v>
      </c>
      <c r="C18" s="21" t="s">
        <v>212</v>
      </c>
      <c r="D18" s="21" t="s">
        <v>213</v>
      </c>
      <c r="E18" s="21" t="s">
        <v>103</v>
      </c>
      <c r="F18" s="21" t="s">
        <v>104</v>
      </c>
      <c r="G18" s="21" t="s">
        <v>220</v>
      </c>
      <c r="H18" s="21" t="s">
        <v>221</v>
      </c>
      <c r="I18" s="134">
        <v>1125600</v>
      </c>
      <c r="J18" s="134">
        <v>1125600</v>
      </c>
      <c r="K18" s="57"/>
      <c r="L18" s="57"/>
      <c r="M18" s="134">
        <v>1125600</v>
      </c>
      <c r="N18" s="57"/>
      <c r="O18" s="134"/>
      <c r="P18" s="134"/>
      <c r="Q18" s="134"/>
      <c r="R18" s="134"/>
      <c r="S18" s="134"/>
      <c r="T18" s="134"/>
      <c r="U18" s="134"/>
      <c r="V18" s="134"/>
      <c r="W18" s="134"/>
      <c r="X18" s="134"/>
    </row>
    <row r="19" ht="20.25" customHeight="1" spans="1:24">
      <c r="A19" s="21" t="s">
        <v>211</v>
      </c>
      <c r="B19" s="21" t="s">
        <v>70</v>
      </c>
      <c r="C19" s="21" t="s">
        <v>212</v>
      </c>
      <c r="D19" s="21" t="s">
        <v>213</v>
      </c>
      <c r="E19" s="21" t="s">
        <v>103</v>
      </c>
      <c r="F19" s="21" t="s">
        <v>104</v>
      </c>
      <c r="G19" s="21" t="s">
        <v>220</v>
      </c>
      <c r="H19" s="21" t="s">
        <v>221</v>
      </c>
      <c r="I19" s="134">
        <v>124320</v>
      </c>
      <c r="J19" s="134">
        <v>124320</v>
      </c>
      <c r="K19" s="57"/>
      <c r="L19" s="57"/>
      <c r="M19" s="134">
        <v>124320</v>
      </c>
      <c r="N19" s="57"/>
      <c r="O19" s="134"/>
      <c r="P19" s="134"/>
      <c r="Q19" s="134"/>
      <c r="R19" s="134"/>
      <c r="S19" s="134"/>
      <c r="T19" s="134"/>
      <c r="U19" s="134"/>
      <c r="V19" s="134"/>
      <c r="W19" s="134"/>
      <c r="X19" s="134"/>
    </row>
    <row r="20" ht="20.25" customHeight="1" spans="1:24">
      <c r="A20" s="21" t="s">
        <v>211</v>
      </c>
      <c r="B20" s="21" t="s">
        <v>70</v>
      </c>
      <c r="C20" s="21" t="s">
        <v>212</v>
      </c>
      <c r="D20" s="21" t="s">
        <v>213</v>
      </c>
      <c r="E20" s="21" t="s">
        <v>103</v>
      </c>
      <c r="F20" s="21" t="s">
        <v>104</v>
      </c>
      <c r="G20" s="21" t="s">
        <v>220</v>
      </c>
      <c r="H20" s="21" t="s">
        <v>221</v>
      </c>
      <c r="I20" s="134">
        <v>1397652</v>
      </c>
      <c r="J20" s="134">
        <v>1397652</v>
      </c>
      <c r="K20" s="57"/>
      <c r="L20" s="57"/>
      <c r="M20" s="134">
        <v>1397652</v>
      </c>
      <c r="N20" s="57"/>
      <c r="O20" s="134"/>
      <c r="P20" s="134"/>
      <c r="Q20" s="134"/>
      <c r="R20" s="134"/>
      <c r="S20" s="134"/>
      <c r="T20" s="134"/>
      <c r="U20" s="134"/>
      <c r="V20" s="134"/>
      <c r="W20" s="134"/>
      <c r="X20" s="134"/>
    </row>
    <row r="21" ht="20.25" customHeight="1" spans="1:24">
      <c r="A21" s="21" t="s">
        <v>211</v>
      </c>
      <c r="B21" s="21" t="s">
        <v>70</v>
      </c>
      <c r="C21" s="21" t="s">
        <v>212</v>
      </c>
      <c r="D21" s="21" t="s">
        <v>213</v>
      </c>
      <c r="E21" s="21" t="s">
        <v>103</v>
      </c>
      <c r="F21" s="21" t="s">
        <v>104</v>
      </c>
      <c r="G21" s="21" t="s">
        <v>220</v>
      </c>
      <c r="H21" s="21" t="s">
        <v>221</v>
      </c>
      <c r="I21" s="134">
        <v>2549364</v>
      </c>
      <c r="J21" s="134">
        <v>2549364</v>
      </c>
      <c r="K21" s="57"/>
      <c r="L21" s="57"/>
      <c r="M21" s="134">
        <v>2549364</v>
      </c>
      <c r="N21" s="57"/>
      <c r="O21" s="134"/>
      <c r="P21" s="134"/>
      <c r="Q21" s="134"/>
      <c r="R21" s="134"/>
      <c r="S21" s="134"/>
      <c r="T21" s="134"/>
      <c r="U21" s="134"/>
      <c r="V21" s="134"/>
      <c r="W21" s="134"/>
      <c r="X21" s="134"/>
    </row>
    <row r="22" ht="20.25" customHeight="1" spans="1:24">
      <c r="A22" s="21" t="s">
        <v>211</v>
      </c>
      <c r="B22" s="21" t="s">
        <v>70</v>
      </c>
      <c r="C22" s="21" t="s">
        <v>212</v>
      </c>
      <c r="D22" s="21" t="s">
        <v>213</v>
      </c>
      <c r="E22" s="21" t="s">
        <v>103</v>
      </c>
      <c r="F22" s="21" t="s">
        <v>104</v>
      </c>
      <c r="G22" s="21" t="s">
        <v>220</v>
      </c>
      <c r="H22" s="21" t="s">
        <v>221</v>
      </c>
      <c r="I22" s="134">
        <v>63336</v>
      </c>
      <c r="J22" s="134">
        <v>63336</v>
      </c>
      <c r="K22" s="57"/>
      <c r="L22" s="57"/>
      <c r="M22" s="134">
        <v>63336</v>
      </c>
      <c r="N22" s="57"/>
      <c r="O22" s="134"/>
      <c r="P22" s="134"/>
      <c r="Q22" s="134"/>
      <c r="R22" s="134"/>
      <c r="S22" s="134"/>
      <c r="T22" s="134"/>
      <c r="U22" s="134"/>
      <c r="V22" s="134"/>
      <c r="W22" s="134"/>
      <c r="X22" s="134"/>
    </row>
    <row r="23" ht="20.25" customHeight="1" spans="1:24">
      <c r="A23" s="21" t="s">
        <v>211</v>
      </c>
      <c r="B23" s="21" t="s">
        <v>70</v>
      </c>
      <c r="C23" s="21" t="s">
        <v>222</v>
      </c>
      <c r="D23" s="21" t="s">
        <v>223</v>
      </c>
      <c r="E23" s="21" t="s">
        <v>122</v>
      </c>
      <c r="F23" s="21" t="s">
        <v>123</v>
      </c>
      <c r="G23" s="21" t="s">
        <v>224</v>
      </c>
      <c r="H23" s="21" t="s">
        <v>225</v>
      </c>
      <c r="I23" s="134">
        <v>2834523</v>
      </c>
      <c r="J23" s="134">
        <v>2834523</v>
      </c>
      <c r="K23" s="57"/>
      <c r="L23" s="57"/>
      <c r="M23" s="134">
        <v>2834523</v>
      </c>
      <c r="N23" s="57"/>
      <c r="O23" s="134"/>
      <c r="P23" s="134"/>
      <c r="Q23" s="134"/>
      <c r="R23" s="134"/>
      <c r="S23" s="134"/>
      <c r="T23" s="134"/>
      <c r="U23" s="134"/>
      <c r="V23" s="134"/>
      <c r="W23" s="134"/>
      <c r="X23" s="134"/>
    </row>
    <row r="24" ht="20.25" customHeight="1" spans="1:24">
      <c r="A24" s="21" t="s">
        <v>211</v>
      </c>
      <c r="B24" s="21" t="s">
        <v>70</v>
      </c>
      <c r="C24" s="21" t="s">
        <v>222</v>
      </c>
      <c r="D24" s="21" t="s">
        <v>223</v>
      </c>
      <c r="E24" s="21" t="s">
        <v>124</v>
      </c>
      <c r="F24" s="21" t="s">
        <v>125</v>
      </c>
      <c r="G24" s="21" t="s">
        <v>226</v>
      </c>
      <c r="H24" s="21" t="s">
        <v>227</v>
      </c>
      <c r="I24" s="134">
        <v>493552</v>
      </c>
      <c r="J24" s="134">
        <v>493552</v>
      </c>
      <c r="K24" s="57"/>
      <c r="L24" s="57"/>
      <c r="M24" s="134">
        <v>493552</v>
      </c>
      <c r="N24" s="57"/>
      <c r="O24" s="134"/>
      <c r="P24" s="134"/>
      <c r="Q24" s="134"/>
      <c r="R24" s="134"/>
      <c r="S24" s="134"/>
      <c r="T24" s="134"/>
      <c r="U24" s="134"/>
      <c r="V24" s="134"/>
      <c r="W24" s="134"/>
      <c r="X24" s="134"/>
    </row>
    <row r="25" ht="20.25" customHeight="1" spans="1:24">
      <c r="A25" s="21" t="s">
        <v>211</v>
      </c>
      <c r="B25" s="21" t="s">
        <v>70</v>
      </c>
      <c r="C25" s="21" t="s">
        <v>222</v>
      </c>
      <c r="D25" s="21" t="s">
        <v>223</v>
      </c>
      <c r="E25" s="21" t="s">
        <v>134</v>
      </c>
      <c r="F25" s="21" t="s">
        <v>135</v>
      </c>
      <c r="G25" s="21" t="s">
        <v>228</v>
      </c>
      <c r="H25" s="21" t="s">
        <v>229</v>
      </c>
      <c r="I25" s="134">
        <v>1188489</v>
      </c>
      <c r="J25" s="134">
        <v>1188489</v>
      </c>
      <c r="K25" s="57"/>
      <c r="L25" s="57"/>
      <c r="M25" s="134">
        <v>1188489</v>
      </c>
      <c r="N25" s="57"/>
      <c r="O25" s="134"/>
      <c r="P25" s="134"/>
      <c r="Q25" s="134"/>
      <c r="R25" s="134"/>
      <c r="S25" s="134"/>
      <c r="T25" s="134"/>
      <c r="U25" s="134"/>
      <c r="V25" s="134"/>
      <c r="W25" s="134"/>
      <c r="X25" s="134"/>
    </row>
    <row r="26" ht="20.25" customHeight="1" spans="1:24">
      <c r="A26" s="21" t="s">
        <v>211</v>
      </c>
      <c r="B26" s="21" t="s">
        <v>70</v>
      </c>
      <c r="C26" s="21" t="s">
        <v>222</v>
      </c>
      <c r="D26" s="21" t="s">
        <v>223</v>
      </c>
      <c r="E26" s="21" t="s">
        <v>136</v>
      </c>
      <c r="F26" s="21" t="s">
        <v>137</v>
      </c>
      <c r="G26" s="21" t="s">
        <v>230</v>
      </c>
      <c r="H26" s="21" t="s">
        <v>231</v>
      </c>
      <c r="I26" s="134">
        <v>752235</v>
      </c>
      <c r="J26" s="134">
        <v>752235</v>
      </c>
      <c r="K26" s="57"/>
      <c r="L26" s="57"/>
      <c r="M26" s="134">
        <v>752235</v>
      </c>
      <c r="N26" s="57"/>
      <c r="O26" s="134"/>
      <c r="P26" s="134"/>
      <c r="Q26" s="134"/>
      <c r="R26" s="134"/>
      <c r="S26" s="134"/>
      <c r="T26" s="134"/>
      <c r="U26" s="134"/>
      <c r="V26" s="134"/>
      <c r="W26" s="134"/>
      <c r="X26" s="134"/>
    </row>
    <row r="27" ht="20.25" customHeight="1" spans="1:24">
      <c r="A27" s="21" t="s">
        <v>211</v>
      </c>
      <c r="B27" s="21" t="s">
        <v>70</v>
      </c>
      <c r="C27" s="21" t="s">
        <v>222</v>
      </c>
      <c r="D27" s="21" t="s">
        <v>223</v>
      </c>
      <c r="E27" s="21" t="s">
        <v>136</v>
      </c>
      <c r="F27" s="21" t="s">
        <v>137</v>
      </c>
      <c r="G27" s="21" t="s">
        <v>230</v>
      </c>
      <c r="H27" s="21" t="s">
        <v>231</v>
      </c>
      <c r="I27" s="134">
        <v>249806</v>
      </c>
      <c r="J27" s="134">
        <v>249806</v>
      </c>
      <c r="K27" s="57"/>
      <c r="L27" s="57"/>
      <c r="M27" s="134">
        <v>249806</v>
      </c>
      <c r="N27" s="57"/>
      <c r="O27" s="134"/>
      <c r="P27" s="134"/>
      <c r="Q27" s="134"/>
      <c r="R27" s="134"/>
      <c r="S27" s="134"/>
      <c r="T27" s="134"/>
      <c r="U27" s="134"/>
      <c r="V27" s="134"/>
      <c r="W27" s="134"/>
      <c r="X27" s="134"/>
    </row>
    <row r="28" ht="20.25" customHeight="1" spans="1:24">
      <c r="A28" s="21" t="s">
        <v>211</v>
      </c>
      <c r="B28" s="21" t="s">
        <v>70</v>
      </c>
      <c r="C28" s="21" t="s">
        <v>222</v>
      </c>
      <c r="D28" s="21" t="s">
        <v>223</v>
      </c>
      <c r="E28" s="21" t="s">
        <v>103</v>
      </c>
      <c r="F28" s="21" t="s">
        <v>104</v>
      </c>
      <c r="G28" s="21" t="s">
        <v>232</v>
      </c>
      <c r="H28" s="21" t="s">
        <v>233</v>
      </c>
      <c r="I28" s="134">
        <v>102507</v>
      </c>
      <c r="J28" s="134">
        <v>102507</v>
      </c>
      <c r="K28" s="57"/>
      <c r="L28" s="57"/>
      <c r="M28" s="134">
        <v>102507</v>
      </c>
      <c r="N28" s="57"/>
      <c r="O28" s="134"/>
      <c r="P28" s="134"/>
      <c r="Q28" s="134"/>
      <c r="R28" s="134"/>
      <c r="S28" s="134"/>
      <c r="T28" s="134"/>
      <c r="U28" s="134"/>
      <c r="V28" s="134"/>
      <c r="W28" s="134"/>
      <c r="X28" s="134"/>
    </row>
    <row r="29" ht="20.25" customHeight="1" spans="1:24">
      <c r="A29" s="21" t="s">
        <v>211</v>
      </c>
      <c r="B29" s="21" t="s">
        <v>70</v>
      </c>
      <c r="C29" s="21" t="s">
        <v>222</v>
      </c>
      <c r="D29" s="21" t="s">
        <v>223</v>
      </c>
      <c r="E29" s="21" t="s">
        <v>138</v>
      </c>
      <c r="F29" s="21" t="s">
        <v>139</v>
      </c>
      <c r="G29" s="21" t="s">
        <v>232</v>
      </c>
      <c r="H29" s="21" t="s">
        <v>233</v>
      </c>
      <c r="I29" s="134">
        <v>72897</v>
      </c>
      <c r="J29" s="134">
        <v>72897</v>
      </c>
      <c r="K29" s="57"/>
      <c r="L29" s="57"/>
      <c r="M29" s="134">
        <v>72897</v>
      </c>
      <c r="N29" s="57"/>
      <c r="O29" s="134"/>
      <c r="P29" s="134"/>
      <c r="Q29" s="134"/>
      <c r="R29" s="134"/>
      <c r="S29" s="134"/>
      <c r="T29" s="134"/>
      <c r="U29" s="134"/>
      <c r="V29" s="134"/>
      <c r="W29" s="134"/>
      <c r="X29" s="134"/>
    </row>
    <row r="30" ht="20.25" customHeight="1" spans="1:24">
      <c r="A30" s="21" t="s">
        <v>211</v>
      </c>
      <c r="B30" s="21" t="s">
        <v>70</v>
      </c>
      <c r="C30" s="21" t="s">
        <v>222</v>
      </c>
      <c r="D30" s="21" t="s">
        <v>223</v>
      </c>
      <c r="E30" s="21" t="s">
        <v>138</v>
      </c>
      <c r="F30" s="21" t="s">
        <v>139</v>
      </c>
      <c r="G30" s="21" t="s">
        <v>232</v>
      </c>
      <c r="H30" s="21" t="s">
        <v>233</v>
      </c>
      <c r="I30" s="134">
        <v>30503</v>
      </c>
      <c r="J30" s="134">
        <v>30503</v>
      </c>
      <c r="K30" s="57"/>
      <c r="L30" s="57"/>
      <c r="M30" s="134">
        <v>30503</v>
      </c>
      <c r="N30" s="57"/>
      <c r="O30" s="134"/>
      <c r="P30" s="134"/>
      <c r="Q30" s="134"/>
      <c r="R30" s="134"/>
      <c r="S30" s="134"/>
      <c r="T30" s="134"/>
      <c r="U30" s="134"/>
      <c r="V30" s="134"/>
      <c r="W30" s="134"/>
      <c r="X30" s="134"/>
    </row>
    <row r="31" ht="20.25" customHeight="1" spans="1:24">
      <c r="A31" s="21" t="s">
        <v>211</v>
      </c>
      <c r="B31" s="21" t="s">
        <v>70</v>
      </c>
      <c r="C31" s="21" t="s">
        <v>222</v>
      </c>
      <c r="D31" s="21" t="s">
        <v>223</v>
      </c>
      <c r="E31" s="21" t="s">
        <v>138</v>
      </c>
      <c r="F31" s="21" t="s">
        <v>139</v>
      </c>
      <c r="G31" s="21" t="s">
        <v>232</v>
      </c>
      <c r="H31" s="21" t="s">
        <v>233</v>
      </c>
      <c r="I31" s="134">
        <v>35391</v>
      </c>
      <c r="J31" s="134">
        <v>35391</v>
      </c>
      <c r="K31" s="57"/>
      <c r="L31" s="57"/>
      <c r="M31" s="134">
        <v>35391</v>
      </c>
      <c r="N31" s="57"/>
      <c r="O31" s="134"/>
      <c r="P31" s="134"/>
      <c r="Q31" s="134"/>
      <c r="R31" s="134"/>
      <c r="S31" s="134"/>
      <c r="T31" s="134"/>
      <c r="U31" s="134"/>
      <c r="V31" s="134"/>
      <c r="W31" s="134"/>
      <c r="X31" s="134"/>
    </row>
    <row r="32" ht="20.25" customHeight="1" spans="1:24">
      <c r="A32" s="21" t="s">
        <v>211</v>
      </c>
      <c r="B32" s="21" t="s">
        <v>70</v>
      </c>
      <c r="C32" s="21" t="s">
        <v>234</v>
      </c>
      <c r="D32" s="21" t="s">
        <v>145</v>
      </c>
      <c r="E32" s="21" t="s">
        <v>144</v>
      </c>
      <c r="F32" s="21" t="s">
        <v>145</v>
      </c>
      <c r="G32" s="21" t="s">
        <v>235</v>
      </c>
      <c r="H32" s="21" t="s">
        <v>145</v>
      </c>
      <c r="I32" s="134">
        <v>2242323</v>
      </c>
      <c r="J32" s="134">
        <v>2242323</v>
      </c>
      <c r="K32" s="57"/>
      <c r="L32" s="57"/>
      <c r="M32" s="134">
        <v>2242323</v>
      </c>
      <c r="N32" s="57"/>
      <c r="O32" s="134"/>
      <c r="P32" s="134"/>
      <c r="Q32" s="134"/>
      <c r="R32" s="134"/>
      <c r="S32" s="134"/>
      <c r="T32" s="134"/>
      <c r="U32" s="134"/>
      <c r="V32" s="134"/>
      <c r="W32" s="134"/>
      <c r="X32" s="134"/>
    </row>
    <row r="33" ht="20.25" customHeight="1" spans="1:24">
      <c r="A33" s="21" t="s">
        <v>211</v>
      </c>
      <c r="B33" s="21" t="s">
        <v>70</v>
      </c>
      <c r="C33" s="21" t="s">
        <v>236</v>
      </c>
      <c r="D33" s="21" t="s">
        <v>237</v>
      </c>
      <c r="E33" s="21" t="s">
        <v>103</v>
      </c>
      <c r="F33" s="21" t="s">
        <v>104</v>
      </c>
      <c r="G33" s="21" t="s">
        <v>238</v>
      </c>
      <c r="H33" s="21" t="s">
        <v>239</v>
      </c>
      <c r="I33" s="134">
        <v>450828</v>
      </c>
      <c r="J33" s="134">
        <v>450828</v>
      </c>
      <c r="K33" s="57"/>
      <c r="L33" s="57"/>
      <c r="M33" s="134">
        <v>450828</v>
      </c>
      <c r="N33" s="57"/>
      <c r="O33" s="134"/>
      <c r="P33" s="134"/>
      <c r="Q33" s="134"/>
      <c r="R33" s="134"/>
      <c r="S33" s="134"/>
      <c r="T33" s="134"/>
      <c r="U33" s="134"/>
      <c r="V33" s="134"/>
      <c r="W33" s="134"/>
      <c r="X33" s="134"/>
    </row>
    <row r="34" ht="20.25" customHeight="1" spans="1:24">
      <c r="A34" s="21" t="s">
        <v>211</v>
      </c>
      <c r="B34" s="21" t="s">
        <v>70</v>
      </c>
      <c r="C34" s="21" t="s">
        <v>240</v>
      </c>
      <c r="D34" s="21" t="s">
        <v>241</v>
      </c>
      <c r="E34" s="21" t="s">
        <v>103</v>
      </c>
      <c r="F34" s="21" t="s">
        <v>104</v>
      </c>
      <c r="G34" s="21" t="s">
        <v>242</v>
      </c>
      <c r="H34" s="21" t="s">
        <v>241</v>
      </c>
      <c r="I34" s="134">
        <v>163560</v>
      </c>
      <c r="J34" s="134">
        <v>163560</v>
      </c>
      <c r="K34" s="57"/>
      <c r="L34" s="57"/>
      <c r="M34" s="134">
        <v>163560</v>
      </c>
      <c r="N34" s="57"/>
      <c r="O34" s="134"/>
      <c r="P34" s="134"/>
      <c r="Q34" s="134"/>
      <c r="R34" s="134"/>
      <c r="S34" s="134"/>
      <c r="T34" s="134"/>
      <c r="U34" s="134"/>
      <c r="V34" s="134"/>
      <c r="W34" s="134"/>
      <c r="X34" s="134"/>
    </row>
    <row r="35" ht="20.25" customHeight="1" spans="1:24">
      <c r="A35" s="21" t="s">
        <v>211</v>
      </c>
      <c r="B35" s="21" t="s">
        <v>70</v>
      </c>
      <c r="C35" s="21" t="s">
        <v>243</v>
      </c>
      <c r="D35" s="21" t="s">
        <v>244</v>
      </c>
      <c r="E35" s="21" t="s">
        <v>103</v>
      </c>
      <c r="F35" s="21" t="s">
        <v>104</v>
      </c>
      <c r="G35" s="21" t="s">
        <v>245</v>
      </c>
      <c r="H35" s="21" t="s">
        <v>246</v>
      </c>
      <c r="I35" s="134">
        <v>423000</v>
      </c>
      <c r="J35" s="134">
        <v>423000</v>
      </c>
      <c r="K35" s="57"/>
      <c r="L35" s="57"/>
      <c r="M35" s="134">
        <v>423000</v>
      </c>
      <c r="N35" s="57"/>
      <c r="O35" s="134"/>
      <c r="P35" s="134"/>
      <c r="Q35" s="134"/>
      <c r="R35" s="134"/>
      <c r="S35" s="134"/>
      <c r="T35" s="134"/>
      <c r="U35" s="134"/>
      <c r="V35" s="134"/>
      <c r="W35" s="134"/>
      <c r="X35" s="134"/>
    </row>
    <row r="36" ht="20.25" customHeight="1" spans="1:24">
      <c r="A36" s="21" t="s">
        <v>211</v>
      </c>
      <c r="B36" s="21" t="s">
        <v>70</v>
      </c>
      <c r="C36" s="21" t="s">
        <v>243</v>
      </c>
      <c r="D36" s="21" t="s">
        <v>244</v>
      </c>
      <c r="E36" s="21" t="s">
        <v>103</v>
      </c>
      <c r="F36" s="21" t="s">
        <v>104</v>
      </c>
      <c r="G36" s="21" t="s">
        <v>247</v>
      </c>
      <c r="H36" s="21" t="s">
        <v>248</v>
      </c>
      <c r="I36" s="134">
        <v>102660</v>
      </c>
      <c r="J36" s="134">
        <v>102660</v>
      </c>
      <c r="K36" s="57"/>
      <c r="L36" s="57"/>
      <c r="M36" s="134">
        <v>102660</v>
      </c>
      <c r="N36" s="57"/>
      <c r="O36" s="134"/>
      <c r="P36" s="134"/>
      <c r="Q36" s="134"/>
      <c r="R36" s="134"/>
      <c r="S36" s="134"/>
      <c r="T36" s="134"/>
      <c r="U36" s="134"/>
      <c r="V36" s="134"/>
      <c r="W36" s="134"/>
      <c r="X36" s="134"/>
    </row>
    <row r="37" ht="20.25" customHeight="1" spans="1:24">
      <c r="A37" s="21" t="s">
        <v>211</v>
      </c>
      <c r="B37" s="21" t="s">
        <v>70</v>
      </c>
      <c r="C37" s="21" t="s">
        <v>249</v>
      </c>
      <c r="D37" s="21" t="s">
        <v>250</v>
      </c>
      <c r="E37" s="21" t="s">
        <v>103</v>
      </c>
      <c r="F37" s="21" t="s">
        <v>104</v>
      </c>
      <c r="G37" s="21" t="s">
        <v>220</v>
      </c>
      <c r="H37" s="21" t="s">
        <v>221</v>
      </c>
      <c r="I37" s="134">
        <v>58800</v>
      </c>
      <c r="J37" s="134">
        <v>58800</v>
      </c>
      <c r="K37" s="57"/>
      <c r="L37" s="57"/>
      <c r="M37" s="134">
        <v>58800</v>
      </c>
      <c r="N37" s="57"/>
      <c r="O37" s="134"/>
      <c r="P37" s="134"/>
      <c r="Q37" s="134"/>
      <c r="R37" s="134"/>
      <c r="S37" s="134"/>
      <c r="T37" s="134"/>
      <c r="U37" s="134"/>
      <c r="V37" s="134"/>
      <c r="W37" s="134"/>
      <c r="X37" s="134"/>
    </row>
    <row r="38" ht="20.25" customHeight="1" spans="1:24">
      <c r="A38" s="21" t="s">
        <v>211</v>
      </c>
      <c r="B38" s="21" t="s">
        <v>70</v>
      </c>
      <c r="C38" s="21" t="s">
        <v>251</v>
      </c>
      <c r="D38" s="21" t="s">
        <v>252</v>
      </c>
      <c r="E38" s="21" t="s">
        <v>103</v>
      </c>
      <c r="F38" s="21" t="s">
        <v>104</v>
      </c>
      <c r="G38" s="21" t="s">
        <v>238</v>
      </c>
      <c r="H38" s="21" t="s">
        <v>239</v>
      </c>
      <c r="I38" s="134">
        <v>1038000</v>
      </c>
      <c r="J38" s="134">
        <v>1038000</v>
      </c>
      <c r="K38" s="57"/>
      <c r="L38" s="57"/>
      <c r="M38" s="134">
        <v>1038000</v>
      </c>
      <c r="N38" s="57"/>
      <c r="O38" s="134"/>
      <c r="P38" s="134"/>
      <c r="Q38" s="134"/>
      <c r="R38" s="134"/>
      <c r="S38" s="134"/>
      <c r="T38" s="134"/>
      <c r="U38" s="134"/>
      <c r="V38" s="134"/>
      <c r="W38" s="134"/>
      <c r="X38" s="134"/>
    </row>
    <row r="39" ht="20.25" customHeight="1" spans="1:24">
      <c r="A39" s="21" t="s">
        <v>211</v>
      </c>
      <c r="B39" s="21" t="s">
        <v>70</v>
      </c>
      <c r="C39" s="21" t="s">
        <v>253</v>
      </c>
      <c r="D39" s="21" t="s">
        <v>254</v>
      </c>
      <c r="E39" s="21" t="s">
        <v>103</v>
      </c>
      <c r="F39" s="21" t="s">
        <v>104</v>
      </c>
      <c r="G39" s="21" t="s">
        <v>255</v>
      </c>
      <c r="H39" s="21" t="s">
        <v>256</v>
      </c>
      <c r="I39" s="134">
        <v>132948</v>
      </c>
      <c r="J39" s="134">
        <v>132948</v>
      </c>
      <c r="K39" s="57"/>
      <c r="L39" s="57"/>
      <c r="M39" s="134">
        <v>132948</v>
      </c>
      <c r="N39" s="57"/>
      <c r="O39" s="134"/>
      <c r="P39" s="134"/>
      <c r="Q39" s="134"/>
      <c r="R39" s="134"/>
      <c r="S39" s="134"/>
      <c r="T39" s="134"/>
      <c r="U39" s="134"/>
      <c r="V39" s="134"/>
      <c r="W39" s="134"/>
      <c r="X39" s="134"/>
    </row>
    <row r="40" ht="20.25" customHeight="1" spans="1:24">
      <c r="A40" s="21" t="s">
        <v>211</v>
      </c>
      <c r="B40" s="21" t="s">
        <v>70</v>
      </c>
      <c r="C40" s="21" t="s">
        <v>253</v>
      </c>
      <c r="D40" s="21" t="s">
        <v>254</v>
      </c>
      <c r="E40" s="21" t="s">
        <v>103</v>
      </c>
      <c r="F40" s="21" t="s">
        <v>104</v>
      </c>
      <c r="G40" s="21" t="s">
        <v>255</v>
      </c>
      <c r="H40" s="21" t="s">
        <v>256</v>
      </c>
      <c r="I40" s="134">
        <v>248832</v>
      </c>
      <c r="J40" s="134">
        <v>248832</v>
      </c>
      <c r="K40" s="57"/>
      <c r="L40" s="57"/>
      <c r="M40" s="134">
        <v>248832</v>
      </c>
      <c r="N40" s="57"/>
      <c r="O40" s="134"/>
      <c r="P40" s="134"/>
      <c r="Q40" s="134"/>
      <c r="R40" s="134"/>
      <c r="S40" s="134"/>
      <c r="T40" s="134"/>
      <c r="U40" s="134"/>
      <c r="V40" s="134"/>
      <c r="W40" s="134"/>
      <c r="X40" s="134"/>
    </row>
    <row r="41" ht="20.25" customHeight="1" spans="1:24">
      <c r="A41" s="21" t="s">
        <v>211</v>
      </c>
      <c r="B41" s="21" t="s">
        <v>70</v>
      </c>
      <c r="C41" s="21" t="s">
        <v>257</v>
      </c>
      <c r="D41" s="21" t="s">
        <v>258</v>
      </c>
      <c r="E41" s="21" t="s">
        <v>120</v>
      </c>
      <c r="F41" s="21" t="s">
        <v>121</v>
      </c>
      <c r="G41" s="21" t="s">
        <v>238</v>
      </c>
      <c r="H41" s="21" t="s">
        <v>239</v>
      </c>
      <c r="I41" s="134">
        <v>849600</v>
      </c>
      <c r="J41" s="134">
        <v>849600</v>
      </c>
      <c r="K41" s="57"/>
      <c r="L41" s="57"/>
      <c r="M41" s="134">
        <v>849600</v>
      </c>
      <c r="N41" s="57"/>
      <c r="O41" s="134"/>
      <c r="P41" s="134"/>
      <c r="Q41" s="134"/>
      <c r="R41" s="134"/>
      <c r="S41" s="134"/>
      <c r="T41" s="134"/>
      <c r="U41" s="134"/>
      <c r="V41" s="134"/>
      <c r="W41" s="134"/>
      <c r="X41" s="134"/>
    </row>
    <row r="42" ht="20.25" customHeight="1" spans="1:24">
      <c r="A42" s="21" t="s">
        <v>211</v>
      </c>
      <c r="B42" s="21" t="s">
        <v>70</v>
      </c>
      <c r="C42" s="21" t="s">
        <v>259</v>
      </c>
      <c r="D42" s="21" t="s">
        <v>260</v>
      </c>
      <c r="E42" s="21" t="s">
        <v>128</v>
      </c>
      <c r="F42" s="21" t="s">
        <v>129</v>
      </c>
      <c r="G42" s="21" t="s">
        <v>238</v>
      </c>
      <c r="H42" s="21" t="s">
        <v>239</v>
      </c>
      <c r="I42" s="134">
        <v>156180</v>
      </c>
      <c r="J42" s="134">
        <v>156180</v>
      </c>
      <c r="K42" s="57"/>
      <c r="L42" s="57"/>
      <c r="M42" s="134">
        <v>156180</v>
      </c>
      <c r="N42" s="57"/>
      <c r="O42" s="134"/>
      <c r="P42" s="134"/>
      <c r="Q42" s="134"/>
      <c r="R42" s="134"/>
      <c r="S42" s="134"/>
      <c r="T42" s="134"/>
      <c r="U42" s="134"/>
      <c r="V42" s="134"/>
      <c r="W42" s="134"/>
      <c r="X42" s="134"/>
    </row>
    <row r="43" ht="20.25" customHeight="1" spans="1:24">
      <c r="A43" s="21" t="s">
        <v>211</v>
      </c>
      <c r="B43" s="21" t="s">
        <v>70</v>
      </c>
      <c r="C43" s="21" t="s">
        <v>261</v>
      </c>
      <c r="D43" s="21" t="s">
        <v>262</v>
      </c>
      <c r="E43" s="21" t="s">
        <v>103</v>
      </c>
      <c r="F43" s="21" t="s">
        <v>104</v>
      </c>
      <c r="G43" s="21" t="s">
        <v>263</v>
      </c>
      <c r="H43" s="21" t="s">
        <v>264</v>
      </c>
      <c r="I43" s="134">
        <v>4320</v>
      </c>
      <c r="J43" s="134">
        <v>4320</v>
      </c>
      <c r="K43" s="57"/>
      <c r="L43" s="57"/>
      <c r="M43" s="134">
        <v>4320</v>
      </c>
      <c r="N43" s="57"/>
      <c r="O43" s="134"/>
      <c r="P43" s="134"/>
      <c r="Q43" s="134"/>
      <c r="R43" s="134"/>
      <c r="S43" s="134"/>
      <c r="T43" s="134"/>
      <c r="U43" s="134"/>
      <c r="V43" s="134"/>
      <c r="W43" s="134"/>
      <c r="X43" s="134"/>
    </row>
    <row r="44" ht="20.25" customHeight="1" spans="1:24">
      <c r="A44" s="21" t="s">
        <v>211</v>
      </c>
      <c r="B44" s="21" t="s">
        <v>70</v>
      </c>
      <c r="C44" s="21" t="s">
        <v>265</v>
      </c>
      <c r="D44" s="21" t="s">
        <v>266</v>
      </c>
      <c r="E44" s="21" t="s">
        <v>103</v>
      </c>
      <c r="F44" s="21" t="s">
        <v>104</v>
      </c>
      <c r="G44" s="21" t="s">
        <v>267</v>
      </c>
      <c r="H44" s="21" t="s">
        <v>268</v>
      </c>
      <c r="I44" s="134">
        <v>83440</v>
      </c>
      <c r="J44" s="134">
        <v>83440</v>
      </c>
      <c r="K44" s="57"/>
      <c r="L44" s="57"/>
      <c r="M44" s="134">
        <v>83440</v>
      </c>
      <c r="N44" s="57"/>
      <c r="O44" s="134"/>
      <c r="P44" s="134"/>
      <c r="Q44" s="134"/>
      <c r="R44" s="134"/>
      <c r="S44" s="134"/>
      <c r="T44" s="134"/>
      <c r="U44" s="134"/>
      <c r="V44" s="134"/>
      <c r="W44" s="134"/>
      <c r="X44" s="134"/>
    </row>
    <row r="45" ht="17.25" customHeight="1" spans="1:24">
      <c r="A45" s="65" t="s">
        <v>184</v>
      </c>
      <c r="B45" s="66"/>
      <c r="C45" s="174"/>
      <c r="D45" s="174"/>
      <c r="E45" s="174"/>
      <c r="F45" s="174"/>
      <c r="G45" s="174"/>
      <c r="H45" s="175"/>
      <c r="I45" s="134">
        <v>29024604</v>
      </c>
      <c r="J45" s="134">
        <v>29024604</v>
      </c>
      <c r="K45" s="134"/>
      <c r="L45" s="134"/>
      <c r="M45" s="134">
        <v>29024604</v>
      </c>
      <c r="N45" s="134"/>
      <c r="O45" s="134"/>
      <c r="P45" s="134"/>
      <c r="Q45" s="134"/>
      <c r="R45" s="134"/>
      <c r="S45" s="134"/>
      <c r="T45" s="134"/>
      <c r="U45" s="134"/>
      <c r="V45" s="134"/>
      <c r="W45" s="134"/>
      <c r="X45" s="134"/>
    </row>
  </sheetData>
  <mergeCells count="31">
    <mergeCell ref="A2:X2"/>
    <mergeCell ref="A3:H3"/>
    <mergeCell ref="I4:X4"/>
    <mergeCell ref="J5:N5"/>
    <mergeCell ref="O5:Q5"/>
    <mergeCell ref="S5:X5"/>
    <mergeCell ref="A45:H45"/>
    <mergeCell ref="A4:A7"/>
    <mergeCell ref="B4:B7"/>
    <mergeCell ref="C4:C7"/>
    <mergeCell ref="D4:D7"/>
    <mergeCell ref="E4:E7"/>
    <mergeCell ref="F4:F7"/>
    <mergeCell ref="G4:G7"/>
    <mergeCell ref="H4:H7"/>
    <mergeCell ref="I5:I7"/>
    <mergeCell ref="J6:J7"/>
    <mergeCell ref="K6:K7"/>
    <mergeCell ref="L6:L7"/>
    <mergeCell ref="M6:M7"/>
    <mergeCell ref="N6:N7"/>
    <mergeCell ref="O6:O7"/>
    <mergeCell ref="P6:P7"/>
    <mergeCell ref="Q6:Q7"/>
    <mergeCell ref="R5:R7"/>
    <mergeCell ref="S6:S7"/>
    <mergeCell ref="T6:T7"/>
    <mergeCell ref="U6:U7"/>
    <mergeCell ref="V6:V7"/>
    <mergeCell ref="W6:W7"/>
    <mergeCell ref="X6:X7"/>
  </mergeCells>
  <printOptions horizontalCentered="1"/>
  <pageMargins left="0.37" right="0.37" top="0.56" bottom="0.56" header="0.48" footer="0.48"/>
  <pageSetup paperSize="9" scale="56"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20"/>
  <sheetViews>
    <sheetView showZeros="0" workbookViewId="0">
      <selection activeCell="F25" sqref="F25"/>
    </sheetView>
  </sheetViews>
  <sheetFormatPr defaultColWidth="9.13888888888889" defaultRowHeight="14.25" customHeight="1"/>
  <cols>
    <col min="1" max="1" width="10.287037037037" customWidth="1"/>
    <col min="2" max="2" width="13.4259259259259" customWidth="1"/>
    <col min="3" max="3" width="32.8518518518519" customWidth="1"/>
    <col min="4" max="4" width="23.8518518518519" customWidth="1"/>
    <col min="5" max="5" width="11.1388888888889" customWidth="1"/>
    <col min="6" max="6" width="17.712962962963" customWidth="1"/>
    <col min="7" max="7" width="9.85185185185185" customWidth="1"/>
    <col min="8" max="8" width="17.712962962963" customWidth="1"/>
    <col min="9" max="13" width="20" customWidth="1"/>
    <col min="14" max="14" width="12.287037037037" customWidth="1"/>
    <col min="15" max="15" width="12.7037037037037" customWidth="1"/>
    <col min="16" max="16" width="11.1388888888889" customWidth="1"/>
    <col min="17" max="21" width="19.8518518518519" customWidth="1"/>
    <col min="22" max="22" width="20" customWidth="1"/>
    <col min="23" max="23" width="19.8518518518519" customWidth="1"/>
  </cols>
  <sheetData>
    <row r="1" ht="13.5" customHeight="1" spans="2:23">
      <c r="B1" s="165"/>
      <c r="E1" s="38"/>
      <c r="F1" s="38"/>
      <c r="G1" s="38"/>
      <c r="H1" s="38"/>
      <c r="U1" s="165"/>
      <c r="W1" s="169" t="s">
        <v>269</v>
      </c>
    </row>
    <row r="2" ht="46.5" customHeight="1" spans="1:23">
      <c r="A2" s="40" t="str">
        <f>"2025"&amp;"年部门项目支出预算表"</f>
        <v>2025年部门项目支出预算表</v>
      </c>
      <c r="B2" s="40"/>
      <c r="C2" s="40"/>
      <c r="D2" s="40"/>
      <c r="E2" s="40"/>
      <c r="F2" s="40"/>
      <c r="G2" s="40"/>
      <c r="H2" s="40"/>
      <c r="I2" s="40"/>
      <c r="J2" s="40"/>
      <c r="K2" s="40"/>
      <c r="L2" s="40"/>
      <c r="M2" s="40"/>
      <c r="N2" s="40"/>
      <c r="O2" s="40"/>
      <c r="P2" s="40"/>
      <c r="Q2" s="40"/>
      <c r="R2" s="40"/>
      <c r="S2" s="40"/>
      <c r="T2" s="40"/>
      <c r="U2" s="40"/>
      <c r="V2" s="40"/>
      <c r="W2" s="40"/>
    </row>
    <row r="3" ht="13.5" customHeight="1" spans="1:23">
      <c r="A3" s="41" t="str">
        <f>"单位名称："&amp;"石林彝族自治县西街口镇中心学校"</f>
        <v>单位名称：石林彝族自治县西街口镇中心学校</v>
      </c>
      <c r="B3" s="42"/>
      <c r="C3" s="42"/>
      <c r="D3" s="42"/>
      <c r="E3" s="42"/>
      <c r="F3" s="42"/>
      <c r="G3" s="42"/>
      <c r="H3" s="42"/>
      <c r="I3" s="43"/>
      <c r="J3" s="43"/>
      <c r="K3" s="43"/>
      <c r="L3" s="43"/>
      <c r="M3" s="43"/>
      <c r="N3" s="43"/>
      <c r="O3" s="43"/>
      <c r="P3" s="43"/>
      <c r="Q3" s="43"/>
      <c r="U3" s="165"/>
      <c r="W3" s="149" t="s">
        <v>1</v>
      </c>
    </row>
    <row r="4" ht="21.75" customHeight="1" spans="1:23">
      <c r="A4" s="45" t="s">
        <v>270</v>
      </c>
      <c r="B4" s="46" t="s">
        <v>195</v>
      </c>
      <c r="C4" s="45" t="s">
        <v>196</v>
      </c>
      <c r="D4" s="45" t="s">
        <v>271</v>
      </c>
      <c r="E4" s="46" t="s">
        <v>197</v>
      </c>
      <c r="F4" s="46" t="s">
        <v>198</v>
      </c>
      <c r="G4" s="46" t="s">
        <v>272</v>
      </c>
      <c r="H4" s="46" t="s">
        <v>273</v>
      </c>
      <c r="I4" s="61" t="s">
        <v>55</v>
      </c>
      <c r="J4" s="12" t="s">
        <v>274</v>
      </c>
      <c r="K4" s="13"/>
      <c r="L4" s="13"/>
      <c r="M4" s="33"/>
      <c r="N4" s="12" t="s">
        <v>203</v>
      </c>
      <c r="O4" s="13"/>
      <c r="P4" s="33"/>
      <c r="Q4" s="46" t="s">
        <v>61</v>
      </c>
      <c r="R4" s="12" t="s">
        <v>62</v>
      </c>
      <c r="S4" s="13"/>
      <c r="T4" s="13"/>
      <c r="U4" s="13"/>
      <c r="V4" s="13"/>
      <c r="W4" s="33"/>
    </row>
    <row r="5" ht="21.75" customHeight="1" spans="1:23">
      <c r="A5" s="47"/>
      <c r="B5" s="62"/>
      <c r="C5" s="47"/>
      <c r="D5" s="47"/>
      <c r="E5" s="48"/>
      <c r="F5" s="48"/>
      <c r="G5" s="48"/>
      <c r="H5" s="48"/>
      <c r="I5" s="62"/>
      <c r="J5" s="106" t="s">
        <v>58</v>
      </c>
      <c r="K5" s="166"/>
      <c r="L5" s="46" t="s">
        <v>59</v>
      </c>
      <c r="M5" s="46" t="s">
        <v>60</v>
      </c>
      <c r="N5" s="46" t="s">
        <v>58</v>
      </c>
      <c r="O5" s="46" t="s">
        <v>59</v>
      </c>
      <c r="P5" s="46" t="s">
        <v>60</v>
      </c>
      <c r="Q5" s="48"/>
      <c r="R5" s="46" t="s">
        <v>57</v>
      </c>
      <c r="S5" s="46" t="s">
        <v>64</v>
      </c>
      <c r="T5" s="46" t="s">
        <v>209</v>
      </c>
      <c r="U5" s="46" t="s">
        <v>66</v>
      </c>
      <c r="V5" s="46" t="s">
        <v>67</v>
      </c>
      <c r="W5" s="46" t="s">
        <v>68</v>
      </c>
    </row>
    <row r="6" ht="21" customHeight="1" spans="1:23">
      <c r="A6" s="62"/>
      <c r="B6" s="62"/>
      <c r="C6" s="62"/>
      <c r="D6" s="62"/>
      <c r="E6" s="62"/>
      <c r="F6" s="62"/>
      <c r="G6" s="62"/>
      <c r="H6" s="62"/>
      <c r="I6" s="62"/>
      <c r="J6" s="167" t="s">
        <v>57</v>
      </c>
      <c r="K6" s="168"/>
      <c r="L6" s="62"/>
      <c r="M6" s="62"/>
      <c r="N6" s="62"/>
      <c r="O6" s="62"/>
      <c r="P6" s="62"/>
      <c r="Q6" s="62"/>
      <c r="R6" s="62"/>
      <c r="S6" s="62"/>
      <c r="T6" s="62"/>
      <c r="U6" s="62"/>
      <c r="V6" s="62"/>
      <c r="W6" s="62"/>
    </row>
    <row r="7" ht="39.75" customHeight="1" spans="1:23">
      <c r="A7" s="50"/>
      <c r="B7" s="52"/>
      <c r="C7" s="50"/>
      <c r="D7" s="50"/>
      <c r="E7" s="51"/>
      <c r="F7" s="51"/>
      <c r="G7" s="51"/>
      <c r="H7" s="51"/>
      <c r="I7" s="52"/>
      <c r="J7" s="17" t="s">
        <v>57</v>
      </c>
      <c r="K7" s="17" t="s">
        <v>275</v>
      </c>
      <c r="L7" s="51"/>
      <c r="M7" s="51"/>
      <c r="N7" s="51"/>
      <c r="O7" s="51"/>
      <c r="P7" s="51"/>
      <c r="Q7" s="51"/>
      <c r="R7" s="51"/>
      <c r="S7" s="51"/>
      <c r="T7" s="51"/>
      <c r="U7" s="52"/>
      <c r="V7" s="51"/>
      <c r="W7" s="51"/>
    </row>
    <row r="8" ht="15" customHeight="1" spans="1:23">
      <c r="A8" s="53">
        <v>1</v>
      </c>
      <c r="B8" s="53">
        <v>2</v>
      </c>
      <c r="C8" s="53">
        <v>3</v>
      </c>
      <c r="D8" s="53">
        <v>4</v>
      </c>
      <c r="E8" s="53">
        <v>5</v>
      </c>
      <c r="F8" s="53">
        <v>6</v>
      </c>
      <c r="G8" s="53">
        <v>7</v>
      </c>
      <c r="H8" s="53">
        <v>8</v>
      </c>
      <c r="I8" s="53">
        <v>9</v>
      </c>
      <c r="J8" s="53">
        <v>10</v>
      </c>
      <c r="K8" s="53">
        <v>11</v>
      </c>
      <c r="L8" s="68">
        <v>12</v>
      </c>
      <c r="M8" s="68">
        <v>13</v>
      </c>
      <c r="N8" s="68">
        <v>14</v>
      </c>
      <c r="O8" s="68">
        <v>15</v>
      </c>
      <c r="P8" s="68">
        <v>16</v>
      </c>
      <c r="Q8" s="68">
        <v>17</v>
      </c>
      <c r="R8" s="68">
        <v>18</v>
      </c>
      <c r="S8" s="68">
        <v>19</v>
      </c>
      <c r="T8" s="68">
        <v>20</v>
      </c>
      <c r="U8" s="53">
        <v>21</v>
      </c>
      <c r="V8" s="68">
        <v>22</v>
      </c>
      <c r="W8" s="53">
        <v>23</v>
      </c>
    </row>
    <row r="9" ht="21.75" customHeight="1" spans="1:23">
      <c r="A9" s="98" t="s">
        <v>276</v>
      </c>
      <c r="B9" s="225" t="s">
        <v>277</v>
      </c>
      <c r="C9" s="98" t="s">
        <v>278</v>
      </c>
      <c r="D9" s="98" t="s">
        <v>70</v>
      </c>
      <c r="E9" s="98" t="s">
        <v>103</v>
      </c>
      <c r="F9" s="98" t="s">
        <v>104</v>
      </c>
      <c r="G9" s="98" t="s">
        <v>267</v>
      </c>
      <c r="H9" s="98" t="s">
        <v>268</v>
      </c>
      <c r="I9" s="134">
        <v>48983</v>
      </c>
      <c r="J9" s="134">
        <v>48983</v>
      </c>
      <c r="K9" s="134">
        <v>48983</v>
      </c>
      <c r="L9" s="134"/>
      <c r="M9" s="134"/>
      <c r="N9" s="134"/>
      <c r="O9" s="134"/>
      <c r="P9" s="134"/>
      <c r="Q9" s="134"/>
      <c r="R9" s="134"/>
      <c r="S9" s="134"/>
      <c r="T9" s="134"/>
      <c r="U9" s="134"/>
      <c r="V9" s="134"/>
      <c r="W9" s="134"/>
    </row>
    <row r="10" ht="21.75" customHeight="1" spans="1:23">
      <c r="A10" s="98" t="s">
        <v>276</v>
      </c>
      <c r="B10" s="98" t="s">
        <v>279</v>
      </c>
      <c r="C10" s="98" t="s">
        <v>280</v>
      </c>
      <c r="D10" s="98" t="s">
        <v>70</v>
      </c>
      <c r="E10" s="98" t="s">
        <v>103</v>
      </c>
      <c r="F10" s="98" t="s">
        <v>104</v>
      </c>
      <c r="G10" s="98" t="s">
        <v>267</v>
      </c>
      <c r="H10" s="98" t="s">
        <v>268</v>
      </c>
      <c r="I10" s="134">
        <v>20602</v>
      </c>
      <c r="J10" s="134">
        <v>20602</v>
      </c>
      <c r="K10" s="134">
        <v>20602</v>
      </c>
      <c r="L10" s="134"/>
      <c r="M10" s="134"/>
      <c r="N10" s="134"/>
      <c r="O10" s="134"/>
      <c r="P10" s="134"/>
      <c r="Q10" s="134"/>
      <c r="R10" s="134"/>
      <c r="S10" s="134"/>
      <c r="T10" s="134"/>
      <c r="U10" s="134"/>
      <c r="V10" s="134"/>
      <c r="W10" s="134"/>
    </row>
    <row r="11" ht="21.75" customHeight="1" spans="1:23">
      <c r="A11" s="98" t="s">
        <v>276</v>
      </c>
      <c r="B11" s="98" t="s">
        <v>281</v>
      </c>
      <c r="C11" s="98" t="s">
        <v>282</v>
      </c>
      <c r="D11" s="98" t="s">
        <v>70</v>
      </c>
      <c r="E11" s="98" t="s">
        <v>107</v>
      </c>
      <c r="F11" s="98" t="s">
        <v>108</v>
      </c>
      <c r="G11" s="98" t="s">
        <v>267</v>
      </c>
      <c r="H11" s="98" t="s">
        <v>268</v>
      </c>
      <c r="I11" s="134">
        <v>4224</v>
      </c>
      <c r="J11" s="134">
        <v>4224</v>
      </c>
      <c r="K11" s="134">
        <v>4224</v>
      </c>
      <c r="L11" s="134"/>
      <c r="M11" s="134"/>
      <c r="N11" s="134"/>
      <c r="O11" s="134"/>
      <c r="P11" s="134"/>
      <c r="Q11" s="134"/>
      <c r="R11" s="134"/>
      <c r="S11" s="134"/>
      <c r="T11" s="134"/>
      <c r="U11" s="134"/>
      <c r="V11" s="134"/>
      <c r="W11" s="134"/>
    </row>
    <row r="12" ht="21.75" customHeight="1" spans="1:23">
      <c r="A12" s="98" t="s">
        <v>276</v>
      </c>
      <c r="B12" s="98" t="s">
        <v>283</v>
      </c>
      <c r="C12" s="98" t="s">
        <v>284</v>
      </c>
      <c r="D12" s="98" t="s">
        <v>70</v>
      </c>
      <c r="E12" s="98" t="s">
        <v>103</v>
      </c>
      <c r="F12" s="98" t="s">
        <v>104</v>
      </c>
      <c r="G12" s="98" t="s">
        <v>267</v>
      </c>
      <c r="H12" s="98" t="s">
        <v>268</v>
      </c>
      <c r="I12" s="134">
        <v>15345</v>
      </c>
      <c r="J12" s="134">
        <v>15345</v>
      </c>
      <c r="K12" s="134">
        <v>15345</v>
      </c>
      <c r="L12" s="134"/>
      <c r="M12" s="134"/>
      <c r="N12" s="134"/>
      <c r="O12" s="134"/>
      <c r="P12" s="134"/>
      <c r="Q12" s="134"/>
      <c r="R12" s="134"/>
      <c r="S12" s="134"/>
      <c r="T12" s="134"/>
      <c r="U12" s="134"/>
      <c r="V12" s="134"/>
      <c r="W12" s="134"/>
    </row>
    <row r="13" ht="21.75" customHeight="1" spans="1:23">
      <c r="A13" s="98" t="s">
        <v>276</v>
      </c>
      <c r="B13" s="98" t="s">
        <v>285</v>
      </c>
      <c r="C13" s="98" t="s">
        <v>286</v>
      </c>
      <c r="D13" s="98" t="s">
        <v>70</v>
      </c>
      <c r="E13" s="98" t="s">
        <v>101</v>
      </c>
      <c r="F13" s="98" t="s">
        <v>102</v>
      </c>
      <c r="G13" s="98" t="s">
        <v>287</v>
      </c>
      <c r="H13" s="98" t="s">
        <v>288</v>
      </c>
      <c r="I13" s="134">
        <v>6240</v>
      </c>
      <c r="J13" s="134">
        <v>6240</v>
      </c>
      <c r="K13" s="134">
        <v>6240</v>
      </c>
      <c r="L13" s="134"/>
      <c r="M13" s="134"/>
      <c r="N13" s="134"/>
      <c r="O13" s="134"/>
      <c r="P13" s="134"/>
      <c r="Q13" s="134"/>
      <c r="R13" s="134"/>
      <c r="S13" s="134"/>
      <c r="T13" s="134"/>
      <c r="U13" s="134"/>
      <c r="V13" s="134"/>
      <c r="W13" s="134"/>
    </row>
    <row r="14" ht="21.75" customHeight="1" spans="1:23">
      <c r="A14" s="98" t="s">
        <v>276</v>
      </c>
      <c r="B14" s="98" t="s">
        <v>289</v>
      </c>
      <c r="C14" s="98" t="s">
        <v>290</v>
      </c>
      <c r="D14" s="98" t="s">
        <v>70</v>
      </c>
      <c r="E14" s="98" t="s">
        <v>103</v>
      </c>
      <c r="F14" s="98" t="s">
        <v>104</v>
      </c>
      <c r="G14" s="98" t="s">
        <v>287</v>
      </c>
      <c r="H14" s="98" t="s">
        <v>288</v>
      </c>
      <c r="I14" s="134">
        <v>66880</v>
      </c>
      <c r="J14" s="134">
        <v>66880</v>
      </c>
      <c r="K14" s="134">
        <v>66880</v>
      </c>
      <c r="L14" s="134"/>
      <c r="M14" s="134"/>
      <c r="N14" s="134"/>
      <c r="O14" s="134"/>
      <c r="P14" s="134"/>
      <c r="Q14" s="134"/>
      <c r="R14" s="134"/>
      <c r="S14" s="134"/>
      <c r="T14" s="134"/>
      <c r="U14" s="134"/>
      <c r="V14" s="134"/>
      <c r="W14" s="134"/>
    </row>
    <row r="15" ht="21.75" customHeight="1" spans="1:23">
      <c r="A15" s="98" t="s">
        <v>276</v>
      </c>
      <c r="B15" s="98" t="s">
        <v>291</v>
      </c>
      <c r="C15" s="98" t="s">
        <v>292</v>
      </c>
      <c r="D15" s="98" t="s">
        <v>70</v>
      </c>
      <c r="E15" s="98" t="s">
        <v>103</v>
      </c>
      <c r="F15" s="98" t="s">
        <v>104</v>
      </c>
      <c r="G15" s="98" t="s">
        <v>287</v>
      </c>
      <c r="H15" s="98" t="s">
        <v>288</v>
      </c>
      <c r="I15" s="134">
        <v>102400</v>
      </c>
      <c r="J15" s="134">
        <v>102400</v>
      </c>
      <c r="K15" s="134">
        <v>102400</v>
      </c>
      <c r="L15" s="134"/>
      <c r="M15" s="134"/>
      <c r="N15" s="134"/>
      <c r="O15" s="134"/>
      <c r="P15" s="134"/>
      <c r="Q15" s="134"/>
      <c r="R15" s="134"/>
      <c r="S15" s="134"/>
      <c r="T15" s="134"/>
      <c r="U15" s="134"/>
      <c r="V15" s="134"/>
      <c r="W15" s="134"/>
    </row>
    <row r="16" ht="21.75" customHeight="1" spans="1:23">
      <c r="A16" s="98" t="s">
        <v>293</v>
      </c>
      <c r="B16" s="98" t="s">
        <v>294</v>
      </c>
      <c r="C16" s="98" t="s">
        <v>295</v>
      </c>
      <c r="D16" s="98" t="s">
        <v>70</v>
      </c>
      <c r="E16" s="98" t="s">
        <v>101</v>
      </c>
      <c r="F16" s="98" t="s">
        <v>102</v>
      </c>
      <c r="G16" s="98" t="s">
        <v>267</v>
      </c>
      <c r="H16" s="98" t="s">
        <v>268</v>
      </c>
      <c r="I16" s="134">
        <v>263400</v>
      </c>
      <c r="J16" s="134">
        <v>263400</v>
      </c>
      <c r="K16" s="134">
        <v>263400</v>
      </c>
      <c r="L16" s="134"/>
      <c r="M16" s="134"/>
      <c r="N16" s="134"/>
      <c r="O16" s="134"/>
      <c r="P16" s="134"/>
      <c r="Q16" s="134"/>
      <c r="R16" s="134"/>
      <c r="S16" s="134"/>
      <c r="T16" s="134"/>
      <c r="U16" s="134"/>
      <c r="V16" s="134"/>
      <c r="W16" s="134"/>
    </row>
    <row r="17" ht="21.75" customHeight="1" spans="1:23">
      <c r="A17" s="98" t="s">
        <v>293</v>
      </c>
      <c r="B17" s="98" t="s">
        <v>296</v>
      </c>
      <c r="C17" s="98" t="s">
        <v>297</v>
      </c>
      <c r="D17" s="98" t="s">
        <v>70</v>
      </c>
      <c r="E17" s="98" t="s">
        <v>101</v>
      </c>
      <c r="F17" s="98" t="s">
        <v>102</v>
      </c>
      <c r="G17" s="98" t="s">
        <v>263</v>
      </c>
      <c r="H17" s="98" t="s">
        <v>264</v>
      </c>
      <c r="I17" s="134">
        <v>617604</v>
      </c>
      <c r="J17" s="134">
        <v>617604</v>
      </c>
      <c r="K17" s="134">
        <v>617604</v>
      </c>
      <c r="L17" s="134"/>
      <c r="M17" s="134"/>
      <c r="N17" s="134"/>
      <c r="O17" s="134"/>
      <c r="P17" s="134"/>
      <c r="Q17" s="134"/>
      <c r="R17" s="134"/>
      <c r="S17" s="134"/>
      <c r="T17" s="134"/>
      <c r="U17" s="134"/>
      <c r="V17" s="134"/>
      <c r="W17" s="134"/>
    </row>
    <row r="18" ht="21.75" customHeight="1" spans="1:23">
      <c r="A18" s="98" t="s">
        <v>293</v>
      </c>
      <c r="B18" s="98" t="s">
        <v>298</v>
      </c>
      <c r="C18" s="98" t="s">
        <v>299</v>
      </c>
      <c r="D18" s="98" t="s">
        <v>70</v>
      </c>
      <c r="E18" s="98" t="s">
        <v>115</v>
      </c>
      <c r="F18" s="98" t="s">
        <v>114</v>
      </c>
      <c r="G18" s="98" t="s">
        <v>263</v>
      </c>
      <c r="H18" s="98" t="s">
        <v>264</v>
      </c>
      <c r="I18" s="134">
        <v>665112</v>
      </c>
      <c r="J18" s="134">
        <v>665112</v>
      </c>
      <c r="K18" s="134">
        <v>665112</v>
      </c>
      <c r="L18" s="134"/>
      <c r="M18" s="134"/>
      <c r="N18" s="134"/>
      <c r="O18" s="134"/>
      <c r="P18" s="134"/>
      <c r="Q18" s="134"/>
      <c r="R18" s="134"/>
      <c r="S18" s="134"/>
      <c r="T18" s="134"/>
      <c r="U18" s="134"/>
      <c r="V18" s="134"/>
      <c r="W18" s="134"/>
    </row>
    <row r="19" ht="21.75" customHeight="1" spans="1:23">
      <c r="A19" s="98" t="s">
        <v>293</v>
      </c>
      <c r="B19" s="98" t="s">
        <v>300</v>
      </c>
      <c r="C19" s="98" t="s">
        <v>301</v>
      </c>
      <c r="D19" s="98" t="s">
        <v>70</v>
      </c>
      <c r="E19" s="98" t="s">
        <v>111</v>
      </c>
      <c r="F19" s="98" t="s">
        <v>112</v>
      </c>
      <c r="G19" s="98" t="s">
        <v>263</v>
      </c>
      <c r="H19" s="98" t="s">
        <v>264</v>
      </c>
      <c r="I19" s="134">
        <v>171600</v>
      </c>
      <c r="J19" s="134">
        <v>171600</v>
      </c>
      <c r="K19" s="134">
        <v>171600</v>
      </c>
      <c r="L19" s="134"/>
      <c r="M19" s="134"/>
      <c r="N19" s="134"/>
      <c r="O19" s="134"/>
      <c r="P19" s="134"/>
      <c r="Q19" s="134"/>
      <c r="R19" s="134"/>
      <c r="S19" s="134"/>
      <c r="T19" s="134"/>
      <c r="U19" s="134"/>
      <c r="V19" s="134"/>
      <c r="W19" s="134"/>
    </row>
    <row r="20" ht="18.75" customHeight="1" spans="1:23">
      <c r="A20" s="65" t="s">
        <v>184</v>
      </c>
      <c r="B20" s="66"/>
      <c r="C20" s="66"/>
      <c r="D20" s="66"/>
      <c r="E20" s="66"/>
      <c r="F20" s="66"/>
      <c r="G20" s="66"/>
      <c r="H20" s="67"/>
      <c r="I20" s="134">
        <v>1982390</v>
      </c>
      <c r="J20" s="134">
        <v>1982390</v>
      </c>
      <c r="K20" s="134">
        <v>1982390</v>
      </c>
      <c r="L20" s="134"/>
      <c r="M20" s="134"/>
      <c r="N20" s="134"/>
      <c r="O20" s="134"/>
      <c r="P20" s="134"/>
      <c r="Q20" s="134"/>
      <c r="R20" s="134"/>
      <c r="S20" s="134"/>
      <c r="T20" s="134"/>
      <c r="U20" s="134"/>
      <c r="V20" s="134"/>
      <c r="W20" s="134"/>
    </row>
  </sheetData>
  <mergeCells count="28">
    <mergeCell ref="A2:W2"/>
    <mergeCell ref="A3:H3"/>
    <mergeCell ref="J4:M4"/>
    <mergeCell ref="N4:P4"/>
    <mergeCell ref="R4:W4"/>
    <mergeCell ref="A20:H20"/>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7" right="0.37" top="0.56" bottom="0.56" header="0.48" footer="0.48"/>
  <pageSetup paperSize="9" scale="56"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75"/>
  <sheetViews>
    <sheetView showZeros="0" topLeftCell="A67" workbookViewId="0">
      <selection activeCell="A1" sqref="A1"/>
    </sheetView>
  </sheetViews>
  <sheetFormatPr defaultColWidth="9.13888888888889" defaultRowHeight="12" customHeight="1"/>
  <cols>
    <col min="1" max="1" width="34.287037037037" customWidth="1"/>
    <col min="2" max="2" width="29" customWidth="1"/>
    <col min="3" max="5" width="23.5740740740741" customWidth="1"/>
    <col min="6" max="6" width="11.287037037037" customWidth="1"/>
    <col min="7" max="7" width="25.1388888888889" customWidth="1"/>
    <col min="8" max="8" width="15.5740740740741" customWidth="1"/>
    <col min="9" max="9" width="13.4259259259259" customWidth="1"/>
    <col min="10" max="10" width="18.8518518518519" customWidth="1"/>
  </cols>
  <sheetData>
    <row r="1" ht="18" customHeight="1" spans="10:10">
      <c r="J1" s="39" t="s">
        <v>302</v>
      </c>
    </row>
    <row r="2" ht="39.75" customHeight="1" spans="1:10">
      <c r="A2" s="95" t="str">
        <f>"2025"&amp;"年部门项目支出绩效目标表"</f>
        <v>2025年部门项目支出绩效目标表</v>
      </c>
      <c r="B2" s="40"/>
      <c r="C2" s="40"/>
      <c r="D2" s="40"/>
      <c r="E2" s="40"/>
      <c r="F2" s="96"/>
      <c r="G2" s="40"/>
      <c r="H2" s="96"/>
      <c r="I2" s="96"/>
      <c r="J2" s="40"/>
    </row>
    <row r="3" ht="17.25" customHeight="1" spans="1:1">
      <c r="A3" s="41" t="str">
        <f>"单位名称："&amp;"石林彝族自治县西街口镇中心学校"</f>
        <v>单位名称：石林彝族自治县西街口镇中心学校</v>
      </c>
    </row>
    <row r="4" ht="44.25" customHeight="1" spans="1:10">
      <c r="A4" s="17" t="s">
        <v>196</v>
      </c>
      <c r="B4" s="17" t="s">
        <v>303</v>
      </c>
      <c r="C4" s="17" t="s">
        <v>304</v>
      </c>
      <c r="D4" s="17" t="s">
        <v>305</v>
      </c>
      <c r="E4" s="17" t="s">
        <v>306</v>
      </c>
      <c r="F4" s="97" t="s">
        <v>307</v>
      </c>
      <c r="G4" s="17" t="s">
        <v>308</v>
      </c>
      <c r="H4" s="97" t="s">
        <v>309</v>
      </c>
      <c r="I4" s="97" t="s">
        <v>310</v>
      </c>
      <c r="J4" s="17" t="s">
        <v>311</v>
      </c>
    </row>
    <row r="5" ht="18.75" customHeight="1" spans="1:10">
      <c r="A5" s="163">
        <v>1</v>
      </c>
      <c r="B5" s="163">
        <v>2</v>
      </c>
      <c r="C5" s="163">
        <v>3</v>
      </c>
      <c r="D5" s="163">
        <v>4</v>
      </c>
      <c r="E5" s="163">
        <v>5</v>
      </c>
      <c r="F5" s="68">
        <v>6</v>
      </c>
      <c r="G5" s="163">
        <v>7</v>
      </c>
      <c r="H5" s="68">
        <v>8</v>
      </c>
      <c r="I5" s="68">
        <v>9</v>
      </c>
      <c r="J5" s="163">
        <v>10</v>
      </c>
    </row>
    <row r="6" ht="42" customHeight="1" spans="1:10">
      <c r="A6" s="18" t="s">
        <v>70</v>
      </c>
      <c r="B6" s="98"/>
      <c r="C6" s="98"/>
      <c r="D6" s="98"/>
      <c r="E6" s="86"/>
      <c r="F6" s="99"/>
      <c r="G6" s="86"/>
      <c r="H6" s="99"/>
      <c r="I6" s="99"/>
      <c r="J6" s="86"/>
    </row>
    <row r="7" ht="42" customHeight="1" spans="1:10">
      <c r="A7" s="164" t="s">
        <v>284</v>
      </c>
      <c r="B7" s="54" t="s">
        <v>312</v>
      </c>
      <c r="C7" s="54" t="s">
        <v>313</v>
      </c>
      <c r="D7" s="54" t="s">
        <v>314</v>
      </c>
      <c r="E7" s="18" t="s">
        <v>315</v>
      </c>
      <c r="F7" s="54" t="s">
        <v>316</v>
      </c>
      <c r="G7" s="18" t="s">
        <v>317</v>
      </c>
      <c r="H7" s="54" t="s">
        <v>318</v>
      </c>
      <c r="I7" s="54" t="s">
        <v>319</v>
      </c>
      <c r="J7" s="18" t="s">
        <v>315</v>
      </c>
    </row>
    <row r="8" ht="42" customHeight="1" spans="1:10">
      <c r="A8" s="164" t="s">
        <v>284</v>
      </c>
      <c r="B8" s="54" t="s">
        <v>312</v>
      </c>
      <c r="C8" s="54" t="s">
        <v>313</v>
      </c>
      <c r="D8" s="54" t="s">
        <v>320</v>
      </c>
      <c r="E8" s="18" t="s">
        <v>321</v>
      </c>
      <c r="F8" s="54" t="s">
        <v>316</v>
      </c>
      <c r="G8" s="18" t="s">
        <v>322</v>
      </c>
      <c r="H8" s="54" t="s">
        <v>323</v>
      </c>
      <c r="I8" s="54" t="s">
        <v>324</v>
      </c>
      <c r="J8" s="18" t="s">
        <v>321</v>
      </c>
    </row>
    <row r="9" ht="42" customHeight="1" spans="1:10">
      <c r="A9" s="164" t="s">
        <v>284</v>
      </c>
      <c r="B9" s="54" t="s">
        <v>312</v>
      </c>
      <c r="C9" s="54" t="s">
        <v>313</v>
      </c>
      <c r="D9" s="54" t="s">
        <v>320</v>
      </c>
      <c r="E9" s="18" t="s">
        <v>325</v>
      </c>
      <c r="F9" s="54" t="s">
        <v>326</v>
      </c>
      <c r="G9" s="18" t="s">
        <v>91</v>
      </c>
      <c r="H9" s="54" t="s">
        <v>323</v>
      </c>
      <c r="I9" s="54" t="s">
        <v>324</v>
      </c>
      <c r="J9" s="18" t="s">
        <v>325</v>
      </c>
    </row>
    <row r="10" ht="42" customHeight="1" spans="1:10">
      <c r="A10" s="164" t="s">
        <v>284</v>
      </c>
      <c r="B10" s="54" t="s">
        <v>312</v>
      </c>
      <c r="C10" s="54" t="s">
        <v>313</v>
      </c>
      <c r="D10" s="54" t="s">
        <v>327</v>
      </c>
      <c r="E10" s="18" t="s">
        <v>328</v>
      </c>
      <c r="F10" s="54" t="s">
        <v>316</v>
      </c>
      <c r="G10" s="18" t="s">
        <v>322</v>
      </c>
      <c r="H10" s="54" t="s">
        <v>323</v>
      </c>
      <c r="I10" s="54" t="s">
        <v>319</v>
      </c>
      <c r="J10" s="18" t="s">
        <v>328</v>
      </c>
    </row>
    <row r="11" ht="42" customHeight="1" spans="1:10">
      <c r="A11" s="164" t="s">
        <v>284</v>
      </c>
      <c r="B11" s="54" t="s">
        <v>312</v>
      </c>
      <c r="C11" s="54" t="s">
        <v>313</v>
      </c>
      <c r="D11" s="54" t="s">
        <v>329</v>
      </c>
      <c r="E11" s="18" t="s">
        <v>330</v>
      </c>
      <c r="F11" s="54" t="s">
        <v>316</v>
      </c>
      <c r="G11" s="18" t="s">
        <v>331</v>
      </c>
      <c r="H11" s="54" t="s">
        <v>332</v>
      </c>
      <c r="I11" s="54" t="s">
        <v>319</v>
      </c>
      <c r="J11" s="18" t="s">
        <v>333</v>
      </c>
    </row>
    <row r="12" ht="42" customHeight="1" spans="1:10">
      <c r="A12" s="164" t="s">
        <v>284</v>
      </c>
      <c r="B12" s="54" t="s">
        <v>312</v>
      </c>
      <c r="C12" s="54" t="s">
        <v>334</v>
      </c>
      <c r="D12" s="54" t="s">
        <v>335</v>
      </c>
      <c r="E12" s="18" t="s">
        <v>336</v>
      </c>
      <c r="F12" s="54" t="s">
        <v>326</v>
      </c>
      <c r="G12" s="18" t="s">
        <v>337</v>
      </c>
      <c r="H12" s="54" t="s">
        <v>323</v>
      </c>
      <c r="I12" s="54" t="s">
        <v>319</v>
      </c>
      <c r="J12" s="18" t="s">
        <v>336</v>
      </c>
    </row>
    <row r="13" ht="42" customHeight="1" spans="1:10">
      <c r="A13" s="164" t="s">
        <v>284</v>
      </c>
      <c r="B13" s="54" t="s">
        <v>312</v>
      </c>
      <c r="C13" s="54" t="s">
        <v>334</v>
      </c>
      <c r="D13" s="54" t="s">
        <v>338</v>
      </c>
      <c r="E13" s="18" t="s">
        <v>339</v>
      </c>
      <c r="F13" s="54" t="s">
        <v>316</v>
      </c>
      <c r="G13" s="18" t="s">
        <v>322</v>
      </c>
      <c r="H13" s="54" t="s">
        <v>323</v>
      </c>
      <c r="I13" s="54" t="s">
        <v>324</v>
      </c>
      <c r="J13" s="18" t="s">
        <v>339</v>
      </c>
    </row>
    <row r="14" ht="42" customHeight="1" spans="1:10">
      <c r="A14" s="164" t="s">
        <v>284</v>
      </c>
      <c r="B14" s="54" t="s">
        <v>312</v>
      </c>
      <c r="C14" s="54" t="s">
        <v>340</v>
      </c>
      <c r="D14" s="54" t="s">
        <v>341</v>
      </c>
      <c r="E14" s="18" t="s">
        <v>342</v>
      </c>
      <c r="F14" s="54" t="s">
        <v>326</v>
      </c>
      <c r="G14" s="18" t="s">
        <v>343</v>
      </c>
      <c r="H14" s="54" t="s">
        <v>323</v>
      </c>
      <c r="I14" s="54" t="s">
        <v>324</v>
      </c>
      <c r="J14" s="18" t="s">
        <v>342</v>
      </c>
    </row>
    <row r="15" ht="42" customHeight="1" spans="1:10">
      <c r="A15" s="164" t="s">
        <v>301</v>
      </c>
      <c r="B15" s="54" t="s">
        <v>344</v>
      </c>
      <c r="C15" s="54" t="s">
        <v>313</v>
      </c>
      <c r="D15" s="54" t="s">
        <v>314</v>
      </c>
      <c r="E15" s="18" t="s">
        <v>345</v>
      </c>
      <c r="F15" s="54" t="s">
        <v>316</v>
      </c>
      <c r="G15" s="18" t="s">
        <v>85</v>
      </c>
      <c r="H15" s="54" t="s">
        <v>318</v>
      </c>
      <c r="I15" s="54" t="s">
        <v>319</v>
      </c>
      <c r="J15" s="18" t="s">
        <v>346</v>
      </c>
    </row>
    <row r="16" ht="42" customHeight="1" spans="1:10">
      <c r="A16" s="164" t="s">
        <v>301</v>
      </c>
      <c r="B16" s="54" t="s">
        <v>344</v>
      </c>
      <c r="C16" s="54" t="s">
        <v>334</v>
      </c>
      <c r="D16" s="54" t="s">
        <v>335</v>
      </c>
      <c r="E16" s="18" t="s">
        <v>347</v>
      </c>
      <c r="F16" s="54" t="s">
        <v>316</v>
      </c>
      <c r="G16" s="18" t="s">
        <v>348</v>
      </c>
      <c r="H16" s="54" t="s">
        <v>323</v>
      </c>
      <c r="I16" s="54" t="s">
        <v>324</v>
      </c>
      <c r="J16" s="18" t="s">
        <v>349</v>
      </c>
    </row>
    <row r="17" ht="42" customHeight="1" spans="1:10">
      <c r="A17" s="164" t="s">
        <v>301</v>
      </c>
      <c r="B17" s="54" t="s">
        <v>344</v>
      </c>
      <c r="C17" s="54" t="s">
        <v>340</v>
      </c>
      <c r="D17" s="54" t="s">
        <v>341</v>
      </c>
      <c r="E17" s="18" t="s">
        <v>350</v>
      </c>
      <c r="F17" s="54" t="s">
        <v>326</v>
      </c>
      <c r="G17" s="18" t="s">
        <v>343</v>
      </c>
      <c r="H17" s="54" t="s">
        <v>323</v>
      </c>
      <c r="I17" s="54" t="s">
        <v>324</v>
      </c>
      <c r="J17" s="18" t="s">
        <v>351</v>
      </c>
    </row>
    <row r="18" ht="42" customHeight="1" spans="1:10">
      <c r="A18" s="164" t="s">
        <v>297</v>
      </c>
      <c r="B18" s="54" t="s">
        <v>352</v>
      </c>
      <c r="C18" s="54" t="s">
        <v>313</v>
      </c>
      <c r="D18" s="54" t="s">
        <v>320</v>
      </c>
      <c r="E18" s="18" t="s">
        <v>353</v>
      </c>
      <c r="F18" s="54" t="s">
        <v>316</v>
      </c>
      <c r="G18" s="18" t="s">
        <v>322</v>
      </c>
      <c r="H18" s="54" t="s">
        <v>323</v>
      </c>
      <c r="I18" s="54" t="s">
        <v>319</v>
      </c>
      <c r="J18" s="18" t="s">
        <v>353</v>
      </c>
    </row>
    <row r="19" ht="42" customHeight="1" spans="1:10">
      <c r="A19" s="164" t="s">
        <v>297</v>
      </c>
      <c r="B19" s="54" t="s">
        <v>352</v>
      </c>
      <c r="C19" s="54" t="s">
        <v>313</v>
      </c>
      <c r="D19" s="54" t="s">
        <v>327</v>
      </c>
      <c r="E19" s="18" t="s">
        <v>328</v>
      </c>
      <c r="F19" s="54" t="s">
        <v>316</v>
      </c>
      <c r="G19" s="18" t="s">
        <v>322</v>
      </c>
      <c r="H19" s="54" t="s">
        <v>323</v>
      </c>
      <c r="I19" s="54" t="s">
        <v>324</v>
      </c>
      <c r="J19" s="18" t="s">
        <v>328</v>
      </c>
    </row>
    <row r="20" ht="42" customHeight="1" spans="1:10">
      <c r="A20" s="164" t="s">
        <v>297</v>
      </c>
      <c r="B20" s="54" t="s">
        <v>352</v>
      </c>
      <c r="C20" s="54" t="s">
        <v>334</v>
      </c>
      <c r="D20" s="54" t="s">
        <v>335</v>
      </c>
      <c r="E20" s="18" t="s">
        <v>354</v>
      </c>
      <c r="F20" s="54" t="s">
        <v>316</v>
      </c>
      <c r="G20" s="18" t="s">
        <v>355</v>
      </c>
      <c r="H20" s="54" t="s">
        <v>356</v>
      </c>
      <c r="I20" s="54" t="s">
        <v>319</v>
      </c>
      <c r="J20" s="18" t="s">
        <v>354</v>
      </c>
    </row>
    <row r="21" ht="42" customHeight="1" spans="1:10">
      <c r="A21" s="164" t="s">
        <v>297</v>
      </c>
      <c r="B21" s="54" t="s">
        <v>352</v>
      </c>
      <c r="C21" s="54" t="s">
        <v>334</v>
      </c>
      <c r="D21" s="54" t="s">
        <v>335</v>
      </c>
      <c r="E21" s="18" t="s">
        <v>339</v>
      </c>
      <c r="F21" s="54" t="s">
        <v>316</v>
      </c>
      <c r="G21" s="18" t="s">
        <v>322</v>
      </c>
      <c r="H21" s="54" t="s">
        <v>323</v>
      </c>
      <c r="I21" s="54" t="s">
        <v>324</v>
      </c>
      <c r="J21" s="18" t="s">
        <v>339</v>
      </c>
    </row>
    <row r="22" ht="42" customHeight="1" spans="1:10">
      <c r="A22" s="164" t="s">
        <v>297</v>
      </c>
      <c r="B22" s="54" t="s">
        <v>352</v>
      </c>
      <c r="C22" s="54" t="s">
        <v>340</v>
      </c>
      <c r="D22" s="54" t="s">
        <v>341</v>
      </c>
      <c r="E22" s="18" t="s">
        <v>357</v>
      </c>
      <c r="F22" s="54" t="s">
        <v>326</v>
      </c>
      <c r="G22" s="18" t="s">
        <v>343</v>
      </c>
      <c r="H22" s="54" t="s">
        <v>323</v>
      </c>
      <c r="I22" s="54" t="s">
        <v>324</v>
      </c>
      <c r="J22" s="18" t="s">
        <v>357</v>
      </c>
    </row>
    <row r="23" ht="42" customHeight="1" spans="1:10">
      <c r="A23" s="164" t="s">
        <v>299</v>
      </c>
      <c r="B23" s="54" t="s">
        <v>344</v>
      </c>
      <c r="C23" s="54" t="s">
        <v>313</v>
      </c>
      <c r="D23" s="54" t="s">
        <v>314</v>
      </c>
      <c r="E23" s="18" t="s">
        <v>345</v>
      </c>
      <c r="F23" s="54" t="s">
        <v>316</v>
      </c>
      <c r="G23" s="18" t="s">
        <v>95</v>
      </c>
      <c r="H23" s="54" t="s">
        <v>318</v>
      </c>
      <c r="I23" s="54" t="s">
        <v>319</v>
      </c>
      <c r="J23" s="18" t="s">
        <v>346</v>
      </c>
    </row>
    <row r="24" ht="42" customHeight="1" spans="1:10">
      <c r="A24" s="164" t="s">
        <v>299</v>
      </c>
      <c r="B24" s="54" t="s">
        <v>344</v>
      </c>
      <c r="C24" s="54" t="s">
        <v>334</v>
      </c>
      <c r="D24" s="54" t="s">
        <v>335</v>
      </c>
      <c r="E24" s="18" t="s">
        <v>347</v>
      </c>
      <c r="F24" s="54" t="s">
        <v>316</v>
      </c>
      <c r="G24" s="18" t="s">
        <v>348</v>
      </c>
      <c r="H24" s="54" t="s">
        <v>356</v>
      </c>
      <c r="I24" s="54" t="s">
        <v>319</v>
      </c>
      <c r="J24" s="18" t="s">
        <v>349</v>
      </c>
    </row>
    <row r="25" ht="42" customHeight="1" spans="1:10">
      <c r="A25" s="164" t="s">
        <v>299</v>
      </c>
      <c r="B25" s="54" t="s">
        <v>344</v>
      </c>
      <c r="C25" s="54" t="s">
        <v>340</v>
      </c>
      <c r="D25" s="54" t="s">
        <v>341</v>
      </c>
      <c r="E25" s="18" t="s">
        <v>350</v>
      </c>
      <c r="F25" s="54" t="s">
        <v>326</v>
      </c>
      <c r="G25" s="18" t="s">
        <v>343</v>
      </c>
      <c r="H25" s="54" t="s">
        <v>323</v>
      </c>
      <c r="I25" s="54" t="s">
        <v>324</v>
      </c>
      <c r="J25" s="18" t="s">
        <v>351</v>
      </c>
    </row>
    <row r="26" ht="42" customHeight="1" spans="1:10">
      <c r="A26" s="164" t="s">
        <v>282</v>
      </c>
      <c r="B26" s="54" t="s">
        <v>358</v>
      </c>
      <c r="C26" s="54" t="s">
        <v>313</v>
      </c>
      <c r="D26" s="54" t="s">
        <v>314</v>
      </c>
      <c r="E26" s="18" t="s">
        <v>359</v>
      </c>
      <c r="F26" s="54" t="s">
        <v>316</v>
      </c>
      <c r="G26" s="18" t="s">
        <v>92</v>
      </c>
      <c r="H26" s="54" t="s">
        <v>318</v>
      </c>
      <c r="I26" s="54" t="s">
        <v>319</v>
      </c>
      <c r="J26" s="18" t="s">
        <v>359</v>
      </c>
    </row>
    <row r="27" ht="42" customHeight="1" spans="1:10">
      <c r="A27" s="164" t="s">
        <v>282</v>
      </c>
      <c r="B27" s="54" t="s">
        <v>358</v>
      </c>
      <c r="C27" s="54" t="s">
        <v>313</v>
      </c>
      <c r="D27" s="54" t="s">
        <v>327</v>
      </c>
      <c r="E27" s="18" t="s">
        <v>360</v>
      </c>
      <c r="F27" s="54" t="s">
        <v>316</v>
      </c>
      <c r="G27" s="18" t="s">
        <v>322</v>
      </c>
      <c r="H27" s="54" t="s">
        <v>323</v>
      </c>
      <c r="I27" s="54" t="s">
        <v>319</v>
      </c>
      <c r="J27" s="18" t="s">
        <v>360</v>
      </c>
    </row>
    <row r="28" ht="42" customHeight="1" spans="1:10">
      <c r="A28" s="164" t="s">
        <v>282</v>
      </c>
      <c r="B28" s="54" t="s">
        <v>358</v>
      </c>
      <c r="C28" s="54" t="s">
        <v>313</v>
      </c>
      <c r="D28" s="54" t="s">
        <v>327</v>
      </c>
      <c r="E28" s="18" t="s">
        <v>325</v>
      </c>
      <c r="F28" s="54" t="s">
        <v>326</v>
      </c>
      <c r="G28" s="18" t="s">
        <v>91</v>
      </c>
      <c r="H28" s="54" t="s">
        <v>323</v>
      </c>
      <c r="I28" s="54" t="s">
        <v>319</v>
      </c>
      <c r="J28" s="18" t="s">
        <v>325</v>
      </c>
    </row>
    <row r="29" ht="42" customHeight="1" spans="1:10">
      <c r="A29" s="164" t="s">
        <v>282</v>
      </c>
      <c r="B29" s="54" t="s">
        <v>358</v>
      </c>
      <c r="C29" s="54" t="s">
        <v>313</v>
      </c>
      <c r="D29" s="54" t="s">
        <v>329</v>
      </c>
      <c r="E29" s="18" t="s">
        <v>330</v>
      </c>
      <c r="F29" s="54" t="s">
        <v>316</v>
      </c>
      <c r="G29" s="18" t="s">
        <v>361</v>
      </c>
      <c r="H29" s="54" t="s">
        <v>332</v>
      </c>
      <c r="I29" s="54" t="s">
        <v>319</v>
      </c>
      <c r="J29" s="18" t="s">
        <v>362</v>
      </c>
    </row>
    <row r="30" ht="42" customHeight="1" spans="1:10">
      <c r="A30" s="164" t="s">
        <v>282</v>
      </c>
      <c r="B30" s="54" t="s">
        <v>358</v>
      </c>
      <c r="C30" s="54" t="s">
        <v>334</v>
      </c>
      <c r="D30" s="54" t="s">
        <v>335</v>
      </c>
      <c r="E30" s="18" t="s">
        <v>336</v>
      </c>
      <c r="F30" s="54" t="s">
        <v>326</v>
      </c>
      <c r="G30" s="18" t="s">
        <v>337</v>
      </c>
      <c r="H30" s="54" t="s">
        <v>323</v>
      </c>
      <c r="I30" s="54" t="s">
        <v>324</v>
      </c>
      <c r="J30" s="18" t="s">
        <v>336</v>
      </c>
    </row>
    <row r="31" ht="42" customHeight="1" spans="1:10">
      <c r="A31" s="164" t="s">
        <v>282</v>
      </c>
      <c r="B31" s="54" t="s">
        <v>358</v>
      </c>
      <c r="C31" s="54" t="s">
        <v>334</v>
      </c>
      <c r="D31" s="54" t="s">
        <v>335</v>
      </c>
      <c r="E31" s="18" t="s">
        <v>339</v>
      </c>
      <c r="F31" s="54" t="s">
        <v>316</v>
      </c>
      <c r="G31" s="18" t="s">
        <v>322</v>
      </c>
      <c r="H31" s="54" t="s">
        <v>323</v>
      </c>
      <c r="I31" s="54" t="s">
        <v>319</v>
      </c>
      <c r="J31" s="18" t="s">
        <v>339</v>
      </c>
    </row>
    <row r="32" ht="42" customHeight="1" spans="1:10">
      <c r="A32" s="164" t="s">
        <v>282</v>
      </c>
      <c r="B32" s="54" t="s">
        <v>358</v>
      </c>
      <c r="C32" s="54" t="s">
        <v>334</v>
      </c>
      <c r="D32" s="54" t="s">
        <v>338</v>
      </c>
      <c r="E32" s="18" t="s">
        <v>363</v>
      </c>
      <c r="F32" s="54" t="s">
        <v>316</v>
      </c>
      <c r="G32" s="18" t="s">
        <v>90</v>
      </c>
      <c r="H32" s="54" t="s">
        <v>356</v>
      </c>
      <c r="I32" s="54" t="s">
        <v>319</v>
      </c>
      <c r="J32" s="18" t="s">
        <v>363</v>
      </c>
    </row>
    <row r="33" ht="42" customHeight="1" spans="1:10">
      <c r="A33" s="164" t="s">
        <v>282</v>
      </c>
      <c r="B33" s="54" t="s">
        <v>358</v>
      </c>
      <c r="C33" s="54" t="s">
        <v>340</v>
      </c>
      <c r="D33" s="54" t="s">
        <v>341</v>
      </c>
      <c r="E33" s="18" t="s">
        <v>342</v>
      </c>
      <c r="F33" s="54" t="s">
        <v>326</v>
      </c>
      <c r="G33" s="18" t="s">
        <v>343</v>
      </c>
      <c r="H33" s="54" t="s">
        <v>323</v>
      </c>
      <c r="I33" s="54" t="s">
        <v>324</v>
      </c>
      <c r="J33" s="18" t="s">
        <v>342</v>
      </c>
    </row>
    <row r="34" ht="42" customHeight="1" spans="1:10">
      <c r="A34" s="164" t="s">
        <v>278</v>
      </c>
      <c r="B34" s="54" t="s">
        <v>364</v>
      </c>
      <c r="C34" s="54" t="s">
        <v>313</v>
      </c>
      <c r="D34" s="54" t="s">
        <v>314</v>
      </c>
      <c r="E34" s="18" t="s">
        <v>365</v>
      </c>
      <c r="F34" s="54" t="s">
        <v>316</v>
      </c>
      <c r="G34" s="18" t="s">
        <v>366</v>
      </c>
      <c r="H34" s="54" t="s">
        <v>318</v>
      </c>
      <c r="I34" s="54" t="s">
        <v>319</v>
      </c>
      <c r="J34" s="18" t="s">
        <v>365</v>
      </c>
    </row>
    <row r="35" ht="42" customHeight="1" spans="1:10">
      <c r="A35" s="164" t="s">
        <v>278</v>
      </c>
      <c r="B35" s="54" t="s">
        <v>364</v>
      </c>
      <c r="C35" s="54" t="s">
        <v>313</v>
      </c>
      <c r="D35" s="54" t="s">
        <v>320</v>
      </c>
      <c r="E35" s="18" t="s">
        <v>367</v>
      </c>
      <c r="F35" s="54" t="s">
        <v>316</v>
      </c>
      <c r="G35" s="18" t="s">
        <v>322</v>
      </c>
      <c r="H35" s="54" t="s">
        <v>323</v>
      </c>
      <c r="I35" s="54" t="s">
        <v>324</v>
      </c>
      <c r="J35" s="18" t="s">
        <v>367</v>
      </c>
    </row>
    <row r="36" ht="42" customHeight="1" spans="1:10">
      <c r="A36" s="164" t="s">
        <v>278</v>
      </c>
      <c r="B36" s="54" t="s">
        <v>364</v>
      </c>
      <c r="C36" s="54" t="s">
        <v>313</v>
      </c>
      <c r="D36" s="54" t="s">
        <v>320</v>
      </c>
      <c r="E36" s="18" t="s">
        <v>325</v>
      </c>
      <c r="F36" s="54" t="s">
        <v>326</v>
      </c>
      <c r="G36" s="18" t="s">
        <v>91</v>
      </c>
      <c r="H36" s="54" t="s">
        <v>323</v>
      </c>
      <c r="I36" s="54" t="s">
        <v>324</v>
      </c>
      <c r="J36" s="18" t="s">
        <v>325</v>
      </c>
    </row>
    <row r="37" ht="42" customHeight="1" spans="1:10">
      <c r="A37" s="164" t="s">
        <v>278</v>
      </c>
      <c r="B37" s="54" t="s">
        <v>364</v>
      </c>
      <c r="C37" s="54" t="s">
        <v>313</v>
      </c>
      <c r="D37" s="54" t="s">
        <v>327</v>
      </c>
      <c r="E37" s="18" t="s">
        <v>328</v>
      </c>
      <c r="F37" s="54" t="s">
        <v>316</v>
      </c>
      <c r="G37" s="18" t="s">
        <v>322</v>
      </c>
      <c r="H37" s="54" t="s">
        <v>323</v>
      </c>
      <c r="I37" s="54" t="s">
        <v>324</v>
      </c>
      <c r="J37" s="18" t="s">
        <v>328</v>
      </c>
    </row>
    <row r="38" ht="42" customHeight="1" spans="1:10">
      <c r="A38" s="164" t="s">
        <v>278</v>
      </c>
      <c r="B38" s="54" t="s">
        <v>364</v>
      </c>
      <c r="C38" s="54" t="s">
        <v>313</v>
      </c>
      <c r="D38" s="54" t="s">
        <v>329</v>
      </c>
      <c r="E38" s="18" t="s">
        <v>330</v>
      </c>
      <c r="F38" s="54" t="s">
        <v>316</v>
      </c>
      <c r="G38" s="18" t="s">
        <v>331</v>
      </c>
      <c r="H38" s="54" t="s">
        <v>332</v>
      </c>
      <c r="I38" s="54" t="s">
        <v>319</v>
      </c>
      <c r="J38" s="18" t="s">
        <v>368</v>
      </c>
    </row>
    <row r="39" ht="42" customHeight="1" spans="1:10">
      <c r="A39" s="164" t="s">
        <v>278</v>
      </c>
      <c r="B39" s="54" t="s">
        <v>364</v>
      </c>
      <c r="C39" s="54" t="s">
        <v>334</v>
      </c>
      <c r="D39" s="54" t="s">
        <v>335</v>
      </c>
      <c r="E39" s="18" t="s">
        <v>336</v>
      </c>
      <c r="F39" s="54" t="s">
        <v>326</v>
      </c>
      <c r="G39" s="18" t="s">
        <v>337</v>
      </c>
      <c r="H39" s="54" t="s">
        <v>323</v>
      </c>
      <c r="I39" s="54" t="s">
        <v>324</v>
      </c>
      <c r="J39" s="18" t="s">
        <v>336</v>
      </c>
    </row>
    <row r="40" ht="42" customHeight="1" spans="1:10">
      <c r="A40" s="164" t="s">
        <v>278</v>
      </c>
      <c r="B40" s="54" t="s">
        <v>364</v>
      </c>
      <c r="C40" s="54" t="s">
        <v>334</v>
      </c>
      <c r="D40" s="54" t="s">
        <v>338</v>
      </c>
      <c r="E40" s="18" t="s">
        <v>363</v>
      </c>
      <c r="F40" s="54" t="s">
        <v>316</v>
      </c>
      <c r="G40" s="18" t="s">
        <v>90</v>
      </c>
      <c r="H40" s="54" t="s">
        <v>356</v>
      </c>
      <c r="I40" s="54" t="s">
        <v>319</v>
      </c>
      <c r="J40" s="18" t="s">
        <v>363</v>
      </c>
    </row>
    <row r="41" ht="42" customHeight="1" spans="1:10">
      <c r="A41" s="164" t="s">
        <v>278</v>
      </c>
      <c r="B41" s="54" t="s">
        <v>364</v>
      </c>
      <c r="C41" s="54" t="s">
        <v>340</v>
      </c>
      <c r="D41" s="54" t="s">
        <v>341</v>
      </c>
      <c r="E41" s="18" t="s">
        <v>342</v>
      </c>
      <c r="F41" s="54" t="s">
        <v>326</v>
      </c>
      <c r="G41" s="18" t="s">
        <v>343</v>
      </c>
      <c r="H41" s="54" t="s">
        <v>323</v>
      </c>
      <c r="I41" s="54" t="s">
        <v>324</v>
      </c>
      <c r="J41" s="18" t="s">
        <v>342</v>
      </c>
    </row>
    <row r="42" ht="42" customHeight="1" spans="1:10">
      <c r="A42" s="164" t="s">
        <v>286</v>
      </c>
      <c r="B42" s="54" t="s">
        <v>369</v>
      </c>
      <c r="C42" s="54" t="s">
        <v>313</v>
      </c>
      <c r="D42" s="54" t="s">
        <v>314</v>
      </c>
      <c r="E42" s="18" t="s">
        <v>370</v>
      </c>
      <c r="F42" s="54" t="s">
        <v>326</v>
      </c>
      <c r="G42" s="18" t="s">
        <v>371</v>
      </c>
      <c r="H42" s="54" t="s">
        <v>323</v>
      </c>
      <c r="I42" s="54" t="s">
        <v>319</v>
      </c>
      <c r="J42" s="18" t="s">
        <v>370</v>
      </c>
    </row>
    <row r="43" ht="42" customHeight="1" spans="1:10">
      <c r="A43" s="164" t="s">
        <v>286</v>
      </c>
      <c r="B43" s="54" t="s">
        <v>369</v>
      </c>
      <c r="C43" s="54" t="s">
        <v>313</v>
      </c>
      <c r="D43" s="54" t="s">
        <v>320</v>
      </c>
      <c r="E43" s="18" t="s">
        <v>372</v>
      </c>
      <c r="F43" s="54" t="s">
        <v>316</v>
      </c>
      <c r="G43" s="18" t="s">
        <v>322</v>
      </c>
      <c r="H43" s="54" t="s">
        <v>323</v>
      </c>
      <c r="I43" s="54" t="s">
        <v>324</v>
      </c>
      <c r="J43" s="18" t="s">
        <v>372</v>
      </c>
    </row>
    <row r="44" ht="42" customHeight="1" spans="1:10">
      <c r="A44" s="164" t="s">
        <v>286</v>
      </c>
      <c r="B44" s="54" t="s">
        <v>369</v>
      </c>
      <c r="C44" s="54" t="s">
        <v>313</v>
      </c>
      <c r="D44" s="54" t="s">
        <v>327</v>
      </c>
      <c r="E44" s="18" t="s">
        <v>373</v>
      </c>
      <c r="F44" s="54" t="s">
        <v>316</v>
      </c>
      <c r="G44" s="18" t="s">
        <v>322</v>
      </c>
      <c r="H44" s="54" t="s">
        <v>323</v>
      </c>
      <c r="I44" s="54" t="s">
        <v>324</v>
      </c>
      <c r="J44" s="18" t="s">
        <v>373</v>
      </c>
    </row>
    <row r="45" ht="42" customHeight="1" spans="1:10">
      <c r="A45" s="164" t="s">
        <v>286</v>
      </c>
      <c r="B45" s="54" t="s">
        <v>369</v>
      </c>
      <c r="C45" s="54" t="s">
        <v>313</v>
      </c>
      <c r="D45" s="54" t="s">
        <v>329</v>
      </c>
      <c r="E45" s="18" t="s">
        <v>330</v>
      </c>
      <c r="F45" s="54" t="s">
        <v>316</v>
      </c>
      <c r="G45" s="18" t="s">
        <v>374</v>
      </c>
      <c r="H45" s="54" t="s">
        <v>375</v>
      </c>
      <c r="I45" s="54" t="s">
        <v>319</v>
      </c>
      <c r="J45" s="18" t="s">
        <v>376</v>
      </c>
    </row>
    <row r="46" ht="42" customHeight="1" spans="1:10">
      <c r="A46" s="164" t="s">
        <v>286</v>
      </c>
      <c r="B46" s="54" t="s">
        <v>369</v>
      </c>
      <c r="C46" s="54" t="s">
        <v>334</v>
      </c>
      <c r="D46" s="54" t="s">
        <v>335</v>
      </c>
      <c r="E46" s="18" t="s">
        <v>377</v>
      </c>
      <c r="F46" s="54" t="s">
        <v>326</v>
      </c>
      <c r="G46" s="18" t="s">
        <v>343</v>
      </c>
      <c r="H46" s="54" t="s">
        <v>323</v>
      </c>
      <c r="I46" s="54" t="s">
        <v>324</v>
      </c>
      <c r="J46" s="18" t="s">
        <v>377</v>
      </c>
    </row>
    <row r="47" ht="42" customHeight="1" spans="1:10">
      <c r="A47" s="164" t="s">
        <v>286</v>
      </c>
      <c r="B47" s="54" t="s">
        <v>369</v>
      </c>
      <c r="C47" s="54" t="s">
        <v>340</v>
      </c>
      <c r="D47" s="54" t="s">
        <v>341</v>
      </c>
      <c r="E47" s="18" t="s">
        <v>378</v>
      </c>
      <c r="F47" s="54" t="s">
        <v>326</v>
      </c>
      <c r="G47" s="18" t="s">
        <v>343</v>
      </c>
      <c r="H47" s="54" t="s">
        <v>323</v>
      </c>
      <c r="I47" s="54" t="s">
        <v>324</v>
      </c>
      <c r="J47" s="18" t="s">
        <v>378</v>
      </c>
    </row>
    <row r="48" ht="42" customHeight="1" spans="1:10">
      <c r="A48" s="164" t="s">
        <v>295</v>
      </c>
      <c r="B48" s="54" t="s">
        <v>379</v>
      </c>
      <c r="C48" s="54" t="s">
        <v>313</v>
      </c>
      <c r="D48" s="54" t="s">
        <v>320</v>
      </c>
      <c r="E48" s="18" t="s">
        <v>367</v>
      </c>
      <c r="F48" s="54" t="s">
        <v>316</v>
      </c>
      <c r="G48" s="18" t="s">
        <v>322</v>
      </c>
      <c r="H48" s="54" t="s">
        <v>323</v>
      </c>
      <c r="I48" s="54" t="s">
        <v>319</v>
      </c>
      <c r="J48" s="18" t="s">
        <v>367</v>
      </c>
    </row>
    <row r="49" ht="42" customHeight="1" spans="1:10">
      <c r="A49" s="164" t="s">
        <v>295</v>
      </c>
      <c r="B49" s="54" t="s">
        <v>379</v>
      </c>
      <c r="C49" s="54" t="s">
        <v>313</v>
      </c>
      <c r="D49" s="54" t="s">
        <v>327</v>
      </c>
      <c r="E49" s="18" t="s">
        <v>328</v>
      </c>
      <c r="F49" s="54" t="s">
        <v>316</v>
      </c>
      <c r="G49" s="18" t="s">
        <v>322</v>
      </c>
      <c r="H49" s="54" t="s">
        <v>323</v>
      </c>
      <c r="I49" s="54" t="s">
        <v>324</v>
      </c>
      <c r="J49" s="18" t="s">
        <v>328</v>
      </c>
    </row>
    <row r="50" ht="42" customHeight="1" spans="1:10">
      <c r="A50" s="164" t="s">
        <v>295</v>
      </c>
      <c r="B50" s="54" t="s">
        <v>379</v>
      </c>
      <c r="C50" s="54" t="s">
        <v>313</v>
      </c>
      <c r="D50" s="54" t="s">
        <v>327</v>
      </c>
      <c r="E50" s="18" t="s">
        <v>325</v>
      </c>
      <c r="F50" s="54" t="s">
        <v>326</v>
      </c>
      <c r="G50" s="18" t="s">
        <v>91</v>
      </c>
      <c r="H50" s="54" t="s">
        <v>323</v>
      </c>
      <c r="I50" s="54" t="s">
        <v>319</v>
      </c>
      <c r="J50" s="18" t="s">
        <v>325</v>
      </c>
    </row>
    <row r="51" ht="42" customHeight="1" spans="1:10">
      <c r="A51" s="164" t="s">
        <v>295</v>
      </c>
      <c r="B51" s="54" t="s">
        <v>379</v>
      </c>
      <c r="C51" s="54" t="s">
        <v>313</v>
      </c>
      <c r="D51" s="54" t="s">
        <v>329</v>
      </c>
      <c r="E51" s="18" t="s">
        <v>330</v>
      </c>
      <c r="F51" s="54" t="s">
        <v>316</v>
      </c>
      <c r="G51" s="18" t="s">
        <v>380</v>
      </c>
      <c r="H51" s="54" t="s">
        <v>375</v>
      </c>
      <c r="I51" s="54" t="s">
        <v>319</v>
      </c>
      <c r="J51" s="18" t="s">
        <v>381</v>
      </c>
    </row>
    <row r="52" ht="42" customHeight="1" spans="1:10">
      <c r="A52" s="164" t="s">
        <v>295</v>
      </c>
      <c r="B52" s="54" t="s">
        <v>379</v>
      </c>
      <c r="C52" s="54" t="s">
        <v>334</v>
      </c>
      <c r="D52" s="54" t="s">
        <v>335</v>
      </c>
      <c r="E52" s="18" t="s">
        <v>339</v>
      </c>
      <c r="F52" s="54" t="s">
        <v>316</v>
      </c>
      <c r="G52" s="18" t="s">
        <v>322</v>
      </c>
      <c r="H52" s="54" t="s">
        <v>323</v>
      </c>
      <c r="I52" s="54" t="s">
        <v>319</v>
      </c>
      <c r="J52" s="18" t="s">
        <v>339</v>
      </c>
    </row>
    <row r="53" ht="42" customHeight="1" spans="1:10">
      <c r="A53" s="164" t="s">
        <v>295</v>
      </c>
      <c r="B53" s="54" t="s">
        <v>379</v>
      </c>
      <c r="C53" s="54" t="s">
        <v>340</v>
      </c>
      <c r="D53" s="54" t="s">
        <v>341</v>
      </c>
      <c r="E53" s="18" t="s">
        <v>342</v>
      </c>
      <c r="F53" s="54" t="s">
        <v>326</v>
      </c>
      <c r="G53" s="18" t="s">
        <v>343</v>
      </c>
      <c r="H53" s="54" t="s">
        <v>323</v>
      </c>
      <c r="I53" s="54" t="s">
        <v>324</v>
      </c>
      <c r="J53" s="18" t="s">
        <v>342</v>
      </c>
    </row>
    <row r="54" ht="42" customHeight="1" spans="1:10">
      <c r="A54" s="164" t="s">
        <v>292</v>
      </c>
      <c r="B54" s="54" t="s">
        <v>382</v>
      </c>
      <c r="C54" s="54" t="s">
        <v>313</v>
      </c>
      <c r="D54" s="54" t="s">
        <v>320</v>
      </c>
      <c r="E54" s="18" t="s">
        <v>383</v>
      </c>
      <c r="F54" s="54" t="s">
        <v>316</v>
      </c>
      <c r="G54" s="18" t="s">
        <v>322</v>
      </c>
      <c r="H54" s="54" t="s">
        <v>323</v>
      </c>
      <c r="I54" s="54" t="s">
        <v>319</v>
      </c>
      <c r="J54" s="18" t="s">
        <v>383</v>
      </c>
    </row>
    <row r="55" ht="42" customHeight="1" spans="1:10">
      <c r="A55" s="164" t="s">
        <v>292</v>
      </c>
      <c r="B55" s="54" t="s">
        <v>382</v>
      </c>
      <c r="C55" s="54" t="s">
        <v>313</v>
      </c>
      <c r="D55" s="54" t="s">
        <v>327</v>
      </c>
      <c r="E55" s="18" t="s">
        <v>328</v>
      </c>
      <c r="F55" s="54" t="s">
        <v>316</v>
      </c>
      <c r="G55" s="18" t="s">
        <v>322</v>
      </c>
      <c r="H55" s="54" t="s">
        <v>323</v>
      </c>
      <c r="I55" s="54" t="s">
        <v>319</v>
      </c>
      <c r="J55" s="18" t="s">
        <v>328</v>
      </c>
    </row>
    <row r="56" ht="42" customHeight="1" spans="1:10">
      <c r="A56" s="164" t="s">
        <v>292</v>
      </c>
      <c r="B56" s="54" t="s">
        <v>382</v>
      </c>
      <c r="C56" s="54" t="s">
        <v>313</v>
      </c>
      <c r="D56" s="54" t="s">
        <v>329</v>
      </c>
      <c r="E56" s="18" t="s">
        <v>330</v>
      </c>
      <c r="F56" s="54" t="s">
        <v>316</v>
      </c>
      <c r="G56" s="18" t="s">
        <v>384</v>
      </c>
      <c r="H56" s="54" t="s">
        <v>323</v>
      </c>
      <c r="I56" s="54" t="s">
        <v>319</v>
      </c>
      <c r="J56" s="18" t="s">
        <v>385</v>
      </c>
    </row>
    <row r="57" ht="42" customHeight="1" spans="1:10">
      <c r="A57" s="164" t="s">
        <v>292</v>
      </c>
      <c r="B57" s="54" t="s">
        <v>382</v>
      </c>
      <c r="C57" s="54" t="s">
        <v>334</v>
      </c>
      <c r="D57" s="54" t="s">
        <v>335</v>
      </c>
      <c r="E57" s="18" t="s">
        <v>336</v>
      </c>
      <c r="F57" s="54" t="s">
        <v>316</v>
      </c>
      <c r="G57" s="18" t="s">
        <v>90</v>
      </c>
      <c r="H57" s="54" t="s">
        <v>356</v>
      </c>
      <c r="I57" s="54" t="s">
        <v>319</v>
      </c>
      <c r="J57" s="18" t="s">
        <v>336</v>
      </c>
    </row>
    <row r="58" ht="42" customHeight="1" spans="1:10">
      <c r="A58" s="164" t="s">
        <v>292</v>
      </c>
      <c r="B58" s="54" t="s">
        <v>382</v>
      </c>
      <c r="C58" s="54" t="s">
        <v>334</v>
      </c>
      <c r="D58" s="54" t="s">
        <v>335</v>
      </c>
      <c r="E58" s="18" t="s">
        <v>339</v>
      </c>
      <c r="F58" s="54" t="s">
        <v>316</v>
      </c>
      <c r="G58" s="18" t="s">
        <v>322</v>
      </c>
      <c r="H58" s="54" t="s">
        <v>323</v>
      </c>
      <c r="I58" s="54" t="s">
        <v>319</v>
      </c>
      <c r="J58" s="18" t="s">
        <v>339</v>
      </c>
    </row>
    <row r="59" ht="42" customHeight="1" spans="1:10">
      <c r="A59" s="164" t="s">
        <v>292</v>
      </c>
      <c r="B59" s="54" t="s">
        <v>382</v>
      </c>
      <c r="C59" s="54" t="s">
        <v>340</v>
      </c>
      <c r="D59" s="54" t="s">
        <v>341</v>
      </c>
      <c r="E59" s="18" t="s">
        <v>386</v>
      </c>
      <c r="F59" s="54" t="s">
        <v>326</v>
      </c>
      <c r="G59" s="18" t="s">
        <v>343</v>
      </c>
      <c r="H59" s="54" t="s">
        <v>323</v>
      </c>
      <c r="I59" s="54" t="s">
        <v>324</v>
      </c>
      <c r="J59" s="18" t="s">
        <v>386</v>
      </c>
    </row>
    <row r="60" ht="42" customHeight="1" spans="1:10">
      <c r="A60" s="164" t="s">
        <v>290</v>
      </c>
      <c r="B60" s="54" t="s">
        <v>387</v>
      </c>
      <c r="C60" s="54" t="s">
        <v>313</v>
      </c>
      <c r="D60" s="54" t="s">
        <v>314</v>
      </c>
      <c r="E60" s="18" t="s">
        <v>388</v>
      </c>
      <c r="F60" s="54" t="s">
        <v>316</v>
      </c>
      <c r="G60" s="18" t="s">
        <v>322</v>
      </c>
      <c r="H60" s="54" t="s">
        <v>323</v>
      </c>
      <c r="I60" s="54" t="s">
        <v>319</v>
      </c>
      <c r="J60" s="18" t="s">
        <v>388</v>
      </c>
    </row>
    <row r="61" ht="42" customHeight="1" spans="1:10">
      <c r="A61" s="164" t="s">
        <v>290</v>
      </c>
      <c r="B61" s="54" t="s">
        <v>387</v>
      </c>
      <c r="C61" s="54" t="s">
        <v>313</v>
      </c>
      <c r="D61" s="54" t="s">
        <v>320</v>
      </c>
      <c r="E61" s="18" t="s">
        <v>389</v>
      </c>
      <c r="F61" s="54" t="s">
        <v>316</v>
      </c>
      <c r="G61" s="18" t="s">
        <v>322</v>
      </c>
      <c r="H61" s="54" t="s">
        <v>323</v>
      </c>
      <c r="I61" s="54" t="s">
        <v>324</v>
      </c>
      <c r="J61" s="18" t="s">
        <v>389</v>
      </c>
    </row>
    <row r="62" ht="42" customHeight="1" spans="1:10">
      <c r="A62" s="164" t="s">
        <v>290</v>
      </c>
      <c r="B62" s="54" t="s">
        <v>387</v>
      </c>
      <c r="C62" s="54" t="s">
        <v>313</v>
      </c>
      <c r="D62" s="54" t="s">
        <v>327</v>
      </c>
      <c r="E62" s="18" t="s">
        <v>390</v>
      </c>
      <c r="F62" s="54" t="s">
        <v>316</v>
      </c>
      <c r="G62" s="18" t="s">
        <v>322</v>
      </c>
      <c r="H62" s="54" t="s">
        <v>323</v>
      </c>
      <c r="I62" s="54" t="s">
        <v>319</v>
      </c>
      <c r="J62" s="18" t="s">
        <v>390</v>
      </c>
    </row>
    <row r="63" ht="42" customHeight="1" spans="1:10">
      <c r="A63" s="164" t="s">
        <v>290</v>
      </c>
      <c r="B63" s="54" t="s">
        <v>387</v>
      </c>
      <c r="C63" s="54" t="s">
        <v>334</v>
      </c>
      <c r="D63" s="54" t="s">
        <v>335</v>
      </c>
      <c r="E63" s="18" t="s">
        <v>391</v>
      </c>
      <c r="F63" s="54" t="s">
        <v>316</v>
      </c>
      <c r="G63" s="18" t="s">
        <v>322</v>
      </c>
      <c r="H63" s="54" t="s">
        <v>323</v>
      </c>
      <c r="I63" s="54" t="s">
        <v>324</v>
      </c>
      <c r="J63" s="18" t="s">
        <v>391</v>
      </c>
    </row>
    <row r="64" ht="42" customHeight="1" spans="1:10">
      <c r="A64" s="164" t="s">
        <v>290</v>
      </c>
      <c r="B64" s="54" t="s">
        <v>387</v>
      </c>
      <c r="C64" s="54" t="s">
        <v>334</v>
      </c>
      <c r="D64" s="54" t="s">
        <v>335</v>
      </c>
      <c r="E64" s="18" t="s">
        <v>392</v>
      </c>
      <c r="F64" s="54" t="s">
        <v>316</v>
      </c>
      <c r="G64" s="18" t="s">
        <v>322</v>
      </c>
      <c r="H64" s="54" t="s">
        <v>323</v>
      </c>
      <c r="I64" s="54" t="s">
        <v>324</v>
      </c>
      <c r="J64" s="18" t="s">
        <v>392</v>
      </c>
    </row>
    <row r="65" ht="42" customHeight="1" spans="1:10">
      <c r="A65" s="164" t="s">
        <v>290</v>
      </c>
      <c r="B65" s="54" t="s">
        <v>387</v>
      </c>
      <c r="C65" s="54" t="s">
        <v>334</v>
      </c>
      <c r="D65" s="54" t="s">
        <v>335</v>
      </c>
      <c r="E65" s="18" t="s">
        <v>393</v>
      </c>
      <c r="F65" s="54" t="s">
        <v>316</v>
      </c>
      <c r="G65" s="18" t="s">
        <v>394</v>
      </c>
      <c r="H65" s="54" t="s">
        <v>356</v>
      </c>
      <c r="I65" s="54" t="s">
        <v>324</v>
      </c>
      <c r="J65" s="18" t="s">
        <v>393</v>
      </c>
    </row>
    <row r="66" ht="42" customHeight="1" spans="1:10">
      <c r="A66" s="164" t="s">
        <v>290</v>
      </c>
      <c r="B66" s="54" t="s">
        <v>387</v>
      </c>
      <c r="C66" s="54" t="s">
        <v>340</v>
      </c>
      <c r="D66" s="54" t="s">
        <v>341</v>
      </c>
      <c r="E66" s="18" t="s">
        <v>395</v>
      </c>
      <c r="F66" s="54" t="s">
        <v>326</v>
      </c>
      <c r="G66" s="18" t="s">
        <v>343</v>
      </c>
      <c r="H66" s="54" t="s">
        <v>323</v>
      </c>
      <c r="I66" s="54" t="s">
        <v>324</v>
      </c>
      <c r="J66" s="18" t="s">
        <v>395</v>
      </c>
    </row>
    <row r="67" ht="42" customHeight="1" spans="1:10">
      <c r="A67" s="164" t="s">
        <v>280</v>
      </c>
      <c r="B67" s="54" t="s">
        <v>396</v>
      </c>
      <c r="C67" s="54" t="s">
        <v>313</v>
      </c>
      <c r="D67" s="54" t="s">
        <v>314</v>
      </c>
      <c r="E67" s="18" t="s">
        <v>397</v>
      </c>
      <c r="F67" s="54" t="s">
        <v>316</v>
      </c>
      <c r="G67" s="18" t="s">
        <v>398</v>
      </c>
      <c r="H67" s="54" t="s">
        <v>318</v>
      </c>
      <c r="I67" s="54" t="s">
        <v>319</v>
      </c>
      <c r="J67" s="18" t="s">
        <v>397</v>
      </c>
    </row>
    <row r="68" ht="42" customHeight="1" spans="1:10">
      <c r="A68" s="164" t="s">
        <v>280</v>
      </c>
      <c r="B68" s="54" t="s">
        <v>396</v>
      </c>
      <c r="C68" s="54" t="s">
        <v>313</v>
      </c>
      <c r="D68" s="54" t="s">
        <v>320</v>
      </c>
      <c r="E68" s="18" t="s">
        <v>360</v>
      </c>
      <c r="F68" s="54" t="s">
        <v>316</v>
      </c>
      <c r="G68" s="18" t="s">
        <v>322</v>
      </c>
      <c r="H68" s="54" t="s">
        <v>323</v>
      </c>
      <c r="I68" s="54" t="s">
        <v>319</v>
      </c>
      <c r="J68" s="18" t="s">
        <v>360</v>
      </c>
    </row>
    <row r="69" ht="42" customHeight="1" spans="1:10">
      <c r="A69" s="164" t="s">
        <v>280</v>
      </c>
      <c r="B69" s="54" t="s">
        <v>396</v>
      </c>
      <c r="C69" s="54" t="s">
        <v>313</v>
      </c>
      <c r="D69" s="54" t="s">
        <v>320</v>
      </c>
      <c r="E69" s="18" t="s">
        <v>325</v>
      </c>
      <c r="F69" s="54" t="s">
        <v>326</v>
      </c>
      <c r="G69" s="18" t="s">
        <v>91</v>
      </c>
      <c r="H69" s="54" t="s">
        <v>323</v>
      </c>
      <c r="I69" s="54" t="s">
        <v>324</v>
      </c>
      <c r="J69" s="18" t="s">
        <v>325</v>
      </c>
    </row>
    <row r="70" ht="42" customHeight="1" spans="1:10">
      <c r="A70" s="164" t="s">
        <v>280</v>
      </c>
      <c r="B70" s="54" t="s">
        <v>396</v>
      </c>
      <c r="C70" s="54" t="s">
        <v>313</v>
      </c>
      <c r="D70" s="54" t="s">
        <v>327</v>
      </c>
      <c r="E70" s="18" t="s">
        <v>328</v>
      </c>
      <c r="F70" s="54" t="s">
        <v>316</v>
      </c>
      <c r="G70" s="18" t="s">
        <v>322</v>
      </c>
      <c r="H70" s="54" t="s">
        <v>323</v>
      </c>
      <c r="I70" s="54" t="s">
        <v>319</v>
      </c>
      <c r="J70" s="18" t="s">
        <v>328</v>
      </c>
    </row>
    <row r="71" ht="42" customHeight="1" spans="1:10">
      <c r="A71" s="164" t="s">
        <v>280</v>
      </c>
      <c r="B71" s="54" t="s">
        <v>396</v>
      </c>
      <c r="C71" s="54" t="s">
        <v>313</v>
      </c>
      <c r="D71" s="54" t="s">
        <v>329</v>
      </c>
      <c r="E71" s="18" t="s">
        <v>330</v>
      </c>
      <c r="F71" s="54" t="s">
        <v>316</v>
      </c>
      <c r="G71" s="18" t="s">
        <v>374</v>
      </c>
      <c r="H71" s="54" t="s">
        <v>332</v>
      </c>
      <c r="I71" s="54" t="s">
        <v>319</v>
      </c>
      <c r="J71" s="18" t="s">
        <v>399</v>
      </c>
    </row>
    <row r="72" ht="42" customHeight="1" spans="1:10">
      <c r="A72" s="164" t="s">
        <v>280</v>
      </c>
      <c r="B72" s="54" t="s">
        <v>396</v>
      </c>
      <c r="C72" s="54" t="s">
        <v>334</v>
      </c>
      <c r="D72" s="54" t="s">
        <v>335</v>
      </c>
      <c r="E72" s="18" t="s">
        <v>336</v>
      </c>
      <c r="F72" s="54" t="s">
        <v>326</v>
      </c>
      <c r="G72" s="18" t="s">
        <v>337</v>
      </c>
      <c r="H72" s="54" t="s">
        <v>323</v>
      </c>
      <c r="I72" s="54" t="s">
        <v>324</v>
      </c>
      <c r="J72" s="18" t="s">
        <v>336</v>
      </c>
    </row>
    <row r="73" ht="42" customHeight="1" spans="1:10">
      <c r="A73" s="164" t="s">
        <v>280</v>
      </c>
      <c r="B73" s="54" t="s">
        <v>396</v>
      </c>
      <c r="C73" s="54" t="s">
        <v>334</v>
      </c>
      <c r="D73" s="54" t="s">
        <v>335</v>
      </c>
      <c r="E73" s="18" t="s">
        <v>339</v>
      </c>
      <c r="F73" s="54" t="s">
        <v>316</v>
      </c>
      <c r="G73" s="18" t="s">
        <v>322</v>
      </c>
      <c r="H73" s="54" t="s">
        <v>323</v>
      </c>
      <c r="I73" s="54" t="s">
        <v>324</v>
      </c>
      <c r="J73" s="18" t="s">
        <v>339</v>
      </c>
    </row>
    <row r="74" ht="42" customHeight="1" spans="1:10">
      <c r="A74" s="164" t="s">
        <v>280</v>
      </c>
      <c r="B74" s="54" t="s">
        <v>396</v>
      </c>
      <c r="C74" s="54" t="s">
        <v>334</v>
      </c>
      <c r="D74" s="54" t="s">
        <v>338</v>
      </c>
      <c r="E74" s="18" t="s">
        <v>363</v>
      </c>
      <c r="F74" s="54" t="s">
        <v>316</v>
      </c>
      <c r="G74" s="18" t="s">
        <v>90</v>
      </c>
      <c r="H74" s="54" t="s">
        <v>356</v>
      </c>
      <c r="I74" s="54" t="s">
        <v>319</v>
      </c>
      <c r="J74" s="18" t="s">
        <v>363</v>
      </c>
    </row>
    <row r="75" ht="42" customHeight="1" spans="1:10">
      <c r="A75" s="164" t="s">
        <v>280</v>
      </c>
      <c r="B75" s="54" t="s">
        <v>396</v>
      </c>
      <c r="C75" s="54" t="s">
        <v>340</v>
      </c>
      <c r="D75" s="54" t="s">
        <v>341</v>
      </c>
      <c r="E75" s="18" t="s">
        <v>342</v>
      </c>
      <c r="F75" s="54" t="s">
        <v>326</v>
      </c>
      <c r="G75" s="18" t="s">
        <v>343</v>
      </c>
      <c r="H75" s="54" t="s">
        <v>323</v>
      </c>
      <c r="I75" s="54" t="s">
        <v>324</v>
      </c>
      <c r="J75" s="18" t="s">
        <v>342</v>
      </c>
    </row>
  </sheetData>
  <mergeCells count="24">
    <mergeCell ref="A2:J2"/>
    <mergeCell ref="A3:H3"/>
    <mergeCell ref="A7:A14"/>
    <mergeCell ref="A15:A17"/>
    <mergeCell ref="A18:A22"/>
    <mergeCell ref="A23:A25"/>
    <mergeCell ref="A26:A33"/>
    <mergeCell ref="A34:A41"/>
    <mergeCell ref="A42:A47"/>
    <mergeCell ref="A48:A53"/>
    <mergeCell ref="A54:A59"/>
    <mergeCell ref="A60:A66"/>
    <mergeCell ref="A67:A75"/>
    <mergeCell ref="B7:B14"/>
    <mergeCell ref="B15:B17"/>
    <mergeCell ref="B18:B22"/>
    <mergeCell ref="B23:B25"/>
    <mergeCell ref="B26:B33"/>
    <mergeCell ref="B34:B41"/>
    <mergeCell ref="B42:B47"/>
    <mergeCell ref="B48:B53"/>
    <mergeCell ref="B54:B59"/>
    <mergeCell ref="B60:B66"/>
    <mergeCell ref="B67:B75"/>
  </mergeCells>
  <printOptions horizontalCentered="1"/>
  <pageMargins left="0.96" right="0.96" top="0.72" bottom="0.72" header="0" footer="0"/>
  <pageSetup paperSize="9" scale="6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18</vt:i4>
      </vt:variant>
    </vt:vector>
  </HeadingPairs>
  <TitlesOfParts>
    <vt:vector size="18"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部门新增资产配置表10</vt:lpstr>
      <vt:lpstr>上级转移支付补助项目支出预算表11</vt:lpstr>
      <vt:lpstr>部门项目中期规划预算表12</vt:lpstr>
      <vt:lpstr>部门整体支出绩效目标表13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2025-03-11T02:21:00Z</dcterms:created>
  <dcterms:modified xsi:type="dcterms:W3CDTF">2025-03-12T08:07:49Z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1BF9D97F4BFB4B1392BF7AE8B03BC8D1_12</vt:lpwstr>
  </property>
  <property fmtid="{D5CDD505-2E9C-101B-9397-08002B2CF9AE}" pid="3" name="KSOProductBuildVer">
    <vt:lpwstr>2052-11.8.2.12089</vt:lpwstr>
  </property>
</Properties>
</file>