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235" firstSheet="13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<sst xmlns="http://schemas.openxmlformats.org/spreadsheetml/2006/main" count="384">
  <si>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</si>
  <si>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</si>
  <si>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</si>
  <si>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</si>
  <si>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</si>
  <si>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</si>
  <si>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</si>
  <si>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</si>
  <si>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</si>
  <si>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</si>
  <si>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</si>
  <si>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</si>
  <si>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</si>
  <si>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</si>
  <si>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</si>
  <si>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</si>
  <si>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</si>
  <si>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</si>
  <si>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</si>
  <si>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</si>
  <si>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</si>
  <si>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</si>
  <si>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</si>
  <si>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</si>
  <si>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</si>
  <si>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</si>
  <si>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</si>
  <si>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</si>
  <si>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</si>
  <si>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</si>
  <si>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</si>
  <si>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</si>
  <si>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</si>
  <si>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</si>
  <si>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</si>
  <si>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</si>
  <si>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</si>
  <si>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</si>
  <si>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</si>
  <si>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</si>
  <si>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</si>
  <si>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</si>
  <si>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</si>
  <si>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</si>
  <si>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</si>
  <si>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</si>
  <si>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</si>
  <si>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</si>
  <si>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</si>
  <si>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</si>
  <si>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</si>
  <si>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</si>
  <si>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</si>
  <si>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</si>
  <si>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</si>
  <si>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</si>
  <si>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</si>
  <si>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</si>
  <si>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</si>
  <si>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</si>
  <si>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</si>
  <si>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</si>
  <si>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</si>
  <si>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</si>
  <si>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</si>
  <si>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</si>
  <si>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</si>
  <si>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</si>
  <si>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</si>
  <si>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129008</t>
  </si>
  <si>
    <t>石林彝族自治县文化馆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</si>
  <si>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</si>
  <si>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</si>
  <si>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</si>
  <si>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</si>
  <si>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</si>
  <si>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</si>
  <si>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</si>
  <si>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</si>
  <si>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</si>
  <si>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</si>
  <si>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</si>
  <si>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</si>
  <si>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</si>
  <si>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</si>
  <si>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</si>
  <si>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</si>
  <si>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</si>
  <si>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</si>
  <si>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</si>
  <si>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</si>
  <si>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</si>
  <si>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</si>
  <si>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</si>
  <si>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</si>
  <si>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</si>
  <si>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</si>
  <si>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</si>
  <si>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</si>
  <si>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</si>
  <si>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</si>
  <si>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</si>
  <si>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</si>
  <si>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</si>
  <si>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</si>
  <si>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</si>
  <si>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</si>
  <si>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</si>
  <si>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</si>
  <si>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</si>
  <si>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</si>
  <si>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</si>
  <si>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</si>
  <si>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</si>
  <si>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</si>
  <si>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</si>
  <si>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</si>
  <si>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</si>
  <si>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</si>
  <si>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</si>
  <si>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</si>
  <si>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</si>
  <si>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</si>
  <si>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</si>
  <si>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</si>
  <si>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</si>
  <si>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</si>
  <si>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</si>
  <si>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</si>
  <si>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</si>
  <si>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</si>
  <si>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</si>
  <si>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</si>
  <si>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</si>
  <si>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</si>
  <si>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</si>
  <si>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</si>
  <si>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</si>
  <si>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</si>
  <si>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</si>
  <si>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</si>
  <si>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</si>
  <si>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</si>
  <si>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</si>
  <si>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</si>
  <si>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</si>
  <si>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</si>
  <si>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</si>
  <si>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</si>
  <si>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</si>
  <si>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</si>
  <si>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</si>
  <si>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</si>
  <si>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</si>
  <si>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</si>
  <si>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</si>
  <si>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</si>
  <si>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</si>
  <si>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</si>
  <si>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</si>
  <si>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</si>
  <si>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</si>
  <si>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</si>
  <si>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</si>
  <si>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</si>
  <si>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</si>
  <si>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</si>
  <si>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</si>
  <si>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</si>
  <si>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</si>
  <si>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</si>
  <si>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</si>
  <si>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</si>
  <si>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</si>
  <si>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</si>
  <si>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</si>
  <si>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</si>
  <si>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</si>
  <si>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</si>
  <si>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</si>
  <si>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</si>
  <si>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</si>
  <si>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</si>
  <si>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</si>
  <si>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</si>
  <si>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</si>
  <si>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</si>
  <si>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</si>
  <si>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</si>
  <si>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</si>
  <si>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</si>
  <si>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</si>
  <si>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</si>
  <si>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</si>
  <si>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</si>
  <si>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</si>
  <si>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石林彝族自治县文化和旅游局</t>
  </si>
  <si>
    <t>530126210000000001720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</si>
  <si>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</si>
  <si>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</si>
  <si>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</si>
  <si>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</si>
  <si>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</si>
  <si>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</si>
  <si>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</si>
  <si>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</si>
  <si>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</si>
  <si>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530126210000000001721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</si>
  <si>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</si>
  <si>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</si>
  <si>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</si>
  <si>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</si>
  <si>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</si>
  <si>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</si>
  <si>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</si>
  <si>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</si>
  <si>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</si>
  <si>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530126210000000001722</t>
  </si>
  <si>
    <t>30113</t>
  </si>
  <si>
    <t>530126210000000001724</t>
  </si>
  <si>
    <t>30217</t>
  </si>
  <si>
    <t>530126210000000001725</t>
  </si>
  <si>
    <t>工会经费</t>
  </si>
  <si>
    <t>30228</t>
  </si>
  <si>
    <t>530126210000000001726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</si>
  <si>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</si>
  <si>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</si>
  <si>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</si>
  <si>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</si>
  <si>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</si>
  <si>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</si>
  <si>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</si>
  <si>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</si>
  <si>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</si>
  <si>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</si>
  <si>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</si>
  <si>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</si>
  <si>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</si>
  <si>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</si>
  <si>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</si>
  <si>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530126231100001378758</t>
  </si>
  <si>
    <t>遗属生活补助</t>
  </si>
  <si>
    <t>30305</t>
  </si>
  <si>
    <t>生活补助</t>
  </si>
  <si>
    <t>530126231100001438818</t>
  </si>
  <si>
    <t>离退休人员支出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</si>
  <si>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</si>
  <si>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</si>
  <si>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</si>
  <si>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</si>
  <si>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</si>
  <si>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</si>
  <si>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</si>
  <si>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</si>
  <si>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</si>
  <si>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</si>
  <si>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</si>
  <si>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</si>
  <si>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</si>
  <si>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</si>
  <si>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</si>
  <si>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</si>
  <si>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</si>
  <si>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</si>
  <si>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</si>
  <si>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</si>
  <si>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</si>
  <si>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备注：2025年本单位无政府性基金支出预算。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</si>
  <si>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</si>
  <si>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</si>
  <si>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</si>
  <si>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</si>
  <si>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</si>
  <si>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</si>
  <si>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</si>
  <si>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</si>
  <si>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</si>
  <si>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</si>
  <si>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</si>
  <si>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备注：2025年本单位无政府采购支出预算。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</si>
  <si>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</si>
  <si>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</si>
  <si>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</si>
  <si>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</si>
  <si>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</si>
  <si>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</si>
  <si>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</si>
  <si>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备注：2025年本单位无政府购买服务支出预算。</t>
  </si>
  <si>
    <t>预算09-1表</t>
  </si>
  <si>
    <t>2025年对下转移支付预算表</t>
  </si>
  <si>
    <t>单位名称（项目）</t>
  </si>
  <si>
    <t>地区</t>
  </si>
  <si>
    <t>备注：2025年本单位无对下转移支付支出预算。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</si>
  <si>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</si>
  <si>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</si>
  <si>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</si>
  <si>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</si>
  <si>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</si>
  <si>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</si>
  <si>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</si>
  <si>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</si>
  <si>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</si>
  <si>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备注：2025年本单位无新增资产支出预算。</t>
  </si>
  <si>
    <t>预算11表</t>
  </si>
  <si>
    <t>上级补助</t>
  </si>
  <si>
    <t>备注：2025年本单位无上级转移支付补助项目支出预算。</t>
  </si>
  <si>
    <t>预算12表</t>
  </si>
  <si>
    <t>项目级次</t>
  </si>
  <si>
    <t/>
  </si>
  <si>
    <t>备注：2025年本单位无项目中期支出预算。</t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</si>
  <si>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</si>
  <si>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</si>
  <si>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</si>
  <si>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</si>
  <si>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</si>
  <si>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</si>
  <si>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</si>
  <si>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开展社会宣传教育，普及科学文化知识、组织、辅导群众文化艺术（娱乐）活动的综合性文化事业单位和活动场所。
任务：1、运用各种文化艺术手段进行社会宣传教育。
　　　2、组织开展各种“阵地”和社会文艺及娱乐活动，使之成为吸引并满足群众求知、求乐、求美的文化艺术活动中心。
     3、加强对各乡镇文化站、俱乐部、文化室活动的指导。
     4、辅导培训群众文化艺术骨干，为国家和社会培养人才
　　 5、组织辅导和研究群众文艺创作、开展群众性文艺活动。
     6、搜集、整理、保护民族民间文化艺术遗产。
     7、对内外开展群众文化艺术交流活动。</t>
  </si>
  <si>
    <t>根据三定方案归纳</t>
  </si>
  <si>
    <t>总体绩效目标
（2025-2028年期间）</t>
  </si>
  <si>
    <t>根据部门职责，中长期规划，各级党委，各级政府要求归纳</t>
  </si>
  <si>
    <t>部门年度目标</t>
  </si>
  <si>
    <t>预算年度（2025年）
绩效目标</t>
  </si>
  <si>
    <t>社会宣传教育，普及科学文化知识开展、组织、辅导群众文化艺术（娱乐）活动，开展全县非物质文化遗产的保护和传承工作。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</si>
  <si>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</si>
  <si>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</si>
  <si>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</si>
  <si>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</si>
  <si>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</si>
  <si>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</si>
  <si>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</si>
  <si>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</si>
  <si>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</si>
  <si>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开展社会宣传教育，普及科学文化知识、组织、辅导群众文化艺术（娱乐）活动的综合性文化事业单位和活动场所。
任务：1、运用各种文化艺术手段进行社会宣传教育。
　　　2、组织开展各种“阵地”和社会文艺及娱乐活动，使之成为吸引并满足群众求知、求乐、求美的文化艺术活动中心。
     3、加强对各乡镇文化站、俱乐部、文化室活动的指导。
     4、辅导培训群众文化艺术骨干，为国家和社会培养人才
　　 5、组织辅导和研究群众文艺创作、开展群众性文艺活动。
     6、搜集、整理、保护民族民间文化艺术遗产。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</si>
  <si>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</si>
  <si>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</si>
  <si>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</si>
  <si>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</si>
  <si>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</si>
  <si>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</si>
  <si>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数量指标</t>
  </si>
  <si>
    <t>群众文化机构组织文艺活动次数</t>
  </si>
  <si>
    <t>&gt;=</t>
  </si>
  <si>
    <t>30场次</t>
  </si>
  <si>
    <t>次</t>
  </si>
  <si>
    <t>001</t>
  </si>
  <si>
    <t>指标值达标率</t>
  </si>
  <si>
    <t>比照上年</t>
  </si>
  <si>
    <t>镇均演出场次</t>
  </si>
  <si>
    <t>8场次</t>
  </si>
  <si>
    <t>乡镇（街道）综合文化站、行政村（社区）综合性文化服务中心建设</t>
  </si>
  <si>
    <t>=</t>
  </si>
  <si>
    <t>2站38室</t>
  </si>
  <si>
    <t>个</t>
  </si>
  <si>
    <t>教育培训</t>
  </si>
  <si>
    <t>3次以上</t>
  </si>
  <si>
    <t>教育培训次数</t>
  </si>
  <si>
    <t>质量指标</t>
  </si>
  <si>
    <t>公共文化服务项目指标完成率</t>
  </si>
  <si>
    <t>≥80%</t>
  </si>
  <si>
    <t>%</t>
  </si>
  <si>
    <t>乡镇（街道）综合文化站、行政村（社区）综合性文化服务中心达标率</t>
  </si>
  <si>
    <t>≥95%</t>
  </si>
  <si>
    <t>时效指标</t>
  </si>
  <si>
    <t>争取2025年完成各项工作任务</t>
  </si>
  <si>
    <t>98%</t>
  </si>
  <si>
    <t>成本指标</t>
  </si>
  <si>
    <t>完成2025年预计各项项目工作需要经费266.22万元</t>
  </si>
  <si>
    <t>100%</t>
  </si>
  <si>
    <t>效益指标</t>
  </si>
  <si>
    <t>经济效益指标</t>
  </si>
  <si>
    <t>社会效益指标</t>
  </si>
  <si>
    <t>1.以建设文化石林为目标目标，“文化育民、文化乐民、文化富民”为主线，不断完善公共文化服务体系。</t>
  </si>
  <si>
    <t>≥90%</t>
  </si>
  <si>
    <t>002</t>
  </si>
  <si>
    <t>2.依法规范文化和旅游市场，维护市场秩序。</t>
  </si>
  <si>
    <t>3.有利于社会稳定、文明和谐。</t>
  </si>
  <si>
    <t>生态效益指标</t>
  </si>
  <si>
    <t>符合环保要求</t>
  </si>
  <si>
    <t>可持续影响指标</t>
  </si>
  <si>
    <t>基本公共文化服务水平稳步提升</t>
  </si>
  <si>
    <t>满意度指标</t>
  </si>
  <si>
    <t>服务对象满意度指标</t>
  </si>
  <si>
    <t>群众对国家基本公共文化服务满意度</t>
  </si>
</sst>
</file>

<file path=xl/styles.xml><?xml version="1.0" encoding="utf-8"?>
<styleSheet xmlns="http://schemas.openxmlformats.org/spreadsheetml/2006/main">
  <numFmts count="9">
    <numFmt numFmtId="176" formatCode="yyyy/mm/dd\ hh:mm:ss"/>
    <numFmt numFmtId="177" formatCode="#,##0.00;\-#,##0.00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yyyy/mm/dd"/>
    <numFmt numFmtId="179" formatCode="hh:mm:ss"/>
    <numFmt numFmtId="180" formatCode="#,##0;\-#,##0;;@"/>
  </numFmts>
  <fonts count="44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rgb="FF000000"/>
      <name val="宋体"/>
      <charset val="1"/>
    </font>
    <font>
      <sz val="9"/>
      <color rgb="FF000000"/>
      <name val="宋体"/>
      <charset val="1"/>
    </font>
    <font>
      <b/>
      <sz val="11"/>
      <color rgb="FF000000"/>
      <name val="宋体"/>
      <charset val="1"/>
    </font>
    <font>
      <sz val="9"/>
      <name val="宋体"/>
      <charset val="1"/>
    </font>
    <font>
      <sz val="12"/>
      <color rgb="FF000000"/>
      <name val="宋体"/>
      <charset val="1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3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0" fillId="0" borderId="1">
      <alignment horizontal="right" vertical="center"/>
    </xf>
    <xf numFmtId="0" fontId="27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0" fillId="0" borderId="1">
      <alignment horizontal="right" vertical="center"/>
    </xf>
    <xf numFmtId="0" fontId="40" fillId="0" borderId="0" applyNumberFormat="0" applyFill="0" applyBorder="0" applyAlignment="0" applyProtection="0">
      <alignment vertical="center"/>
    </xf>
    <xf numFmtId="0" fontId="0" fillId="10" borderId="18" applyNumberFormat="0" applyFon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5" fillId="17" borderId="20" applyNumberFormat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41" fillId="26" borderId="23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10" fontId="10" fillId="0" borderId="1">
      <alignment horizontal="right" vertical="center"/>
    </xf>
    <xf numFmtId="0" fontId="27" fillId="3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3" fillId="0" borderId="0">
      <alignment vertical="top"/>
      <protection locked="0"/>
    </xf>
    <xf numFmtId="0" fontId="27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177" fontId="10" fillId="0" borderId="1">
      <alignment horizontal="right" vertical="center"/>
    </xf>
    <xf numFmtId="49" fontId="10" fillId="0" borderId="1">
      <alignment horizontal="left" vertical="center" wrapText="1"/>
    </xf>
    <xf numFmtId="177" fontId="10" fillId="0" borderId="1">
      <alignment horizontal="right" vertical="center"/>
    </xf>
    <xf numFmtId="179" fontId="10" fillId="0" borderId="1">
      <alignment horizontal="right" vertical="center"/>
    </xf>
    <xf numFmtId="180" fontId="10" fillId="0" borderId="1">
      <alignment horizontal="right" vertical="center"/>
    </xf>
    <xf numFmtId="0" fontId="10" fillId="0" borderId="0">
      <alignment vertical="top"/>
      <protection locked="0"/>
    </xf>
  </cellStyleXfs>
  <cellXfs count="269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4" borderId="1" xfId="58" applyFont="1" applyFill="1" applyBorder="1" applyAlignment="1" applyProtection="1">
      <alignment horizontal="center" vertical="center"/>
    </xf>
    <xf numFmtId="0" fontId="3" fillId="4" borderId="2" xfId="58" applyFont="1" applyFill="1" applyBorder="1" applyAlignment="1" applyProtection="1">
      <alignment horizontal="left" vertical="center"/>
    </xf>
    <xf numFmtId="0" fontId="4" fillId="4" borderId="3" xfId="58" applyFont="1" applyFill="1" applyBorder="1" applyAlignment="1" applyProtection="1">
      <alignment horizontal="left" vertical="center"/>
    </xf>
    <xf numFmtId="0" fontId="4" fillId="4" borderId="4" xfId="58" applyFont="1" applyFill="1" applyBorder="1" applyAlignment="1" applyProtection="1">
      <alignment horizontal="left" vertical="center"/>
    </xf>
    <xf numFmtId="0" fontId="3" fillId="4" borderId="2" xfId="58" applyFont="1" applyFill="1" applyBorder="1" applyAlignment="1" applyProtection="1">
      <alignment horizontal="center" vertical="center"/>
    </xf>
    <xf numFmtId="0" fontId="3" fillId="4" borderId="3" xfId="58" applyFont="1" applyFill="1" applyBorder="1" applyAlignment="1" applyProtection="1">
      <alignment horizontal="left" vertical="center" wrapText="1"/>
    </xf>
    <xf numFmtId="0" fontId="5" fillId="0" borderId="2" xfId="58" applyFont="1" applyFill="1" applyBorder="1" applyAlignment="1" applyProtection="1">
      <alignment horizontal="center" vertical="center"/>
    </xf>
    <xf numFmtId="0" fontId="5" fillId="0" borderId="3" xfId="58" applyFont="1" applyFill="1" applyBorder="1" applyAlignment="1" applyProtection="1">
      <alignment horizontal="center" vertical="center"/>
    </xf>
    <xf numFmtId="0" fontId="5" fillId="0" borderId="5" xfId="58" applyFont="1" applyFill="1" applyBorder="1" applyAlignment="1" applyProtection="1">
      <alignment horizontal="center" vertical="center"/>
    </xf>
    <xf numFmtId="49" fontId="5" fillId="0" borderId="1" xfId="58" applyNumberFormat="1" applyFont="1" applyFill="1" applyBorder="1" applyAlignment="1" applyProtection="1">
      <alignment horizontal="center" vertical="center" wrapText="1"/>
    </xf>
    <xf numFmtId="49" fontId="6" fillId="0" borderId="2" xfId="58" applyNumberFormat="1" applyFont="1" applyFill="1" applyBorder="1" applyAlignment="1" applyProtection="1">
      <alignment horizontal="left" vertical="center" wrapText="1"/>
    </xf>
    <xf numFmtId="49" fontId="6" fillId="0" borderId="3" xfId="58" applyNumberFormat="1" applyFont="1" applyFill="1" applyBorder="1" applyAlignment="1" applyProtection="1">
      <alignment horizontal="left" vertical="center" wrapText="1"/>
    </xf>
    <xf numFmtId="0" fontId="5" fillId="0" borderId="6" xfId="58" applyFont="1" applyFill="1" applyBorder="1" applyAlignment="1" applyProtection="1">
      <alignment horizontal="center" vertical="center"/>
    </xf>
    <xf numFmtId="0" fontId="5" fillId="0" borderId="1" xfId="58" applyFont="1" applyFill="1" applyBorder="1" applyAlignment="1" applyProtection="1">
      <alignment horizontal="center" vertical="center" wrapText="1"/>
    </xf>
    <xf numFmtId="0" fontId="6" fillId="0" borderId="2" xfId="58" applyFont="1" applyFill="1" applyBorder="1" applyAlignment="1" applyProtection="1">
      <alignment horizontal="left" vertical="center" wrapText="1"/>
    </xf>
    <xf numFmtId="0" fontId="6" fillId="0" borderId="3" xfId="58" applyFont="1" applyFill="1" applyBorder="1" applyAlignment="1" applyProtection="1">
      <alignment horizontal="left" vertical="center" wrapText="1"/>
    </xf>
    <xf numFmtId="0" fontId="7" fillId="0" borderId="2" xfId="58" applyFont="1" applyFill="1" applyBorder="1" applyAlignment="1" applyProtection="1">
      <alignment horizontal="left" vertical="center"/>
    </xf>
    <xf numFmtId="0" fontId="7" fillId="0" borderId="3" xfId="58" applyFont="1" applyFill="1" applyBorder="1" applyAlignment="1" applyProtection="1">
      <alignment horizontal="left" vertical="center"/>
    </xf>
    <xf numFmtId="49" fontId="5" fillId="0" borderId="7" xfId="58" applyNumberFormat="1" applyFont="1" applyFill="1" applyBorder="1" applyAlignment="1" applyProtection="1">
      <alignment horizontal="center" vertical="center" wrapText="1"/>
    </xf>
    <xf numFmtId="49" fontId="5" fillId="0" borderId="8" xfId="58" applyNumberFormat="1" applyFont="1" applyFill="1" applyBorder="1" applyAlignment="1" applyProtection="1">
      <alignment horizontal="center" vertical="center" wrapText="1"/>
    </xf>
    <xf numFmtId="0" fontId="5" fillId="0" borderId="7" xfId="58" applyFont="1" applyFill="1" applyBorder="1" applyAlignment="1" applyProtection="1">
      <alignment horizontal="center" vertical="center"/>
    </xf>
    <xf numFmtId="0" fontId="5" fillId="0" borderId="9" xfId="58" applyFont="1" applyFill="1" applyBorder="1" applyAlignment="1" applyProtection="1">
      <alignment horizontal="center" vertical="center"/>
    </xf>
    <xf numFmtId="0" fontId="5" fillId="0" borderId="8" xfId="58" applyFont="1" applyFill="1" applyBorder="1" applyAlignment="1" applyProtection="1">
      <alignment horizontal="center" vertical="center"/>
    </xf>
    <xf numFmtId="49" fontId="5" fillId="0" borderId="10" xfId="58" applyNumberFormat="1" applyFont="1" applyFill="1" applyBorder="1" applyAlignment="1" applyProtection="1">
      <alignment horizontal="center" vertical="center" wrapText="1"/>
    </xf>
    <xf numFmtId="49" fontId="5" fillId="0" borderId="11" xfId="58" applyNumberFormat="1" applyFont="1" applyFill="1" applyBorder="1" applyAlignment="1" applyProtection="1">
      <alignment horizontal="center" vertical="center" wrapText="1"/>
    </xf>
    <xf numFmtId="0" fontId="5" fillId="0" borderId="10" xfId="58" applyFont="1" applyFill="1" applyBorder="1" applyAlignment="1" applyProtection="1">
      <alignment horizontal="center" vertical="center"/>
    </xf>
    <xf numFmtId="0" fontId="5" fillId="0" borderId="12" xfId="58" applyFont="1" applyFill="1" applyBorder="1" applyAlignment="1" applyProtection="1">
      <alignment horizontal="center" vertical="center"/>
    </xf>
    <xf numFmtId="0" fontId="5" fillId="0" borderId="11" xfId="58" applyFont="1" applyFill="1" applyBorder="1" applyAlignment="1" applyProtection="1">
      <alignment horizontal="center" vertical="center"/>
    </xf>
    <xf numFmtId="0" fontId="6" fillId="0" borderId="2" xfId="58" applyFont="1" applyFill="1" applyBorder="1" applyAlignment="1" applyProtection="1">
      <alignment horizontal="center" vertical="center"/>
    </xf>
    <xf numFmtId="0" fontId="6" fillId="0" borderId="3" xfId="58" applyFont="1" applyFill="1" applyBorder="1" applyAlignment="1" applyProtection="1">
      <alignment horizontal="left" vertical="center"/>
    </xf>
    <xf numFmtId="0" fontId="6" fillId="0" borderId="4" xfId="58" applyFont="1" applyFill="1" applyBorder="1" applyAlignment="1" applyProtection="1">
      <alignment horizontal="left" vertical="center"/>
    </xf>
    <xf numFmtId="0" fontId="8" fillId="0" borderId="1" xfId="58" applyFont="1" applyFill="1" applyBorder="1" applyAlignment="1" applyProtection="1">
      <alignment horizontal="right" vertical="center"/>
      <protection locked="0"/>
    </xf>
    <xf numFmtId="49" fontId="6" fillId="0" borderId="4" xfId="58" applyNumberFormat="1" applyFont="1" applyFill="1" applyBorder="1" applyAlignment="1" applyProtection="1">
      <alignment horizontal="left" vertical="center" wrapText="1"/>
    </xf>
    <xf numFmtId="0" fontId="6" fillId="0" borderId="1" xfId="58" applyFont="1" applyFill="1" applyBorder="1" applyAlignment="1" applyProtection="1">
      <alignment horizontal="right" vertical="center"/>
    </xf>
    <xf numFmtId="0" fontId="7" fillId="0" borderId="7" xfId="58" applyFont="1" applyFill="1" applyBorder="1" applyAlignment="1" applyProtection="1">
      <alignment horizontal="left" vertical="center"/>
    </xf>
    <xf numFmtId="0" fontId="7" fillId="0" borderId="9" xfId="58" applyFont="1" applyFill="1" applyBorder="1" applyAlignment="1" applyProtection="1">
      <alignment horizontal="left" vertical="center"/>
    </xf>
    <xf numFmtId="0" fontId="7" fillId="0" borderId="2" xfId="58" applyFont="1" applyFill="1" applyBorder="1" applyAlignment="1" applyProtection="1">
      <alignment horizontal="center" vertical="center"/>
    </xf>
    <xf numFmtId="0" fontId="7" fillId="0" borderId="3" xfId="58" applyFont="1" applyFill="1" applyBorder="1" applyAlignment="1" applyProtection="1">
      <alignment horizontal="center" vertical="center"/>
    </xf>
    <xf numFmtId="0" fontId="7" fillId="0" borderId="4" xfId="58" applyFont="1" applyFill="1" applyBorder="1" applyAlignment="1" applyProtection="1">
      <alignment horizontal="center" vertical="center"/>
    </xf>
    <xf numFmtId="49" fontId="9" fillId="0" borderId="5" xfId="58" applyNumberFormat="1" applyFont="1" applyFill="1" applyBorder="1" applyAlignment="1" applyProtection="1">
      <alignment horizontal="center" vertical="center" wrapText="1"/>
    </xf>
    <xf numFmtId="49" fontId="9" fillId="0" borderId="1" xfId="58" applyNumberFormat="1" applyFont="1" applyFill="1" applyBorder="1" applyAlignment="1" applyProtection="1">
      <alignment horizontal="center" vertical="center"/>
      <protection locked="0"/>
    </xf>
    <xf numFmtId="49" fontId="9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58" applyFont="1" applyFill="1" applyBorder="1" applyAlignment="1" applyProtection="1">
      <alignment horizontal="center" vertical="center"/>
    </xf>
    <xf numFmtId="0" fontId="10" fillId="0" borderId="1" xfId="47" applyFont="1" applyFill="1" applyBorder="1" applyAlignment="1" applyProtection="1">
      <alignment horizontal="center" vertical="center" wrapText="1"/>
      <protection locked="0"/>
    </xf>
    <xf numFmtId="0" fontId="2" fillId="0" borderId="1" xfId="47" applyFont="1" applyFill="1" applyBorder="1" applyAlignment="1" applyProtection="1">
      <alignment horizontal="left" vertical="center" wrapText="1"/>
      <protection locked="0"/>
    </xf>
    <xf numFmtId="0" fontId="2" fillId="0" borderId="6" xfId="47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58" applyFont="1" applyFill="1" applyBorder="1" applyAlignment="1" applyProtection="1">
      <alignment horizontal="center" vertical="center"/>
    </xf>
    <xf numFmtId="0" fontId="5" fillId="4" borderId="1" xfId="58" applyFont="1" applyFill="1" applyBorder="1" applyAlignment="1" applyProtection="1">
      <alignment horizontal="center" vertical="center"/>
    </xf>
    <xf numFmtId="49" fontId="5" fillId="0" borderId="1" xfId="58" applyNumberFormat="1" applyFont="1" applyFill="1" applyBorder="1" applyAlignment="1" applyProtection="1">
      <alignment vertical="center" wrapText="1"/>
    </xf>
    <xf numFmtId="0" fontId="6" fillId="0" borderId="4" xfId="58" applyFont="1" applyFill="1" applyBorder="1" applyAlignment="1" applyProtection="1">
      <alignment horizontal="left" vertical="center" wrapText="1"/>
    </xf>
    <xf numFmtId="0" fontId="5" fillId="0" borderId="1" xfId="58" applyFont="1" applyFill="1" applyBorder="1" applyAlignment="1" applyProtection="1">
      <alignment vertical="center" wrapText="1"/>
    </xf>
    <xf numFmtId="0" fontId="7" fillId="0" borderId="4" xfId="58" applyFont="1" applyFill="1" applyBorder="1" applyAlignment="1" applyProtection="1">
      <alignment horizontal="left" vertical="center"/>
    </xf>
    <xf numFmtId="0" fontId="7" fillId="0" borderId="8" xfId="58" applyFont="1" applyFill="1" applyBorder="1" applyAlignment="1" applyProtection="1">
      <alignment horizontal="left" vertical="center"/>
    </xf>
    <xf numFmtId="49" fontId="9" fillId="0" borderId="5" xfId="58" applyNumberFormat="1" applyFont="1" applyFill="1" applyBorder="1" applyAlignment="1" applyProtection="1">
      <alignment horizontal="center" vertical="center"/>
    </xf>
    <xf numFmtId="0" fontId="2" fillId="0" borderId="6" xfId="47" applyFont="1" applyFill="1" applyBorder="1" applyAlignment="1" applyProtection="1">
      <alignment horizontal="left" vertical="center" wrapText="1"/>
    </xf>
    <xf numFmtId="49" fontId="1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0" fontId="13" fillId="2" borderId="5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" fontId="14" fillId="0" borderId="1" xfId="55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Protection="1">
      <protection locked="0"/>
    </xf>
    <xf numFmtId="0" fontId="15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right" vertical="center"/>
      <protection locked="0"/>
    </xf>
    <xf numFmtId="0" fontId="1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7" fontId="14" fillId="0" borderId="1" xfId="55" applyNumberFormat="1" applyFont="1" applyBorder="1">
      <alignment horizontal="right" vertical="center"/>
    </xf>
    <xf numFmtId="0" fontId="11" fillId="0" borderId="0" xfId="0" applyFont="1" applyBorder="1" applyAlignment="1">
      <alignment wrapText="1"/>
    </xf>
    <xf numFmtId="0" fontId="11" fillId="0" borderId="0" xfId="0" applyFont="1" applyBorder="1" applyProtection="1">
      <protection locked="0"/>
    </xf>
    <xf numFmtId="0" fontId="1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 applyBorder="1" applyProtection="1">
      <protection locked="0"/>
    </xf>
    <xf numFmtId="0" fontId="13" fillId="0" borderId="0" xfId="0" applyFont="1" applyBorder="1" applyAlignment="1">
      <alignment wrapTex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177" fontId="14" fillId="0" borderId="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14" fillId="0" borderId="1" xfId="57" applyNumberFormat="1" applyFont="1" applyBorder="1" applyAlignment="1">
      <alignment horizontal="center" vertical="center"/>
    </xf>
    <xf numFmtId="180" fontId="14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7" fontId="14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8" fillId="0" borderId="0" xfId="0" applyFont="1" applyBorder="1" applyAlignment="1" applyProtection="1">
      <alignment horizontal="right"/>
      <protection locked="0"/>
    </xf>
    <xf numFmtId="49" fontId="18" fillId="0" borderId="0" xfId="0" applyNumberFormat="1" applyFont="1" applyBorder="1" applyProtection="1">
      <protection locked="0"/>
    </xf>
    <xf numFmtId="0" fontId="11" fillId="0" borderId="0" xfId="0" applyFont="1" applyBorder="1" applyAlignment="1">
      <alignment horizontal="right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top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1" fillId="0" borderId="0" xfId="0" applyFont="1" applyBorder="1" applyAlignment="1" applyProtection="1">
      <alignment vertical="top"/>
      <protection locked="0"/>
    </xf>
    <xf numFmtId="49" fontId="11" fillId="0" borderId="0" xfId="0" applyNumberFormat="1" applyFont="1" applyBorder="1" applyProtection="1"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9" fontId="14" fillId="0" borderId="1" xfId="54" applyNumberFormat="1" applyFont="1" applyBorder="1">
      <alignment horizontal="left" vertical="center" wrapText="1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1" fillId="0" borderId="0" xfId="0" applyFont="1" applyBorder="1" applyAlignment="1">
      <alignment horizontal="right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  <protection locked="0"/>
    </xf>
    <xf numFmtId="177" fontId="23" fillId="0" borderId="1" xfId="0" applyNumberFormat="1" applyFont="1" applyBorder="1" applyAlignment="1">
      <alignment horizontal="right" vertical="center"/>
    </xf>
    <xf numFmtId="0" fontId="21" fillId="2" borderId="5" xfId="0" applyFont="1" applyFill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Normal 3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umberStyle" xfId="53"/>
    <cellStyle name="TextStyle" xfId="54"/>
    <cellStyle name="MoneyStyle" xfId="55"/>
    <cellStyle name="TimeStyle" xfId="56"/>
    <cellStyle name="IntegralNumberStyle" xfId="57"/>
    <cellStyle name="Normal" xfId="58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6"/>
  <sheetViews>
    <sheetView showGridLines="0" showZeros="0" workbookViewId="0">
      <selection activeCell="D36" sqref="D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106"/>
      <c r="B1" s="106"/>
      <c r="C1" s="106"/>
      <c r="D1" s="123" t="s">
        <v>0</v>
      </c>
    </row>
    <row r="2" ht="41.25" customHeight="1" spans="1:1">
      <c r="A2" s="101" t="str">
        <f>"2025"&amp;"年部门财务收支预算总表"</f>
        <v>2025年部门财务收支预算总表</v>
      </c>
    </row>
    <row r="3" ht="17.25" customHeight="1" spans="1:4">
      <c r="A3" s="104" t="str">
        <f>"单位名称："&amp;"石林彝族自治县文化馆"</f>
        <v>单位名称：石林彝族自治县文化馆</v>
      </c>
      <c r="B3" s="234"/>
      <c r="D3" s="209" t="s">
        <v>1</v>
      </c>
    </row>
    <row r="4" ht="23.25" customHeight="1" spans="1:4">
      <c r="A4" s="235" t="s">
        <v>2</v>
      </c>
      <c r="B4" s="236"/>
      <c r="C4" s="235" t="s">
        <v>3</v>
      </c>
      <c r="D4" s="236"/>
    </row>
    <row r="5" ht="24" customHeight="1" spans="1:4">
      <c r="A5" s="235" t="s">
        <v>4</v>
      </c>
      <c r="B5" s="235" t="s">
        <v>5</v>
      </c>
      <c r="C5" s="235" t="s">
        <v>6</v>
      </c>
      <c r="D5" s="235" t="s">
        <v>5</v>
      </c>
    </row>
    <row r="6" ht="17.25" customHeight="1" spans="1:4">
      <c r="A6" s="237" t="s">
        <v>7</v>
      </c>
      <c r="B6" s="173">
        <v>3537352</v>
      </c>
      <c r="C6" s="237" t="s">
        <v>8</v>
      </c>
      <c r="D6" s="173"/>
    </row>
    <row r="7" ht="17.25" customHeight="1" spans="1:4">
      <c r="A7" s="237" t="s">
        <v>9</v>
      </c>
      <c r="B7" s="173"/>
      <c r="C7" s="237" t="s">
        <v>10</v>
      </c>
      <c r="D7" s="173"/>
    </row>
    <row r="8" ht="17.25" customHeight="1" spans="1:4">
      <c r="A8" s="237" t="s">
        <v>11</v>
      </c>
      <c r="B8" s="173"/>
      <c r="C8" s="268" t="s">
        <v>12</v>
      </c>
      <c r="D8" s="173"/>
    </row>
    <row r="9" ht="17.25" customHeight="1" spans="1:4">
      <c r="A9" s="237" t="s">
        <v>13</v>
      </c>
      <c r="B9" s="173"/>
      <c r="C9" s="268" t="s">
        <v>14</v>
      </c>
      <c r="D9" s="173"/>
    </row>
    <row r="10" ht="17.25" customHeight="1" spans="1:4">
      <c r="A10" s="237" t="s">
        <v>15</v>
      </c>
      <c r="B10" s="173"/>
      <c r="C10" s="268" t="s">
        <v>16</v>
      </c>
      <c r="D10" s="173"/>
    </row>
    <row r="11" ht="17.25" customHeight="1" spans="1:4">
      <c r="A11" s="237" t="s">
        <v>17</v>
      </c>
      <c r="B11" s="173"/>
      <c r="C11" s="268" t="s">
        <v>18</v>
      </c>
      <c r="D11" s="173"/>
    </row>
    <row r="12" ht="17.25" customHeight="1" spans="1:4">
      <c r="A12" s="237" t="s">
        <v>19</v>
      </c>
      <c r="B12" s="173"/>
      <c r="C12" s="92" t="s">
        <v>20</v>
      </c>
      <c r="D12" s="173">
        <v>2377529</v>
      </c>
    </row>
    <row r="13" ht="17.25" customHeight="1" spans="1:4">
      <c r="A13" s="237" t="s">
        <v>21</v>
      </c>
      <c r="B13" s="173"/>
      <c r="C13" s="92" t="s">
        <v>22</v>
      </c>
      <c r="D13" s="173">
        <v>580665</v>
      </c>
    </row>
    <row r="14" ht="17.25" customHeight="1" spans="1:4">
      <c r="A14" s="237" t="s">
        <v>23</v>
      </c>
      <c r="B14" s="173"/>
      <c r="C14" s="92" t="s">
        <v>24</v>
      </c>
      <c r="D14" s="173">
        <v>308807</v>
      </c>
    </row>
    <row r="15" ht="17.25" customHeight="1" spans="1:4">
      <c r="A15" s="237" t="s">
        <v>25</v>
      </c>
      <c r="B15" s="173"/>
      <c r="C15" s="92" t="s">
        <v>26</v>
      </c>
      <c r="D15" s="173"/>
    </row>
    <row r="16" ht="17.25" customHeight="1" spans="1:4">
      <c r="A16" s="214"/>
      <c r="B16" s="173"/>
      <c r="C16" s="92" t="s">
        <v>27</v>
      </c>
      <c r="D16" s="173"/>
    </row>
    <row r="17" ht="17.25" customHeight="1" spans="1:4">
      <c r="A17" s="238"/>
      <c r="B17" s="173"/>
      <c r="C17" s="92" t="s">
        <v>28</v>
      </c>
      <c r="D17" s="173"/>
    </row>
    <row r="18" ht="17.25" customHeight="1" spans="1:4">
      <c r="A18" s="238"/>
      <c r="B18" s="173"/>
      <c r="C18" s="92" t="s">
        <v>29</v>
      </c>
      <c r="D18" s="173"/>
    </row>
    <row r="19" ht="17.25" customHeight="1" spans="1:4">
      <c r="A19" s="238"/>
      <c r="B19" s="173"/>
      <c r="C19" s="92" t="s">
        <v>30</v>
      </c>
      <c r="D19" s="173"/>
    </row>
    <row r="20" ht="17.25" customHeight="1" spans="1:4">
      <c r="A20" s="238"/>
      <c r="B20" s="173"/>
      <c r="C20" s="92" t="s">
        <v>31</v>
      </c>
      <c r="D20" s="173"/>
    </row>
    <row r="21" ht="17.25" customHeight="1" spans="1:4">
      <c r="A21" s="238"/>
      <c r="B21" s="173"/>
      <c r="C21" s="92" t="s">
        <v>32</v>
      </c>
      <c r="D21" s="173"/>
    </row>
    <row r="22" ht="17.25" customHeight="1" spans="1:4">
      <c r="A22" s="238"/>
      <c r="B22" s="173"/>
      <c r="C22" s="92" t="s">
        <v>33</v>
      </c>
      <c r="D22" s="173"/>
    </row>
    <row r="23" ht="17.25" customHeight="1" spans="1:4">
      <c r="A23" s="238"/>
      <c r="B23" s="173"/>
      <c r="C23" s="92" t="s">
        <v>34</v>
      </c>
      <c r="D23" s="173"/>
    </row>
    <row r="24" ht="17.25" customHeight="1" spans="1:4">
      <c r="A24" s="238"/>
      <c r="B24" s="173"/>
      <c r="C24" s="92" t="s">
        <v>35</v>
      </c>
      <c r="D24" s="173">
        <v>270351</v>
      </c>
    </row>
    <row r="25" ht="17.25" customHeight="1" spans="1:4">
      <c r="A25" s="238"/>
      <c r="B25" s="173"/>
      <c r="C25" s="92" t="s">
        <v>36</v>
      </c>
      <c r="D25" s="173"/>
    </row>
    <row r="26" ht="17.25" customHeight="1" spans="1:4">
      <c r="A26" s="238"/>
      <c r="B26" s="173"/>
      <c r="C26" s="214" t="s">
        <v>37</v>
      </c>
      <c r="D26" s="173"/>
    </row>
    <row r="27" ht="17.25" customHeight="1" spans="1:4">
      <c r="A27" s="238"/>
      <c r="B27" s="173"/>
      <c r="C27" s="92" t="s">
        <v>38</v>
      </c>
      <c r="D27" s="173"/>
    </row>
    <row r="28" ht="16.5" customHeight="1" spans="1:4">
      <c r="A28" s="238"/>
      <c r="B28" s="173"/>
      <c r="C28" s="92" t="s">
        <v>39</v>
      </c>
      <c r="D28" s="173"/>
    </row>
    <row r="29" ht="16.5" customHeight="1" spans="1:4">
      <c r="A29" s="238"/>
      <c r="B29" s="173"/>
      <c r="C29" s="214" t="s">
        <v>40</v>
      </c>
      <c r="D29" s="173"/>
    </row>
    <row r="30" ht="17.25" customHeight="1" spans="1:4">
      <c r="A30" s="238"/>
      <c r="B30" s="173"/>
      <c r="C30" s="214" t="s">
        <v>41</v>
      </c>
      <c r="D30" s="173"/>
    </row>
    <row r="31" ht="17.25" customHeight="1" spans="1:4">
      <c r="A31" s="238"/>
      <c r="B31" s="173"/>
      <c r="C31" s="92" t="s">
        <v>42</v>
      </c>
      <c r="D31" s="173"/>
    </row>
    <row r="32" ht="16.5" customHeight="1" spans="1:4">
      <c r="A32" s="238" t="s">
        <v>43</v>
      </c>
      <c r="B32" s="173">
        <v>3537352</v>
      </c>
      <c r="C32" s="238" t="s">
        <v>44</v>
      </c>
      <c r="D32" s="173">
        <v>3537352</v>
      </c>
    </row>
    <row r="33" ht="16.5" customHeight="1" spans="1:4">
      <c r="A33" s="214" t="s">
        <v>45</v>
      </c>
      <c r="B33" s="173"/>
      <c r="C33" s="214" t="s">
        <v>46</v>
      </c>
      <c r="D33" s="173"/>
    </row>
    <row r="34" ht="16.5" customHeight="1" spans="1:4">
      <c r="A34" s="92" t="s">
        <v>47</v>
      </c>
      <c r="B34" s="173"/>
      <c r="C34" s="92" t="s">
        <v>47</v>
      </c>
      <c r="D34" s="173"/>
    </row>
    <row r="35" ht="16.5" customHeight="1" spans="1:4">
      <c r="A35" s="92" t="s">
        <v>48</v>
      </c>
      <c r="B35" s="173"/>
      <c r="C35" s="92" t="s">
        <v>49</v>
      </c>
      <c r="D35" s="173"/>
    </row>
    <row r="36" ht="16.5" customHeight="1" spans="1:4">
      <c r="A36" s="239" t="s">
        <v>50</v>
      </c>
      <c r="B36" s="173">
        <v>3537352</v>
      </c>
      <c r="C36" s="239" t="s">
        <v>51</v>
      </c>
      <c r="D36" s="173">
        <v>3537352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10"/>
  <sheetViews>
    <sheetView showZeros="0" workbookViewId="0">
      <selection activeCell="A7" sqref="A7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89">
        <v>1</v>
      </c>
      <c r="B1" s="190">
        <v>0</v>
      </c>
      <c r="C1" s="189">
        <v>1</v>
      </c>
      <c r="D1" s="191"/>
      <c r="E1" s="191"/>
      <c r="F1" s="188" t="s">
        <v>263</v>
      </c>
    </row>
    <row r="2" ht="42" customHeight="1" spans="1:6">
      <c r="A2" s="192" t="str">
        <f>"2025"&amp;"年部门政府性基金预算支出预算表"</f>
        <v>2025年部门政府性基金预算支出预算表</v>
      </c>
      <c r="B2" s="192" t="s">
        <v>264</v>
      </c>
      <c r="C2" s="193"/>
      <c r="D2" s="194"/>
      <c r="E2" s="194"/>
      <c r="F2" s="194"/>
    </row>
    <row r="3" ht="13.5" customHeight="1" spans="1:6">
      <c r="A3" s="65" t="str">
        <f>"单位名称："&amp;"石林彝族自治县文化馆"</f>
        <v>单位名称：石林彝族自治县文化馆</v>
      </c>
      <c r="B3" s="65" t="s">
        <v>265</v>
      </c>
      <c r="C3" s="189"/>
      <c r="D3" s="191"/>
      <c r="E3" s="191"/>
      <c r="F3" s="188" t="s">
        <v>1</v>
      </c>
    </row>
    <row r="4" ht="19.5" customHeight="1" spans="1:6">
      <c r="A4" s="195" t="s">
        <v>179</v>
      </c>
      <c r="B4" s="196" t="s">
        <v>72</v>
      </c>
      <c r="C4" s="195" t="s">
        <v>73</v>
      </c>
      <c r="D4" s="71" t="s">
        <v>266</v>
      </c>
      <c r="E4" s="72"/>
      <c r="F4" s="73"/>
    </row>
    <row r="5" ht="18.75" customHeight="1" spans="1:6">
      <c r="A5" s="197"/>
      <c r="B5" s="198"/>
      <c r="C5" s="197"/>
      <c r="D5" s="76" t="s">
        <v>55</v>
      </c>
      <c r="E5" s="71" t="s">
        <v>75</v>
      </c>
      <c r="F5" s="76" t="s">
        <v>76</v>
      </c>
    </row>
    <row r="6" ht="18.75" customHeight="1" spans="1:6">
      <c r="A6" s="127">
        <v>1</v>
      </c>
      <c r="B6" s="199" t="s">
        <v>83</v>
      </c>
      <c r="C6" s="127">
        <v>3</v>
      </c>
      <c r="D6" s="200">
        <v>4</v>
      </c>
      <c r="E6" s="200">
        <v>5</v>
      </c>
      <c r="F6" s="200">
        <v>6</v>
      </c>
    </row>
    <row r="7" ht="21" customHeight="1" spans="1:6">
      <c r="A7" s="81" t="s">
        <v>70</v>
      </c>
      <c r="B7" s="81"/>
      <c r="C7" s="81"/>
      <c r="D7" s="173"/>
      <c r="E7" s="173"/>
      <c r="F7" s="173"/>
    </row>
    <row r="8" ht="21" customHeight="1" spans="1:6">
      <c r="A8" s="81"/>
      <c r="B8" s="81"/>
      <c r="C8" s="81"/>
      <c r="D8" s="173"/>
      <c r="E8" s="173"/>
      <c r="F8" s="173"/>
    </row>
    <row r="9" ht="18.75" customHeight="1" spans="1:6">
      <c r="A9" s="201" t="s">
        <v>169</v>
      </c>
      <c r="B9" s="201" t="s">
        <v>169</v>
      </c>
      <c r="C9" s="202" t="s">
        <v>169</v>
      </c>
      <c r="D9" s="173"/>
      <c r="E9" s="173"/>
      <c r="F9" s="173"/>
    </row>
    <row r="10" customHeight="1" spans="1:1">
      <c r="A10" t="s">
        <v>267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6875" right="0.36875" top="0.559027777777778" bottom="0.559027777777778" header="0.479166666666667" footer="0.479166666666667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10"/>
  <sheetViews>
    <sheetView showZeros="0" workbookViewId="0">
      <selection activeCell="B8" sqref="B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48"/>
      <c r="C1" s="148"/>
      <c r="R1" s="63"/>
      <c r="S1" s="63" t="s">
        <v>268</v>
      </c>
    </row>
    <row r="2" ht="41.25" customHeight="1" spans="1:19">
      <c r="A2" s="149" t="str">
        <f>"2025"&amp;"年部门政府采购预算表"</f>
        <v>2025年部门政府采购预算表</v>
      </c>
      <c r="B2" s="125"/>
      <c r="C2" s="125"/>
      <c r="D2" s="64"/>
      <c r="E2" s="64"/>
      <c r="F2" s="64"/>
      <c r="G2" s="64"/>
      <c r="H2" s="64"/>
      <c r="I2" s="64"/>
      <c r="J2" s="64"/>
      <c r="K2" s="64"/>
      <c r="L2" s="64"/>
      <c r="M2" s="125"/>
      <c r="N2" s="64"/>
      <c r="O2" s="64"/>
      <c r="P2" s="125"/>
      <c r="Q2" s="64"/>
      <c r="R2" s="125"/>
      <c r="S2" s="125"/>
    </row>
    <row r="3" ht="18.75" customHeight="1" spans="1:19">
      <c r="A3" s="181" t="str">
        <f>"单位名称："&amp;"石林彝族自治县文化馆"</f>
        <v>单位名称：石林彝族自治县文化馆</v>
      </c>
      <c r="B3" s="152"/>
      <c r="C3" s="152"/>
      <c r="D3" s="67"/>
      <c r="E3" s="67"/>
      <c r="F3" s="67"/>
      <c r="G3" s="67"/>
      <c r="H3" s="67"/>
      <c r="I3" s="67"/>
      <c r="J3" s="67"/>
      <c r="K3" s="67"/>
      <c r="L3" s="67"/>
      <c r="R3" s="68"/>
      <c r="S3" s="188" t="s">
        <v>1</v>
      </c>
    </row>
    <row r="4" ht="15.75" customHeight="1" spans="1:19">
      <c r="A4" s="70" t="s">
        <v>178</v>
      </c>
      <c r="B4" s="154" t="s">
        <v>179</v>
      </c>
      <c r="C4" s="154" t="s">
        <v>269</v>
      </c>
      <c r="D4" s="155" t="s">
        <v>270</v>
      </c>
      <c r="E4" s="155" t="s">
        <v>271</v>
      </c>
      <c r="F4" s="155" t="s">
        <v>272</v>
      </c>
      <c r="G4" s="155" t="s">
        <v>273</v>
      </c>
      <c r="H4" s="155" t="s">
        <v>274</v>
      </c>
      <c r="I4" s="168" t="s">
        <v>186</v>
      </c>
      <c r="J4" s="168"/>
      <c r="K4" s="168"/>
      <c r="L4" s="168"/>
      <c r="M4" s="169"/>
      <c r="N4" s="168"/>
      <c r="O4" s="168"/>
      <c r="P4" s="177"/>
      <c r="Q4" s="168"/>
      <c r="R4" s="169"/>
      <c r="S4" s="178"/>
    </row>
    <row r="5" ht="17.25" customHeight="1" spans="1:19">
      <c r="A5" s="75"/>
      <c r="B5" s="156"/>
      <c r="C5" s="156"/>
      <c r="D5" s="157"/>
      <c r="E5" s="157"/>
      <c r="F5" s="157"/>
      <c r="G5" s="157"/>
      <c r="H5" s="157"/>
      <c r="I5" s="157" t="s">
        <v>55</v>
      </c>
      <c r="J5" s="157" t="s">
        <v>58</v>
      </c>
      <c r="K5" s="157" t="s">
        <v>275</v>
      </c>
      <c r="L5" s="157" t="s">
        <v>276</v>
      </c>
      <c r="M5" s="170" t="s">
        <v>277</v>
      </c>
      <c r="N5" s="171" t="s">
        <v>278</v>
      </c>
      <c r="O5" s="171"/>
      <c r="P5" s="179"/>
      <c r="Q5" s="171"/>
      <c r="R5" s="180"/>
      <c r="S5" s="158"/>
    </row>
    <row r="6" ht="54" customHeight="1" spans="1:19">
      <c r="A6" s="78"/>
      <c r="B6" s="158"/>
      <c r="C6" s="158"/>
      <c r="D6" s="159"/>
      <c r="E6" s="159"/>
      <c r="F6" s="159"/>
      <c r="G6" s="159"/>
      <c r="H6" s="159"/>
      <c r="I6" s="159"/>
      <c r="J6" s="159" t="s">
        <v>57</v>
      </c>
      <c r="K6" s="159"/>
      <c r="L6" s="159"/>
      <c r="M6" s="172"/>
      <c r="N6" s="159" t="s">
        <v>57</v>
      </c>
      <c r="O6" s="159" t="s">
        <v>64</v>
      </c>
      <c r="P6" s="158" t="s">
        <v>65</v>
      </c>
      <c r="Q6" s="159" t="s">
        <v>66</v>
      </c>
      <c r="R6" s="172" t="s">
        <v>67</v>
      </c>
      <c r="S6" s="158" t="s">
        <v>68</v>
      </c>
    </row>
    <row r="7" ht="18" customHeight="1" spans="1:19">
      <c r="A7" s="182">
        <v>1</v>
      </c>
      <c r="B7" s="182" t="s">
        <v>83</v>
      </c>
      <c r="C7" s="183">
        <v>3</v>
      </c>
      <c r="D7" s="183">
        <v>4</v>
      </c>
      <c r="E7" s="182">
        <v>5</v>
      </c>
      <c r="F7" s="182">
        <v>6</v>
      </c>
      <c r="G7" s="182">
        <v>7</v>
      </c>
      <c r="H7" s="182">
        <v>8</v>
      </c>
      <c r="I7" s="182">
        <v>9</v>
      </c>
      <c r="J7" s="182">
        <v>10</v>
      </c>
      <c r="K7" s="182">
        <v>11</v>
      </c>
      <c r="L7" s="182">
        <v>12</v>
      </c>
      <c r="M7" s="182">
        <v>13</v>
      </c>
      <c r="N7" s="182">
        <v>14</v>
      </c>
      <c r="O7" s="182">
        <v>15</v>
      </c>
      <c r="P7" s="182">
        <v>16</v>
      </c>
      <c r="Q7" s="182">
        <v>17</v>
      </c>
      <c r="R7" s="182">
        <v>18</v>
      </c>
      <c r="S7" s="182">
        <v>19</v>
      </c>
    </row>
    <row r="8" ht="21" customHeight="1" spans="1:19">
      <c r="A8" s="160" t="s">
        <v>196</v>
      </c>
      <c r="B8" s="161" t="s">
        <v>70</v>
      </c>
      <c r="C8" s="161"/>
      <c r="D8" s="162"/>
      <c r="E8" s="162"/>
      <c r="F8" s="162"/>
      <c r="G8" s="184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</row>
    <row r="9" ht="21" customHeight="1" spans="1:19">
      <c r="A9" s="163" t="s">
        <v>169</v>
      </c>
      <c r="B9" s="164"/>
      <c r="C9" s="164"/>
      <c r="D9" s="165"/>
      <c r="E9" s="165"/>
      <c r="F9" s="165"/>
      <c r="G9" s="185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</row>
    <row r="10" ht="21" customHeight="1" spans="1:19">
      <c r="A10" s="181" t="s">
        <v>279</v>
      </c>
      <c r="B10" s="65"/>
      <c r="C10" s="65"/>
      <c r="D10" s="181"/>
      <c r="E10" s="181"/>
      <c r="F10" s="181"/>
      <c r="G10" s="186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T10"/>
  <sheetViews>
    <sheetView showZeros="0" workbookViewId="0">
      <selection activeCell="B15" sqref="B15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47"/>
      <c r="B1" s="148"/>
      <c r="C1" s="148"/>
      <c r="D1" s="148"/>
      <c r="E1" s="148"/>
      <c r="F1" s="148"/>
      <c r="G1" s="148"/>
      <c r="H1" s="147"/>
      <c r="I1" s="147"/>
      <c r="J1" s="147"/>
      <c r="K1" s="147"/>
      <c r="L1" s="147"/>
      <c r="M1" s="147"/>
      <c r="N1" s="166"/>
      <c r="O1" s="147"/>
      <c r="P1" s="147"/>
      <c r="Q1" s="148"/>
      <c r="R1" s="147"/>
      <c r="S1" s="175"/>
      <c r="T1" s="175" t="s">
        <v>280</v>
      </c>
    </row>
    <row r="2" ht="41.25" customHeight="1" spans="1:20">
      <c r="A2" s="149" t="str">
        <f>"2025"&amp;"年部门政府购买服务预算表"</f>
        <v>2025年部门政府购买服务预算表</v>
      </c>
      <c r="B2" s="125"/>
      <c r="C2" s="125"/>
      <c r="D2" s="125"/>
      <c r="E2" s="125"/>
      <c r="F2" s="125"/>
      <c r="G2" s="125"/>
      <c r="H2" s="150"/>
      <c r="I2" s="150"/>
      <c r="J2" s="150"/>
      <c r="K2" s="150"/>
      <c r="L2" s="150"/>
      <c r="M2" s="150"/>
      <c r="N2" s="167"/>
      <c r="O2" s="150"/>
      <c r="P2" s="150"/>
      <c r="Q2" s="125"/>
      <c r="R2" s="150"/>
      <c r="S2" s="167"/>
      <c r="T2" s="125"/>
    </row>
    <row r="3" ht="22.5" customHeight="1" spans="1:20">
      <c r="A3" s="151" t="str">
        <f>"单位名称："&amp;"石林彝族自治县文化馆"</f>
        <v>单位名称：石林彝族自治县文化馆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66"/>
      <c r="O3" s="147"/>
      <c r="P3" s="147"/>
      <c r="Q3" s="148"/>
      <c r="R3" s="147"/>
      <c r="S3" s="176"/>
      <c r="T3" s="175" t="s">
        <v>1</v>
      </c>
    </row>
    <row r="4" ht="24" customHeight="1" spans="1:20">
      <c r="A4" s="70" t="s">
        <v>178</v>
      </c>
      <c r="B4" s="154" t="s">
        <v>179</v>
      </c>
      <c r="C4" s="154" t="s">
        <v>269</v>
      </c>
      <c r="D4" s="154" t="s">
        <v>281</v>
      </c>
      <c r="E4" s="154" t="s">
        <v>282</v>
      </c>
      <c r="F4" s="154" t="s">
        <v>283</v>
      </c>
      <c r="G4" s="154" t="s">
        <v>284</v>
      </c>
      <c r="H4" s="155" t="s">
        <v>285</v>
      </c>
      <c r="I4" s="155" t="s">
        <v>286</v>
      </c>
      <c r="J4" s="168" t="s">
        <v>186</v>
      </c>
      <c r="K4" s="168"/>
      <c r="L4" s="168"/>
      <c r="M4" s="168"/>
      <c r="N4" s="169"/>
      <c r="O4" s="168"/>
      <c r="P4" s="168"/>
      <c r="Q4" s="177"/>
      <c r="R4" s="168"/>
      <c r="S4" s="169"/>
      <c r="T4" s="178"/>
    </row>
    <row r="5" ht="24" customHeight="1" spans="1:20">
      <c r="A5" s="75"/>
      <c r="B5" s="156"/>
      <c r="C5" s="156"/>
      <c r="D5" s="156"/>
      <c r="E5" s="156"/>
      <c r="F5" s="156"/>
      <c r="G5" s="156"/>
      <c r="H5" s="157"/>
      <c r="I5" s="157"/>
      <c r="J5" s="157" t="s">
        <v>55</v>
      </c>
      <c r="K5" s="157" t="s">
        <v>58</v>
      </c>
      <c r="L5" s="157" t="s">
        <v>275</v>
      </c>
      <c r="M5" s="157" t="s">
        <v>276</v>
      </c>
      <c r="N5" s="170" t="s">
        <v>277</v>
      </c>
      <c r="O5" s="171" t="s">
        <v>278</v>
      </c>
      <c r="P5" s="171"/>
      <c r="Q5" s="179"/>
      <c r="R5" s="171"/>
      <c r="S5" s="180"/>
      <c r="T5" s="158"/>
    </row>
    <row r="6" ht="54" customHeight="1" spans="1:20">
      <c r="A6" s="78"/>
      <c r="B6" s="158"/>
      <c r="C6" s="158"/>
      <c r="D6" s="158"/>
      <c r="E6" s="158"/>
      <c r="F6" s="158"/>
      <c r="G6" s="158"/>
      <c r="H6" s="159"/>
      <c r="I6" s="159"/>
      <c r="J6" s="159"/>
      <c r="K6" s="159" t="s">
        <v>57</v>
      </c>
      <c r="L6" s="159"/>
      <c r="M6" s="159"/>
      <c r="N6" s="172"/>
      <c r="O6" s="159" t="s">
        <v>57</v>
      </c>
      <c r="P6" s="159" t="s">
        <v>64</v>
      </c>
      <c r="Q6" s="158" t="s">
        <v>65</v>
      </c>
      <c r="R6" s="159" t="s">
        <v>66</v>
      </c>
      <c r="S6" s="172" t="s">
        <v>67</v>
      </c>
      <c r="T6" s="158" t="s">
        <v>68</v>
      </c>
    </row>
    <row r="7" ht="17.25" customHeight="1" spans="1:20">
      <c r="A7" s="79">
        <v>1</v>
      </c>
      <c r="B7" s="158">
        <v>2</v>
      </c>
      <c r="C7" s="79">
        <v>3</v>
      </c>
      <c r="D7" s="79">
        <v>4</v>
      </c>
      <c r="E7" s="158">
        <v>5</v>
      </c>
      <c r="F7" s="79">
        <v>6</v>
      </c>
      <c r="G7" s="79">
        <v>7</v>
      </c>
      <c r="H7" s="158">
        <v>8</v>
      </c>
      <c r="I7" s="79">
        <v>9</v>
      </c>
      <c r="J7" s="79">
        <v>10</v>
      </c>
      <c r="K7" s="158">
        <v>11</v>
      </c>
      <c r="L7" s="79">
        <v>12</v>
      </c>
      <c r="M7" s="79">
        <v>13</v>
      </c>
      <c r="N7" s="158">
        <v>14</v>
      </c>
      <c r="O7" s="79">
        <v>15</v>
      </c>
      <c r="P7" s="79">
        <v>16</v>
      </c>
      <c r="Q7" s="158">
        <v>17</v>
      </c>
      <c r="R7" s="79">
        <v>18</v>
      </c>
      <c r="S7" s="79">
        <v>19</v>
      </c>
      <c r="T7" s="79">
        <v>20</v>
      </c>
    </row>
    <row r="8" ht="21" customHeight="1" spans="1:20">
      <c r="A8" s="160" t="s">
        <v>196</v>
      </c>
      <c r="B8" s="161" t="s">
        <v>70</v>
      </c>
      <c r="C8" s="161"/>
      <c r="D8" s="161"/>
      <c r="E8" s="161"/>
      <c r="F8" s="161"/>
      <c r="G8" s="161"/>
      <c r="H8" s="162"/>
      <c r="I8" s="162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</row>
    <row r="9" ht="21" customHeight="1" spans="1:20">
      <c r="A9" s="163" t="s">
        <v>169</v>
      </c>
      <c r="B9" s="164"/>
      <c r="C9" s="164"/>
      <c r="D9" s="164"/>
      <c r="E9" s="164"/>
      <c r="F9" s="164"/>
      <c r="G9" s="164"/>
      <c r="H9" s="165"/>
      <c r="I9" s="174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</row>
    <row r="10" customHeight="1" spans="1:1">
      <c r="A10" t="s">
        <v>287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E10"/>
  <sheetViews>
    <sheetView showZeros="0" workbookViewId="0">
      <pane ySplit="1" topLeftCell="A2" activePane="bottomLeft" state="frozen"/>
      <selection/>
      <selection pane="bottomLeft" activeCell="A23" sqref="A23"/>
    </sheetView>
  </sheetViews>
  <sheetFormatPr defaultColWidth="9.14166666666667" defaultRowHeight="14.25" customHeight="1" outlineLevelCol="4"/>
  <cols>
    <col min="1" max="1" width="42.025" style="87" customWidth="1"/>
    <col min="2" max="4" width="17.175" style="87" customWidth="1"/>
    <col min="5" max="5" width="17.025" style="87" customWidth="1"/>
    <col min="6" max="16384" width="9.14166666666667" style="87"/>
  </cols>
  <sheetData>
    <row r="1" customHeight="1" spans="1:5">
      <c r="A1" s="130"/>
      <c r="B1" s="130"/>
      <c r="C1" s="130"/>
      <c r="D1" s="130"/>
      <c r="E1" s="130"/>
    </row>
    <row r="2" ht="13.5" customHeight="1" spans="4:5">
      <c r="D2" s="131"/>
      <c r="E2" s="132" t="s">
        <v>288</v>
      </c>
    </row>
    <row r="3" ht="27.75" customHeight="1" spans="1:5">
      <c r="A3" s="133" t="s">
        <v>289</v>
      </c>
      <c r="B3" s="134"/>
      <c r="C3" s="134"/>
      <c r="D3" s="134"/>
      <c r="E3" s="134"/>
    </row>
    <row r="4" ht="18" customHeight="1" spans="1:5">
      <c r="A4" s="135" t="str">
        <f>"单位名称："&amp;"石林彝族自治县文化馆"</f>
        <v>单位名称：石林彝族自治县文化馆</v>
      </c>
      <c r="B4" s="136"/>
      <c r="C4" s="136"/>
      <c r="D4" s="137"/>
      <c r="E4" s="138" t="s">
        <v>1</v>
      </c>
    </row>
    <row r="5" ht="19.5" customHeight="1" spans="1:5">
      <c r="A5" s="139" t="s">
        <v>290</v>
      </c>
      <c r="B5" s="140" t="s">
        <v>186</v>
      </c>
      <c r="C5" s="140"/>
      <c r="D5" s="140"/>
      <c r="E5" s="140" t="s">
        <v>291</v>
      </c>
    </row>
    <row r="6" ht="40.5" customHeight="1" spans="1:5">
      <c r="A6" s="141"/>
      <c r="B6" s="140" t="s">
        <v>55</v>
      </c>
      <c r="C6" s="142" t="s">
        <v>58</v>
      </c>
      <c r="D6" s="142" t="s">
        <v>275</v>
      </c>
      <c r="E6" s="140"/>
    </row>
    <row r="7" ht="19.5" customHeight="1" spans="1:5">
      <c r="A7" s="143">
        <v>1</v>
      </c>
      <c r="B7" s="144">
        <v>2</v>
      </c>
      <c r="C7" s="144">
        <v>3</v>
      </c>
      <c r="D7" s="141">
        <v>4</v>
      </c>
      <c r="E7" s="144">
        <v>5</v>
      </c>
    </row>
    <row r="8" ht="28.4" customHeight="1" spans="1:5">
      <c r="A8" s="145"/>
      <c r="B8" s="146"/>
      <c r="C8" s="146"/>
      <c r="D8" s="146"/>
      <c r="E8" s="146"/>
    </row>
    <row r="9" ht="29.9" customHeight="1" spans="1:5">
      <c r="A9" s="145"/>
      <c r="B9" s="146"/>
      <c r="C9" s="146"/>
      <c r="D9" s="146"/>
      <c r="E9" s="146"/>
    </row>
    <row r="10" customHeight="1" spans="1:1">
      <c r="A10" s="87" t="s">
        <v>292</v>
      </c>
    </row>
  </sheetData>
  <mergeCells count="5">
    <mergeCell ref="A3:E3"/>
    <mergeCell ref="A4:D4"/>
    <mergeCell ref="B5:D5"/>
    <mergeCell ref="A5:A6"/>
    <mergeCell ref="E5:E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63" t="s">
        <v>293</v>
      </c>
    </row>
    <row r="2" ht="41.25" customHeight="1" spans="1:10">
      <c r="A2" s="124" t="str">
        <f>"2025"&amp;"年对下转移支付绩效目标表"</f>
        <v>2025年对下转移支付绩效目标表</v>
      </c>
      <c r="B2" s="64"/>
      <c r="C2" s="64"/>
      <c r="D2" s="64"/>
      <c r="E2" s="64"/>
      <c r="F2" s="125"/>
      <c r="G2" s="64"/>
      <c r="H2" s="125"/>
      <c r="I2" s="125"/>
      <c r="J2" s="64"/>
    </row>
    <row r="3" ht="17.25" customHeight="1" spans="1:1">
      <c r="A3" s="65" t="str">
        <f>"单位名称："&amp;"石林彝族自治县文化馆"</f>
        <v>单位名称：石林彝族自治县文化馆</v>
      </c>
    </row>
    <row r="4" ht="44.25" customHeight="1" spans="1:10">
      <c r="A4" s="126" t="s">
        <v>290</v>
      </c>
      <c r="B4" s="126" t="s">
        <v>254</v>
      </c>
      <c r="C4" s="126" t="s">
        <v>255</v>
      </c>
      <c r="D4" s="126" t="s">
        <v>256</v>
      </c>
      <c r="E4" s="126" t="s">
        <v>257</v>
      </c>
      <c r="F4" s="127" t="s">
        <v>258</v>
      </c>
      <c r="G4" s="126" t="s">
        <v>259</v>
      </c>
      <c r="H4" s="127" t="s">
        <v>260</v>
      </c>
      <c r="I4" s="127" t="s">
        <v>261</v>
      </c>
      <c r="J4" s="126" t="s">
        <v>262</v>
      </c>
    </row>
    <row r="5" ht="14.25" customHeight="1" spans="1:10">
      <c r="A5" s="126">
        <v>1</v>
      </c>
      <c r="B5" s="126">
        <v>2</v>
      </c>
      <c r="C5" s="126">
        <v>3</v>
      </c>
      <c r="D5" s="126">
        <v>4</v>
      </c>
      <c r="E5" s="126">
        <v>5</v>
      </c>
      <c r="F5" s="127">
        <v>6</v>
      </c>
      <c r="G5" s="126">
        <v>7</v>
      </c>
      <c r="H5" s="127">
        <v>8</v>
      </c>
      <c r="I5" s="127">
        <v>9</v>
      </c>
      <c r="J5" s="126">
        <v>10</v>
      </c>
    </row>
    <row r="6" ht="42" customHeight="1" spans="1:10">
      <c r="A6" s="90"/>
      <c r="B6" s="128"/>
      <c r="C6" s="128"/>
      <c r="D6" s="128"/>
      <c r="E6" s="114"/>
      <c r="F6" s="129"/>
      <c r="G6" s="114"/>
      <c r="H6" s="129"/>
      <c r="I6" s="129"/>
      <c r="J6" s="114"/>
    </row>
    <row r="7" ht="42" customHeight="1" spans="1:10">
      <c r="A7" s="90"/>
      <c r="B7" s="81"/>
      <c r="C7" s="81"/>
      <c r="D7" s="81"/>
      <c r="E7" s="90"/>
      <c r="F7" s="81"/>
      <c r="G7" s="90"/>
      <c r="H7" s="81"/>
      <c r="I7" s="81"/>
      <c r="J7" s="90"/>
    </row>
    <row r="8" customHeight="1" spans="1:1">
      <c r="A8" t="s">
        <v>292</v>
      </c>
    </row>
  </sheetData>
  <mergeCells count="2">
    <mergeCell ref="A2:J2"/>
    <mergeCell ref="A3:H3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I9"/>
  <sheetViews>
    <sheetView showZeros="0" workbookViewId="0">
      <selection activeCell="B7" sqref="B7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98" t="s">
        <v>294</v>
      </c>
      <c r="B1" s="99"/>
      <c r="C1" s="99"/>
      <c r="D1" s="100"/>
      <c r="E1" s="100"/>
      <c r="F1" s="100"/>
      <c r="G1" s="99"/>
      <c r="H1" s="99"/>
      <c r="I1" s="100"/>
    </row>
    <row r="2" ht="41.25" customHeight="1" spans="1:9">
      <c r="A2" s="101" t="str">
        <f>"2025"&amp;"年新增资产配置预算表"</f>
        <v>2025年新增资产配置预算表</v>
      </c>
      <c r="B2" s="102"/>
      <c r="C2" s="102"/>
      <c r="D2" s="103"/>
      <c r="E2" s="103"/>
      <c r="F2" s="103"/>
      <c r="G2" s="102"/>
      <c r="H2" s="102"/>
      <c r="I2" s="103"/>
    </row>
    <row r="3" customHeight="1" spans="1:9">
      <c r="A3" s="104" t="str">
        <f>"单位名称："&amp;"石林彝族自治县文化馆"</f>
        <v>单位名称：石林彝族自治县文化馆</v>
      </c>
      <c r="B3" s="105"/>
      <c r="C3" s="105"/>
      <c r="D3" s="106"/>
      <c r="F3" s="103"/>
      <c r="G3" s="102"/>
      <c r="H3" s="102"/>
      <c r="I3" s="123" t="s">
        <v>1</v>
      </c>
    </row>
    <row r="4" ht="28.5" customHeight="1" spans="1:9">
      <c r="A4" s="107" t="s">
        <v>178</v>
      </c>
      <c r="B4" s="108" t="s">
        <v>179</v>
      </c>
      <c r="C4" s="109" t="s">
        <v>295</v>
      </c>
      <c r="D4" s="107" t="s">
        <v>296</v>
      </c>
      <c r="E4" s="107" t="s">
        <v>297</v>
      </c>
      <c r="F4" s="107" t="s">
        <v>298</v>
      </c>
      <c r="G4" s="108" t="s">
        <v>299</v>
      </c>
      <c r="H4" s="96"/>
      <c r="I4" s="107"/>
    </row>
    <row r="5" ht="21" customHeight="1" spans="1:9">
      <c r="A5" s="109"/>
      <c r="B5" s="110"/>
      <c r="C5" s="110"/>
      <c r="D5" s="111"/>
      <c r="E5" s="110"/>
      <c r="F5" s="110"/>
      <c r="G5" s="108" t="s">
        <v>273</v>
      </c>
      <c r="H5" s="108" t="s">
        <v>300</v>
      </c>
      <c r="I5" s="108" t="s">
        <v>301</v>
      </c>
    </row>
    <row r="6" ht="17.25" customHeight="1" spans="1:9">
      <c r="A6" s="112" t="s">
        <v>82</v>
      </c>
      <c r="B6" s="113" t="s">
        <v>83</v>
      </c>
      <c r="C6" s="112" t="s">
        <v>84</v>
      </c>
      <c r="D6" s="114" t="s">
        <v>85</v>
      </c>
      <c r="E6" s="112" t="s">
        <v>86</v>
      </c>
      <c r="F6" s="113" t="s">
        <v>87</v>
      </c>
      <c r="G6" s="115" t="s">
        <v>88</v>
      </c>
      <c r="H6" s="114" t="s">
        <v>89</v>
      </c>
      <c r="I6" s="114">
        <v>9</v>
      </c>
    </row>
    <row r="7" ht="19.5" customHeight="1" spans="1:9">
      <c r="A7" s="116" t="s">
        <v>196</v>
      </c>
      <c r="B7" s="92" t="s">
        <v>70</v>
      </c>
      <c r="C7" s="92"/>
      <c r="D7" s="90"/>
      <c r="E7" s="81"/>
      <c r="F7" s="115"/>
      <c r="G7" s="117"/>
      <c r="H7" s="118"/>
      <c r="I7" s="118"/>
    </row>
    <row r="8" ht="19.5" customHeight="1" spans="1:9">
      <c r="A8" s="119" t="s">
        <v>55</v>
      </c>
      <c r="B8" s="120"/>
      <c r="C8" s="120"/>
      <c r="D8" s="121"/>
      <c r="E8" s="122"/>
      <c r="F8" s="122"/>
      <c r="G8" s="117"/>
      <c r="H8" s="118"/>
      <c r="I8" s="118"/>
    </row>
    <row r="9" customHeight="1" spans="1:1">
      <c r="A9" s="87" t="s">
        <v>302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11"/>
  <sheetViews>
    <sheetView showZeros="0" tabSelected="1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62"/>
      <c r="E1" s="62"/>
      <c r="F1" s="62"/>
      <c r="G1" s="62"/>
      <c r="K1" s="63" t="s">
        <v>303</v>
      </c>
    </row>
    <row r="2" ht="41.25" customHeight="1" spans="1:11">
      <c r="A2" s="64" t="str">
        <f>"2025"&amp;"年上级转移支付补助项目支出预算表"</f>
        <v>2025年上级转移支付补助项目支出预算表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3.5" customHeight="1" spans="1:11">
      <c r="A3" s="65" t="str">
        <f>"单位名称："&amp;"石林彝族自治县文化馆"</f>
        <v>单位名称：石林彝族自治县文化馆</v>
      </c>
      <c r="B3" s="66"/>
      <c r="C3" s="66"/>
      <c r="D3" s="66"/>
      <c r="E3" s="66"/>
      <c r="F3" s="66"/>
      <c r="G3" s="66"/>
      <c r="H3" s="67"/>
      <c r="I3" s="67"/>
      <c r="J3" s="67"/>
      <c r="K3" s="68" t="s">
        <v>1</v>
      </c>
    </row>
    <row r="4" ht="21.75" customHeight="1" spans="1:11">
      <c r="A4" s="69" t="s">
        <v>247</v>
      </c>
      <c r="B4" s="69" t="s">
        <v>181</v>
      </c>
      <c r="C4" s="69" t="s">
        <v>248</v>
      </c>
      <c r="D4" s="70" t="s">
        <v>182</v>
      </c>
      <c r="E4" s="70" t="s">
        <v>183</v>
      </c>
      <c r="F4" s="70" t="s">
        <v>249</v>
      </c>
      <c r="G4" s="70" t="s">
        <v>250</v>
      </c>
      <c r="H4" s="88" t="s">
        <v>55</v>
      </c>
      <c r="I4" s="71" t="s">
        <v>304</v>
      </c>
      <c r="J4" s="72"/>
      <c r="K4" s="73"/>
    </row>
    <row r="5" ht="21.75" customHeight="1" spans="1:11">
      <c r="A5" s="74"/>
      <c r="B5" s="74"/>
      <c r="C5" s="74"/>
      <c r="D5" s="75"/>
      <c r="E5" s="75"/>
      <c r="F5" s="75"/>
      <c r="G5" s="75"/>
      <c r="H5" s="89"/>
      <c r="I5" s="70" t="s">
        <v>58</v>
      </c>
      <c r="J5" s="70" t="s">
        <v>59</v>
      </c>
      <c r="K5" s="70" t="s">
        <v>60</v>
      </c>
    </row>
    <row r="6" ht="40.5" customHeight="1" spans="1:11">
      <c r="A6" s="77"/>
      <c r="B6" s="77"/>
      <c r="C6" s="77"/>
      <c r="D6" s="78"/>
      <c r="E6" s="78"/>
      <c r="F6" s="78"/>
      <c r="G6" s="78"/>
      <c r="H6" s="79"/>
      <c r="I6" s="78" t="s">
        <v>57</v>
      </c>
      <c r="J6" s="78"/>
      <c r="K6" s="78"/>
    </row>
    <row r="7" ht="15" customHeight="1" spans="1:11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96">
        <v>10</v>
      </c>
      <c r="K7" s="96">
        <v>11</v>
      </c>
    </row>
    <row r="8" ht="18.75" customHeight="1" spans="1:11">
      <c r="A8" s="90"/>
      <c r="B8" s="81"/>
      <c r="C8" s="90"/>
      <c r="D8" s="90"/>
      <c r="E8" s="90"/>
      <c r="F8" s="90"/>
      <c r="G8" s="90"/>
      <c r="H8" s="91"/>
      <c r="I8" s="97"/>
      <c r="J8" s="97"/>
      <c r="K8" s="91"/>
    </row>
    <row r="9" ht="18.75" customHeight="1" spans="1:11">
      <c r="A9" s="92"/>
      <c r="B9" s="81"/>
      <c r="C9" s="81"/>
      <c r="D9" s="81"/>
      <c r="E9" s="81"/>
      <c r="F9" s="81"/>
      <c r="G9" s="81"/>
      <c r="H9" s="83"/>
      <c r="I9" s="83"/>
      <c r="J9" s="83"/>
      <c r="K9" s="91"/>
    </row>
    <row r="10" ht="18.75" customHeight="1" spans="1:11">
      <c r="A10" s="93" t="s">
        <v>169</v>
      </c>
      <c r="B10" s="94"/>
      <c r="C10" s="94"/>
      <c r="D10" s="94"/>
      <c r="E10" s="94"/>
      <c r="F10" s="94"/>
      <c r="G10" s="95"/>
      <c r="H10" s="83"/>
      <c r="I10" s="83"/>
      <c r="J10" s="83"/>
      <c r="K10" s="91"/>
    </row>
    <row r="11" customHeight="1" spans="1:2">
      <c r="A11" s="87" t="s">
        <v>305</v>
      </c>
      <c r="B11" s="87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11"/>
  <sheetViews>
    <sheetView showZeros="0" workbookViewId="0">
      <selection activeCell="A11" sqref="A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62"/>
      <c r="G1" s="63" t="s">
        <v>306</v>
      </c>
    </row>
    <row r="2" ht="41.25" customHeight="1" spans="1:7">
      <c r="A2" s="64" t="str">
        <f>"2025"&amp;"年部门项目中期规划预算表"</f>
        <v>2025年部门项目中期规划预算表</v>
      </c>
      <c r="B2" s="64"/>
      <c r="C2" s="64"/>
      <c r="D2" s="64"/>
      <c r="E2" s="64"/>
      <c r="F2" s="64"/>
      <c r="G2" s="64"/>
    </row>
    <row r="3" ht="13.5" customHeight="1" spans="1:7">
      <c r="A3" s="65" t="str">
        <f>"单位名称："&amp;"石林彝族自治县文化馆"</f>
        <v>单位名称：石林彝族自治县文化馆</v>
      </c>
      <c r="B3" s="66"/>
      <c r="C3" s="66"/>
      <c r="D3" s="66"/>
      <c r="E3" s="67"/>
      <c r="F3" s="67"/>
      <c r="G3" s="68" t="s">
        <v>1</v>
      </c>
    </row>
    <row r="4" ht="21.75" customHeight="1" spans="1:7">
      <c r="A4" s="69" t="s">
        <v>248</v>
      </c>
      <c r="B4" s="69" t="s">
        <v>247</v>
      </c>
      <c r="C4" s="69" t="s">
        <v>181</v>
      </c>
      <c r="D4" s="70" t="s">
        <v>307</v>
      </c>
      <c r="E4" s="71" t="s">
        <v>58</v>
      </c>
      <c r="F4" s="72"/>
      <c r="G4" s="73"/>
    </row>
    <row r="5" ht="21.75" customHeight="1" spans="1:7">
      <c r="A5" s="74"/>
      <c r="B5" s="74"/>
      <c r="C5" s="74"/>
      <c r="D5" s="75"/>
      <c r="E5" s="76" t="str">
        <f>"2025"&amp;"年"</f>
        <v>2025年</v>
      </c>
      <c r="F5" s="70" t="str">
        <f>("2025"+1)&amp;"年"</f>
        <v>2026年</v>
      </c>
      <c r="G5" s="70" t="str">
        <f>("2025"+2)&amp;"年"</f>
        <v>2027年</v>
      </c>
    </row>
    <row r="6" ht="40.5" customHeight="1" spans="1:7">
      <c r="A6" s="77"/>
      <c r="B6" s="77"/>
      <c r="C6" s="77"/>
      <c r="D6" s="78"/>
      <c r="E6" s="79"/>
      <c r="F6" s="78" t="s">
        <v>57</v>
      </c>
      <c r="G6" s="78"/>
    </row>
    <row r="7" ht="15" customHeight="1" spans="1:7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</row>
    <row r="8" ht="17.25" customHeight="1" spans="1:7">
      <c r="A8" s="81"/>
      <c r="B8" s="82"/>
      <c r="C8" s="82"/>
      <c r="D8" s="81"/>
      <c r="E8" s="83"/>
      <c r="F8" s="83"/>
      <c r="G8" s="83"/>
    </row>
    <row r="9" ht="18.75" customHeight="1" spans="1:7">
      <c r="A9" s="81"/>
      <c r="B9" s="81"/>
      <c r="C9" s="81"/>
      <c r="D9" s="81"/>
      <c r="E9" s="83"/>
      <c r="F9" s="83"/>
      <c r="G9" s="83"/>
    </row>
    <row r="10" ht="18.75" customHeight="1" spans="1:7">
      <c r="A10" s="84" t="s">
        <v>55</v>
      </c>
      <c r="B10" s="85" t="s">
        <v>308</v>
      </c>
      <c r="C10" s="85"/>
      <c r="D10" s="86"/>
      <c r="E10" s="83"/>
      <c r="F10" s="83"/>
      <c r="G10" s="83"/>
    </row>
    <row r="11" customHeight="1" spans="1:1">
      <c r="A11" s="87" t="s">
        <v>309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42"/>
  <sheetViews>
    <sheetView showZeros="0" topLeftCell="A19" workbookViewId="0">
      <selection activeCell="I13" sqref="I13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52" t="s">
        <v>310</v>
      </c>
    </row>
    <row r="2" ht="41.25" customHeight="1" spans="1:10">
      <c r="A2" s="1" t="str">
        <f>"2025"&amp;"年部门整体支出绩效目标表"</f>
        <v>2025年部门整体支出绩效目标表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"单位名称："&amp;"石林彝族自治县文化馆"</f>
        <v>单位名称：石林彝族自治县文化馆</v>
      </c>
      <c r="B3" s="3"/>
      <c r="C3" s="4"/>
      <c r="D3" s="5"/>
      <c r="E3" s="5"/>
      <c r="F3" s="5"/>
      <c r="G3" s="5"/>
      <c r="H3" s="5"/>
      <c r="I3" s="5"/>
      <c r="J3" s="269" t="s">
        <v>1</v>
      </c>
    </row>
    <row r="4" ht="30" customHeight="1" spans="1:10">
      <c r="A4" s="6" t="s">
        <v>311</v>
      </c>
      <c r="B4" s="7">
        <v>343606</v>
      </c>
      <c r="C4" s="8"/>
      <c r="D4" s="8"/>
      <c r="E4" s="9"/>
      <c r="F4" s="10" t="s">
        <v>312</v>
      </c>
      <c r="G4" s="9"/>
      <c r="H4" s="11" t="s">
        <v>70</v>
      </c>
      <c r="I4" s="8"/>
      <c r="J4" s="9"/>
    </row>
    <row r="5" ht="32.25" customHeight="1" spans="1:10">
      <c r="A5" s="12" t="s">
        <v>313</v>
      </c>
      <c r="B5" s="13"/>
      <c r="C5" s="13"/>
      <c r="D5" s="13"/>
      <c r="E5" s="13"/>
      <c r="F5" s="13"/>
      <c r="G5" s="13"/>
      <c r="H5" s="13"/>
      <c r="I5" s="53"/>
      <c r="J5" s="54" t="s">
        <v>314</v>
      </c>
    </row>
    <row r="6" ht="99.75" customHeight="1" spans="1:10">
      <c r="A6" s="14" t="s">
        <v>315</v>
      </c>
      <c r="B6" s="15" t="s">
        <v>316</v>
      </c>
      <c r="C6" s="16" t="s">
        <v>317</v>
      </c>
      <c r="D6" s="17"/>
      <c r="E6" s="17"/>
      <c r="F6" s="17"/>
      <c r="G6" s="17"/>
      <c r="H6" s="17"/>
      <c r="I6" s="38"/>
      <c r="J6" s="55" t="s">
        <v>318</v>
      </c>
    </row>
    <row r="7" ht="99.75" customHeight="1" spans="1:10">
      <c r="A7" s="18"/>
      <c r="B7" s="15" t="s">
        <v>319</v>
      </c>
      <c r="C7" s="16" t="s">
        <v>317</v>
      </c>
      <c r="D7" s="17"/>
      <c r="E7" s="17"/>
      <c r="F7" s="17"/>
      <c r="G7" s="17"/>
      <c r="H7" s="17"/>
      <c r="I7" s="38"/>
      <c r="J7" s="55" t="s">
        <v>320</v>
      </c>
    </row>
    <row r="8" ht="75" customHeight="1" spans="1:10">
      <c r="A8" s="15" t="s">
        <v>321</v>
      </c>
      <c r="B8" s="19" t="s">
        <v>322</v>
      </c>
      <c r="C8" s="20" t="s">
        <v>323</v>
      </c>
      <c r="D8" s="21"/>
      <c r="E8" s="21"/>
      <c r="F8" s="21"/>
      <c r="G8" s="21"/>
      <c r="H8" s="21"/>
      <c r="I8" s="56"/>
      <c r="J8" s="57" t="s">
        <v>324</v>
      </c>
    </row>
    <row r="9" ht="32.25" customHeight="1" spans="1:10">
      <c r="A9" s="22" t="s">
        <v>325</v>
      </c>
      <c r="B9" s="23"/>
      <c r="C9" s="23"/>
      <c r="D9" s="23"/>
      <c r="E9" s="23"/>
      <c r="F9" s="23"/>
      <c r="G9" s="23"/>
      <c r="H9" s="23"/>
      <c r="I9" s="23"/>
      <c r="J9" s="58"/>
    </row>
    <row r="10" ht="32.25" customHeight="1" spans="1:10">
      <c r="A10" s="24" t="s">
        <v>326</v>
      </c>
      <c r="B10" s="25"/>
      <c r="C10" s="26" t="s">
        <v>327</v>
      </c>
      <c r="D10" s="27"/>
      <c r="E10" s="27"/>
      <c r="F10" s="27" t="s">
        <v>328</v>
      </c>
      <c r="G10" s="28"/>
      <c r="H10" s="12" t="s">
        <v>329</v>
      </c>
      <c r="I10" s="13"/>
      <c r="J10" s="53"/>
    </row>
    <row r="11" ht="32.25" customHeight="1" spans="1:10">
      <c r="A11" s="29"/>
      <c r="B11" s="30"/>
      <c r="C11" s="31"/>
      <c r="D11" s="32"/>
      <c r="E11" s="32"/>
      <c r="F11" s="32"/>
      <c r="G11" s="33"/>
      <c r="H11" s="15" t="s">
        <v>330</v>
      </c>
      <c r="I11" s="15" t="s">
        <v>331</v>
      </c>
      <c r="J11" s="15" t="s">
        <v>332</v>
      </c>
    </row>
    <row r="12" ht="24" customHeight="1" spans="1:10">
      <c r="A12" s="34" t="s">
        <v>55</v>
      </c>
      <c r="B12" s="35"/>
      <c r="C12" s="35"/>
      <c r="D12" s="35"/>
      <c r="E12" s="35"/>
      <c r="F12" s="35"/>
      <c r="G12" s="36"/>
      <c r="H12" s="37">
        <v>3537352</v>
      </c>
      <c r="I12" s="37">
        <v>3537352</v>
      </c>
      <c r="J12" s="37" t="s">
        <v>308</v>
      </c>
    </row>
    <row r="13" ht="34.5" customHeight="1" spans="1:10">
      <c r="A13" s="16" t="s">
        <v>333</v>
      </c>
      <c r="B13" s="38"/>
      <c r="C13" s="16" t="s">
        <v>333</v>
      </c>
      <c r="D13" s="17"/>
      <c r="E13" s="17"/>
      <c r="F13" s="17"/>
      <c r="G13" s="38"/>
      <c r="H13" s="39">
        <v>3537352</v>
      </c>
      <c r="I13" s="39">
        <v>3537352</v>
      </c>
      <c r="J13" s="39" t="s">
        <v>308</v>
      </c>
    </row>
    <row r="14" ht="32.25" customHeight="1" spans="1:10">
      <c r="A14" s="40" t="s">
        <v>334</v>
      </c>
      <c r="B14" s="41"/>
      <c r="C14" s="41"/>
      <c r="D14" s="41"/>
      <c r="E14" s="41"/>
      <c r="F14" s="41"/>
      <c r="G14" s="41"/>
      <c r="H14" s="41"/>
      <c r="I14" s="41"/>
      <c r="J14" s="59"/>
    </row>
    <row r="15" ht="32.25" customHeight="1" spans="1:10">
      <c r="A15" s="42" t="s">
        <v>335</v>
      </c>
      <c r="B15" s="43"/>
      <c r="C15" s="43"/>
      <c r="D15" s="43"/>
      <c r="E15" s="43"/>
      <c r="F15" s="43"/>
      <c r="G15" s="44"/>
      <c r="H15" s="45" t="s">
        <v>336</v>
      </c>
      <c r="I15" s="60" t="s">
        <v>262</v>
      </c>
      <c r="J15" s="45" t="s">
        <v>337</v>
      </c>
    </row>
    <row r="16" ht="36" customHeight="1" spans="1:10">
      <c r="A16" s="46" t="s">
        <v>255</v>
      </c>
      <c r="B16" s="46" t="s">
        <v>338</v>
      </c>
      <c r="C16" s="47" t="s">
        <v>257</v>
      </c>
      <c r="D16" s="47" t="s">
        <v>258</v>
      </c>
      <c r="E16" s="47" t="s">
        <v>259</v>
      </c>
      <c r="F16" s="47" t="s">
        <v>260</v>
      </c>
      <c r="G16" s="47" t="s">
        <v>261</v>
      </c>
      <c r="H16" s="48"/>
      <c r="I16" s="48"/>
      <c r="J16" s="48"/>
    </row>
    <row r="17" ht="32.25" customHeight="1" spans="1:10">
      <c r="A17" s="49" t="s">
        <v>339</v>
      </c>
      <c r="B17" s="49" t="s">
        <v>308</v>
      </c>
      <c r="C17" s="50" t="s">
        <v>308</v>
      </c>
      <c r="D17" s="49" t="s">
        <v>308</v>
      </c>
      <c r="E17" s="49" t="s">
        <v>308</v>
      </c>
      <c r="F17" s="49" t="s">
        <v>308</v>
      </c>
      <c r="G17" s="49" t="s">
        <v>308</v>
      </c>
      <c r="H17" s="51" t="s">
        <v>308</v>
      </c>
      <c r="I17" s="61" t="s">
        <v>308</v>
      </c>
      <c r="J17" s="51" t="s">
        <v>308</v>
      </c>
    </row>
    <row r="18" customHeight="1" spans="1:10">
      <c r="A18" s="49" t="s">
        <v>308</v>
      </c>
      <c r="B18" s="49" t="s">
        <v>340</v>
      </c>
      <c r="C18" s="50" t="s">
        <v>308</v>
      </c>
      <c r="D18" s="49" t="s">
        <v>308</v>
      </c>
      <c r="E18" s="49" t="s">
        <v>308</v>
      </c>
      <c r="F18" s="49" t="s">
        <v>308</v>
      </c>
      <c r="G18" s="49" t="s">
        <v>308</v>
      </c>
      <c r="H18" s="51" t="s">
        <v>308</v>
      </c>
      <c r="I18" s="61" t="s">
        <v>308</v>
      </c>
      <c r="J18" s="51" t="s">
        <v>308</v>
      </c>
    </row>
    <row r="19" customHeight="1" spans="1:10">
      <c r="A19" s="49" t="s">
        <v>308</v>
      </c>
      <c r="B19" s="49" t="s">
        <v>308</v>
      </c>
      <c r="C19" s="50" t="s">
        <v>341</v>
      </c>
      <c r="D19" s="49" t="s">
        <v>342</v>
      </c>
      <c r="E19" s="49" t="s">
        <v>343</v>
      </c>
      <c r="F19" s="49" t="s">
        <v>344</v>
      </c>
      <c r="G19" s="49" t="s">
        <v>345</v>
      </c>
      <c r="H19" s="51" t="s">
        <v>346</v>
      </c>
      <c r="I19" s="61" t="s">
        <v>341</v>
      </c>
      <c r="J19" s="51" t="s">
        <v>347</v>
      </c>
    </row>
    <row r="20" customHeight="1" spans="1:10">
      <c r="A20" s="49" t="s">
        <v>308</v>
      </c>
      <c r="B20" s="49" t="s">
        <v>308</v>
      </c>
      <c r="C20" s="50" t="s">
        <v>348</v>
      </c>
      <c r="D20" s="49" t="s">
        <v>342</v>
      </c>
      <c r="E20" s="49" t="s">
        <v>349</v>
      </c>
      <c r="F20" s="49" t="s">
        <v>344</v>
      </c>
      <c r="G20" s="49" t="s">
        <v>345</v>
      </c>
      <c r="H20" s="51" t="s">
        <v>346</v>
      </c>
      <c r="I20" s="61" t="s">
        <v>348</v>
      </c>
      <c r="J20" s="51" t="s">
        <v>347</v>
      </c>
    </row>
    <row r="21" customHeight="1" spans="1:10">
      <c r="A21" s="49" t="s">
        <v>308</v>
      </c>
      <c r="B21" s="49" t="s">
        <v>308</v>
      </c>
      <c r="C21" s="50" t="s">
        <v>350</v>
      </c>
      <c r="D21" s="49" t="s">
        <v>351</v>
      </c>
      <c r="E21" s="49" t="s">
        <v>352</v>
      </c>
      <c r="F21" s="49" t="s">
        <v>353</v>
      </c>
      <c r="G21" s="49" t="s">
        <v>345</v>
      </c>
      <c r="H21" s="51" t="s">
        <v>346</v>
      </c>
      <c r="I21" s="61" t="s">
        <v>350</v>
      </c>
      <c r="J21" s="51" t="s">
        <v>347</v>
      </c>
    </row>
    <row r="22" customHeight="1" spans="1:10">
      <c r="A22" s="49" t="s">
        <v>308</v>
      </c>
      <c r="B22" s="49" t="s">
        <v>308</v>
      </c>
      <c r="C22" s="50" t="s">
        <v>354</v>
      </c>
      <c r="D22" s="49" t="s">
        <v>342</v>
      </c>
      <c r="E22" s="49" t="s">
        <v>355</v>
      </c>
      <c r="F22" s="49" t="s">
        <v>344</v>
      </c>
      <c r="G22" s="49" t="s">
        <v>345</v>
      </c>
      <c r="H22" s="51" t="s">
        <v>346</v>
      </c>
      <c r="I22" s="61" t="s">
        <v>356</v>
      </c>
      <c r="J22" s="51" t="s">
        <v>347</v>
      </c>
    </row>
    <row r="23" customHeight="1" spans="1:10">
      <c r="A23" s="49" t="s">
        <v>308</v>
      </c>
      <c r="B23" s="49" t="s">
        <v>357</v>
      </c>
      <c r="C23" s="50" t="s">
        <v>308</v>
      </c>
      <c r="D23" s="49" t="s">
        <v>308</v>
      </c>
      <c r="E23" s="49" t="s">
        <v>308</v>
      </c>
      <c r="F23" s="49" t="s">
        <v>308</v>
      </c>
      <c r="G23" s="49" t="s">
        <v>308</v>
      </c>
      <c r="H23" s="51" t="s">
        <v>308</v>
      </c>
      <c r="I23" s="61" t="s">
        <v>308</v>
      </c>
      <c r="J23" s="51" t="s">
        <v>308</v>
      </c>
    </row>
    <row r="24" customHeight="1" spans="1:10">
      <c r="A24" s="49" t="s">
        <v>308</v>
      </c>
      <c r="B24" s="49" t="s">
        <v>308</v>
      </c>
      <c r="C24" s="50" t="s">
        <v>358</v>
      </c>
      <c r="D24" s="49" t="s">
        <v>342</v>
      </c>
      <c r="E24" s="49" t="s">
        <v>359</v>
      </c>
      <c r="F24" s="49" t="s">
        <v>360</v>
      </c>
      <c r="G24" s="49" t="s">
        <v>345</v>
      </c>
      <c r="H24" s="51" t="s">
        <v>346</v>
      </c>
      <c r="I24" s="61" t="s">
        <v>358</v>
      </c>
      <c r="J24" s="51" t="s">
        <v>347</v>
      </c>
    </row>
    <row r="25" customHeight="1" spans="1:10">
      <c r="A25" s="49" t="s">
        <v>308</v>
      </c>
      <c r="B25" s="49" t="s">
        <v>308</v>
      </c>
      <c r="C25" s="50" t="s">
        <v>361</v>
      </c>
      <c r="D25" s="49" t="s">
        <v>342</v>
      </c>
      <c r="E25" s="49" t="s">
        <v>362</v>
      </c>
      <c r="F25" s="49" t="s">
        <v>360</v>
      </c>
      <c r="G25" s="49" t="s">
        <v>345</v>
      </c>
      <c r="H25" s="51" t="s">
        <v>346</v>
      </c>
      <c r="I25" s="61" t="s">
        <v>361</v>
      </c>
      <c r="J25" s="51" t="s">
        <v>347</v>
      </c>
    </row>
    <row r="26" customHeight="1" spans="1:10">
      <c r="A26" s="49" t="s">
        <v>308</v>
      </c>
      <c r="B26" s="49" t="s">
        <v>363</v>
      </c>
      <c r="C26" s="50" t="s">
        <v>308</v>
      </c>
      <c r="D26" s="49" t="s">
        <v>308</v>
      </c>
      <c r="E26" s="49" t="s">
        <v>308</v>
      </c>
      <c r="F26" s="49" t="s">
        <v>308</v>
      </c>
      <c r="G26" s="49" t="s">
        <v>308</v>
      </c>
      <c r="H26" s="51" t="s">
        <v>308</v>
      </c>
      <c r="I26" s="61" t="s">
        <v>308</v>
      </c>
      <c r="J26" s="51" t="s">
        <v>308</v>
      </c>
    </row>
    <row r="27" customHeight="1" spans="1:10">
      <c r="A27" s="49" t="s">
        <v>308</v>
      </c>
      <c r="B27" s="49" t="s">
        <v>308</v>
      </c>
      <c r="C27" s="50" t="s">
        <v>364</v>
      </c>
      <c r="D27" s="49" t="s">
        <v>342</v>
      </c>
      <c r="E27" s="49" t="s">
        <v>365</v>
      </c>
      <c r="F27" s="49" t="s">
        <v>360</v>
      </c>
      <c r="G27" s="49" t="s">
        <v>345</v>
      </c>
      <c r="H27" s="51" t="s">
        <v>346</v>
      </c>
      <c r="I27" s="61" t="s">
        <v>364</v>
      </c>
      <c r="J27" s="51" t="s">
        <v>347</v>
      </c>
    </row>
    <row r="28" customHeight="1" spans="1:10">
      <c r="A28" s="49" t="s">
        <v>308</v>
      </c>
      <c r="B28" s="49" t="s">
        <v>366</v>
      </c>
      <c r="C28" s="50" t="s">
        <v>308</v>
      </c>
      <c r="D28" s="49" t="s">
        <v>308</v>
      </c>
      <c r="E28" s="49" t="s">
        <v>308</v>
      </c>
      <c r="F28" s="49" t="s">
        <v>308</v>
      </c>
      <c r="G28" s="49" t="s">
        <v>308</v>
      </c>
      <c r="H28" s="51" t="s">
        <v>308</v>
      </c>
      <c r="I28" s="61" t="s">
        <v>308</v>
      </c>
      <c r="J28" s="51" t="s">
        <v>308</v>
      </c>
    </row>
    <row r="29" customHeight="1" spans="1:10">
      <c r="A29" s="49" t="s">
        <v>308</v>
      </c>
      <c r="B29" s="49" t="s">
        <v>308</v>
      </c>
      <c r="C29" s="50" t="s">
        <v>367</v>
      </c>
      <c r="D29" s="49" t="s">
        <v>342</v>
      </c>
      <c r="E29" s="49" t="s">
        <v>368</v>
      </c>
      <c r="F29" s="49" t="s">
        <v>360</v>
      </c>
      <c r="G29" s="49" t="s">
        <v>345</v>
      </c>
      <c r="H29" s="51" t="s">
        <v>346</v>
      </c>
      <c r="I29" s="61" t="s">
        <v>367</v>
      </c>
      <c r="J29" s="51" t="s">
        <v>347</v>
      </c>
    </row>
    <row r="30" customHeight="1" spans="1:10">
      <c r="A30" s="49" t="s">
        <v>369</v>
      </c>
      <c r="B30" s="49" t="s">
        <v>308</v>
      </c>
      <c r="C30" s="50" t="s">
        <v>308</v>
      </c>
      <c r="D30" s="49" t="s">
        <v>308</v>
      </c>
      <c r="E30" s="49" t="s">
        <v>308</v>
      </c>
      <c r="F30" s="49" t="s">
        <v>308</v>
      </c>
      <c r="G30" s="49" t="s">
        <v>308</v>
      </c>
      <c r="H30" s="51" t="s">
        <v>308</v>
      </c>
      <c r="I30" s="61" t="s">
        <v>308</v>
      </c>
      <c r="J30" s="51" t="s">
        <v>308</v>
      </c>
    </row>
    <row r="31" customHeight="1" spans="1:10">
      <c r="A31" s="49" t="s">
        <v>308</v>
      </c>
      <c r="B31" s="49" t="s">
        <v>370</v>
      </c>
      <c r="C31" s="50" t="s">
        <v>308</v>
      </c>
      <c r="D31" s="49" t="s">
        <v>308</v>
      </c>
      <c r="E31" s="49" t="s">
        <v>308</v>
      </c>
      <c r="F31" s="49" t="s">
        <v>308</v>
      </c>
      <c r="G31" s="49" t="s">
        <v>308</v>
      </c>
      <c r="H31" s="51" t="s">
        <v>308</v>
      </c>
      <c r="I31" s="61" t="s">
        <v>308</v>
      </c>
      <c r="J31" s="51" t="s">
        <v>308</v>
      </c>
    </row>
    <row r="32" customHeight="1" spans="1:10">
      <c r="A32" s="49" t="s">
        <v>308</v>
      </c>
      <c r="B32" s="49" t="s">
        <v>371</v>
      </c>
      <c r="C32" s="50" t="s">
        <v>308</v>
      </c>
      <c r="D32" s="49" t="s">
        <v>308</v>
      </c>
      <c r="E32" s="49" t="s">
        <v>308</v>
      </c>
      <c r="F32" s="49" t="s">
        <v>308</v>
      </c>
      <c r="G32" s="49" t="s">
        <v>308</v>
      </c>
      <c r="H32" s="51" t="s">
        <v>308</v>
      </c>
      <c r="I32" s="61" t="s">
        <v>308</v>
      </c>
      <c r="J32" s="51" t="s">
        <v>308</v>
      </c>
    </row>
    <row r="33" customHeight="1" spans="1:10">
      <c r="A33" s="49" t="s">
        <v>308</v>
      </c>
      <c r="B33" s="49" t="s">
        <v>308</v>
      </c>
      <c r="C33" s="50" t="s">
        <v>372</v>
      </c>
      <c r="D33" s="49" t="s">
        <v>342</v>
      </c>
      <c r="E33" s="49" t="s">
        <v>373</v>
      </c>
      <c r="F33" s="49" t="s">
        <v>360</v>
      </c>
      <c r="G33" s="49" t="s">
        <v>374</v>
      </c>
      <c r="H33" s="51" t="s">
        <v>346</v>
      </c>
      <c r="I33" s="61" t="s">
        <v>372</v>
      </c>
      <c r="J33" s="51" t="s">
        <v>347</v>
      </c>
    </row>
    <row r="34" customHeight="1" spans="1:10">
      <c r="A34" s="49" t="s">
        <v>308</v>
      </c>
      <c r="B34" s="49" t="s">
        <v>308</v>
      </c>
      <c r="C34" s="50" t="s">
        <v>375</v>
      </c>
      <c r="D34" s="49" t="s">
        <v>342</v>
      </c>
      <c r="E34" s="49" t="s">
        <v>373</v>
      </c>
      <c r="F34" s="49" t="s">
        <v>360</v>
      </c>
      <c r="G34" s="49" t="s">
        <v>374</v>
      </c>
      <c r="H34" s="51" t="s">
        <v>346</v>
      </c>
      <c r="I34" s="61" t="s">
        <v>375</v>
      </c>
      <c r="J34" s="51" t="s">
        <v>347</v>
      </c>
    </row>
    <row r="35" customHeight="1" spans="1:10">
      <c r="A35" s="49" t="s">
        <v>308</v>
      </c>
      <c r="B35" s="49" t="s">
        <v>308</v>
      </c>
      <c r="C35" s="50" t="s">
        <v>376</v>
      </c>
      <c r="D35" s="49" t="s">
        <v>342</v>
      </c>
      <c r="E35" s="49" t="s">
        <v>373</v>
      </c>
      <c r="F35" s="49" t="s">
        <v>360</v>
      </c>
      <c r="G35" s="49" t="s">
        <v>374</v>
      </c>
      <c r="H35" s="51" t="s">
        <v>346</v>
      </c>
      <c r="I35" s="61" t="s">
        <v>376</v>
      </c>
      <c r="J35" s="51" t="s">
        <v>347</v>
      </c>
    </row>
    <row r="36" customHeight="1" spans="1:10">
      <c r="A36" s="49" t="s">
        <v>308</v>
      </c>
      <c r="B36" s="49" t="s">
        <v>377</v>
      </c>
      <c r="C36" s="50" t="s">
        <v>308</v>
      </c>
      <c r="D36" s="49" t="s">
        <v>308</v>
      </c>
      <c r="E36" s="49" t="s">
        <v>308</v>
      </c>
      <c r="F36" s="49" t="s">
        <v>308</v>
      </c>
      <c r="G36" s="49" t="s">
        <v>308</v>
      </c>
      <c r="H36" s="51" t="s">
        <v>308</v>
      </c>
      <c r="I36" s="61" t="s">
        <v>308</v>
      </c>
      <c r="J36" s="51" t="s">
        <v>308</v>
      </c>
    </row>
    <row r="37" customHeight="1" spans="1:10">
      <c r="A37" s="49" t="s">
        <v>308</v>
      </c>
      <c r="B37" s="49" t="s">
        <v>308</v>
      </c>
      <c r="C37" s="50" t="s">
        <v>378</v>
      </c>
      <c r="D37" s="49" t="s">
        <v>342</v>
      </c>
      <c r="E37" s="49" t="s">
        <v>373</v>
      </c>
      <c r="F37" s="49" t="s">
        <v>360</v>
      </c>
      <c r="G37" s="49" t="s">
        <v>374</v>
      </c>
      <c r="H37" s="51" t="s">
        <v>346</v>
      </c>
      <c r="I37" s="61" t="s">
        <v>378</v>
      </c>
      <c r="J37" s="51" t="s">
        <v>347</v>
      </c>
    </row>
    <row r="38" customHeight="1" spans="1:10">
      <c r="A38" s="49" t="s">
        <v>308</v>
      </c>
      <c r="B38" s="49" t="s">
        <v>379</v>
      </c>
      <c r="C38" s="50" t="s">
        <v>308</v>
      </c>
      <c r="D38" s="49" t="s">
        <v>308</v>
      </c>
      <c r="E38" s="49" t="s">
        <v>308</v>
      </c>
      <c r="F38" s="49" t="s">
        <v>308</v>
      </c>
      <c r="G38" s="49" t="s">
        <v>308</v>
      </c>
      <c r="H38" s="51" t="s">
        <v>308</v>
      </c>
      <c r="I38" s="61" t="s">
        <v>308</v>
      </c>
      <c r="J38" s="51" t="s">
        <v>308</v>
      </c>
    </row>
    <row r="39" customHeight="1" spans="1:10">
      <c r="A39" s="49" t="s">
        <v>308</v>
      </c>
      <c r="B39" s="49" t="s">
        <v>308</v>
      </c>
      <c r="C39" s="50" t="s">
        <v>380</v>
      </c>
      <c r="D39" s="49" t="s">
        <v>342</v>
      </c>
      <c r="E39" s="49" t="s">
        <v>373</v>
      </c>
      <c r="F39" s="49" t="s">
        <v>360</v>
      </c>
      <c r="G39" s="49" t="s">
        <v>374</v>
      </c>
      <c r="H39" s="51" t="s">
        <v>346</v>
      </c>
      <c r="I39" s="61" t="s">
        <v>380</v>
      </c>
      <c r="J39" s="51" t="s">
        <v>347</v>
      </c>
    </row>
    <row r="40" customHeight="1" spans="1:10">
      <c r="A40" s="49" t="s">
        <v>381</v>
      </c>
      <c r="B40" s="49" t="s">
        <v>308</v>
      </c>
      <c r="C40" s="50" t="s">
        <v>308</v>
      </c>
      <c r="D40" s="49" t="s">
        <v>308</v>
      </c>
      <c r="E40" s="49" t="s">
        <v>308</v>
      </c>
      <c r="F40" s="49" t="s">
        <v>308</v>
      </c>
      <c r="G40" s="49" t="s">
        <v>308</v>
      </c>
      <c r="H40" s="51" t="s">
        <v>308</v>
      </c>
      <c r="I40" s="61" t="s">
        <v>308</v>
      </c>
      <c r="J40" s="51" t="s">
        <v>308</v>
      </c>
    </row>
    <row r="41" customHeight="1" spans="1:10">
      <c r="A41" s="49" t="s">
        <v>308</v>
      </c>
      <c r="B41" s="49" t="s">
        <v>382</v>
      </c>
      <c r="C41" s="50" t="s">
        <v>308</v>
      </c>
      <c r="D41" s="49" t="s">
        <v>308</v>
      </c>
      <c r="E41" s="49" t="s">
        <v>308</v>
      </c>
      <c r="F41" s="49" t="s">
        <v>308</v>
      </c>
      <c r="G41" s="49" t="s">
        <v>308</v>
      </c>
      <c r="H41" s="51" t="s">
        <v>308</v>
      </c>
      <c r="I41" s="61" t="s">
        <v>308</v>
      </c>
      <c r="J41" s="51" t="s">
        <v>308</v>
      </c>
    </row>
    <row r="42" customHeight="1" spans="1:10">
      <c r="A42" s="49" t="s">
        <v>308</v>
      </c>
      <c r="B42" s="49" t="s">
        <v>308</v>
      </c>
      <c r="C42" s="50" t="s">
        <v>383</v>
      </c>
      <c r="D42" s="49" t="s">
        <v>342</v>
      </c>
      <c r="E42" s="49" t="s">
        <v>373</v>
      </c>
      <c r="F42" s="49" t="s">
        <v>360</v>
      </c>
      <c r="G42" s="49" t="s">
        <v>345</v>
      </c>
      <c r="H42" s="51" t="s">
        <v>346</v>
      </c>
      <c r="I42" s="61" t="s">
        <v>383</v>
      </c>
      <c r="J42" s="51" t="s">
        <v>347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38888888888889" right="0.838888888888889" top="0.9" bottom="0.9" header="0.359027777777778" footer="0.359027777777778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123" t="s">
        <v>52</v>
      </c>
    </row>
    <row r="2" ht="41.25" customHeight="1" spans="1:1">
      <c r="A2" s="101" t="str">
        <f>"2025"&amp;"年部门收入预算表"</f>
        <v>2025年部门收入预算表</v>
      </c>
    </row>
    <row r="3" ht="17.25" customHeight="1" spans="1:19">
      <c r="A3" s="104" t="str">
        <f>"单位名称："&amp;"石林彝族自治县文化馆"</f>
        <v>单位名称：石林彝族自治县文化馆</v>
      </c>
      <c r="S3" s="106" t="s">
        <v>1</v>
      </c>
    </row>
    <row r="4" ht="21.75" customHeight="1" spans="1:19">
      <c r="A4" s="255" t="s">
        <v>53</v>
      </c>
      <c r="B4" s="256" t="s">
        <v>54</v>
      </c>
      <c r="C4" s="256" t="s">
        <v>55</v>
      </c>
      <c r="D4" s="257" t="s">
        <v>56</v>
      </c>
      <c r="E4" s="257"/>
      <c r="F4" s="257"/>
      <c r="G4" s="257"/>
      <c r="H4" s="257"/>
      <c r="I4" s="201"/>
      <c r="J4" s="257"/>
      <c r="K4" s="257"/>
      <c r="L4" s="257"/>
      <c r="M4" s="257"/>
      <c r="N4" s="263"/>
      <c r="O4" s="257" t="s">
        <v>45</v>
      </c>
      <c r="P4" s="257"/>
      <c r="Q4" s="257"/>
      <c r="R4" s="257"/>
      <c r="S4" s="263"/>
    </row>
    <row r="5" ht="27" customHeight="1" spans="1:19">
      <c r="A5" s="258"/>
      <c r="B5" s="259"/>
      <c r="C5" s="259"/>
      <c r="D5" s="259" t="s">
        <v>57</v>
      </c>
      <c r="E5" s="259" t="s">
        <v>58</v>
      </c>
      <c r="F5" s="259" t="s">
        <v>59</v>
      </c>
      <c r="G5" s="259" t="s">
        <v>60</v>
      </c>
      <c r="H5" s="259" t="s">
        <v>61</v>
      </c>
      <c r="I5" s="264" t="s">
        <v>62</v>
      </c>
      <c r="J5" s="265"/>
      <c r="K5" s="265"/>
      <c r="L5" s="265"/>
      <c r="M5" s="265"/>
      <c r="N5" s="266"/>
      <c r="O5" s="259" t="s">
        <v>57</v>
      </c>
      <c r="P5" s="259" t="s">
        <v>58</v>
      </c>
      <c r="Q5" s="259" t="s">
        <v>59</v>
      </c>
      <c r="R5" s="259" t="s">
        <v>60</v>
      </c>
      <c r="S5" s="259" t="s">
        <v>63</v>
      </c>
    </row>
    <row r="6" ht="30" customHeight="1" spans="1:19">
      <c r="A6" s="260"/>
      <c r="B6" s="174"/>
      <c r="C6" s="185"/>
      <c r="D6" s="185"/>
      <c r="E6" s="185"/>
      <c r="F6" s="185"/>
      <c r="G6" s="185"/>
      <c r="H6" s="185"/>
      <c r="I6" s="129" t="s">
        <v>57</v>
      </c>
      <c r="J6" s="266" t="s">
        <v>64</v>
      </c>
      <c r="K6" s="266" t="s">
        <v>65</v>
      </c>
      <c r="L6" s="266" t="s">
        <v>66</v>
      </c>
      <c r="M6" s="266" t="s">
        <v>67</v>
      </c>
      <c r="N6" s="266" t="s">
        <v>68</v>
      </c>
      <c r="O6" s="267"/>
      <c r="P6" s="267"/>
      <c r="Q6" s="267"/>
      <c r="R6" s="267"/>
      <c r="S6" s="185"/>
    </row>
    <row r="7" ht="15" customHeight="1" spans="1:19">
      <c r="A7" s="261">
        <v>1</v>
      </c>
      <c r="B7" s="261">
        <v>2</v>
      </c>
      <c r="C7" s="261">
        <v>3</v>
      </c>
      <c r="D7" s="261">
        <v>4</v>
      </c>
      <c r="E7" s="261">
        <v>5</v>
      </c>
      <c r="F7" s="261">
        <v>6</v>
      </c>
      <c r="G7" s="261">
        <v>7</v>
      </c>
      <c r="H7" s="261">
        <v>8</v>
      </c>
      <c r="I7" s="129">
        <v>9</v>
      </c>
      <c r="J7" s="261">
        <v>10</v>
      </c>
      <c r="K7" s="261">
        <v>11</v>
      </c>
      <c r="L7" s="261">
        <v>12</v>
      </c>
      <c r="M7" s="261">
        <v>13</v>
      </c>
      <c r="N7" s="261">
        <v>14</v>
      </c>
      <c r="O7" s="261">
        <v>15</v>
      </c>
      <c r="P7" s="261">
        <v>16</v>
      </c>
      <c r="Q7" s="261">
        <v>17</v>
      </c>
      <c r="R7" s="261">
        <v>18</v>
      </c>
      <c r="S7" s="261">
        <v>19</v>
      </c>
    </row>
    <row r="8" ht="18" customHeight="1" spans="1:19">
      <c r="A8" s="81" t="s">
        <v>69</v>
      </c>
      <c r="B8" s="81" t="s">
        <v>70</v>
      </c>
      <c r="C8" s="173">
        <v>3537352</v>
      </c>
      <c r="D8" s="173">
        <v>3537352</v>
      </c>
      <c r="E8" s="173">
        <v>3537352</v>
      </c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</row>
    <row r="9" ht="18" customHeight="1" spans="1:19">
      <c r="A9" s="109" t="s">
        <v>55</v>
      </c>
      <c r="B9" s="262"/>
      <c r="C9" s="173">
        <v>3537352</v>
      </c>
      <c r="D9" s="173">
        <v>3537352</v>
      </c>
      <c r="E9" s="173">
        <v>3537352</v>
      </c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106" t="s">
        <v>71</v>
      </c>
    </row>
    <row r="2" ht="41.25" customHeight="1" spans="1:1">
      <c r="A2" s="101" t="str">
        <f>"2025"&amp;"年部门支出预算表"</f>
        <v>2025年部门支出预算表</v>
      </c>
    </row>
    <row r="3" ht="17.25" customHeight="1" spans="1:15">
      <c r="A3" s="104" t="str">
        <f>"单位名称："&amp;"石林彝族自治县文化馆"</f>
        <v>单位名称：石林彝族自治县文化馆</v>
      </c>
      <c r="O3" s="106" t="s">
        <v>1</v>
      </c>
    </row>
    <row r="4" ht="27" customHeight="1" spans="1:15">
      <c r="A4" s="241" t="s">
        <v>72</v>
      </c>
      <c r="B4" s="241" t="s">
        <v>73</v>
      </c>
      <c r="C4" s="241" t="s">
        <v>55</v>
      </c>
      <c r="D4" s="242" t="s">
        <v>58</v>
      </c>
      <c r="E4" s="243"/>
      <c r="F4" s="244"/>
      <c r="G4" s="245" t="s">
        <v>59</v>
      </c>
      <c r="H4" s="245" t="s">
        <v>60</v>
      </c>
      <c r="I4" s="245" t="s">
        <v>74</v>
      </c>
      <c r="J4" s="242" t="s">
        <v>62</v>
      </c>
      <c r="K4" s="243"/>
      <c r="L4" s="243"/>
      <c r="M4" s="243"/>
      <c r="N4" s="252"/>
      <c r="O4" s="253"/>
    </row>
    <row r="5" ht="42" customHeight="1" spans="1:15">
      <c r="A5" s="246"/>
      <c r="B5" s="246"/>
      <c r="C5" s="247"/>
      <c r="D5" s="248" t="s">
        <v>57</v>
      </c>
      <c r="E5" s="248" t="s">
        <v>75</v>
      </c>
      <c r="F5" s="248" t="s">
        <v>76</v>
      </c>
      <c r="G5" s="247"/>
      <c r="H5" s="247"/>
      <c r="I5" s="254"/>
      <c r="J5" s="248" t="s">
        <v>57</v>
      </c>
      <c r="K5" s="235" t="s">
        <v>77</v>
      </c>
      <c r="L5" s="235" t="s">
        <v>78</v>
      </c>
      <c r="M5" s="235" t="s">
        <v>79</v>
      </c>
      <c r="N5" s="235" t="s">
        <v>80</v>
      </c>
      <c r="O5" s="235" t="s">
        <v>81</v>
      </c>
    </row>
    <row r="6" ht="18" customHeight="1" spans="1:15">
      <c r="A6" s="112" t="s">
        <v>82</v>
      </c>
      <c r="B6" s="112" t="s">
        <v>83</v>
      </c>
      <c r="C6" s="112" t="s">
        <v>84</v>
      </c>
      <c r="D6" s="115" t="s">
        <v>85</v>
      </c>
      <c r="E6" s="115" t="s">
        <v>86</v>
      </c>
      <c r="F6" s="115" t="s">
        <v>87</v>
      </c>
      <c r="G6" s="115" t="s">
        <v>88</v>
      </c>
      <c r="H6" s="115" t="s">
        <v>89</v>
      </c>
      <c r="I6" s="115" t="s">
        <v>90</v>
      </c>
      <c r="J6" s="115" t="s">
        <v>91</v>
      </c>
      <c r="K6" s="115" t="s">
        <v>92</v>
      </c>
      <c r="L6" s="115" t="s">
        <v>93</v>
      </c>
      <c r="M6" s="115" t="s">
        <v>94</v>
      </c>
      <c r="N6" s="112" t="s">
        <v>95</v>
      </c>
      <c r="O6" s="115" t="s">
        <v>96</v>
      </c>
    </row>
    <row r="7" ht="21" customHeight="1" spans="1:15">
      <c r="A7" s="116" t="s">
        <v>97</v>
      </c>
      <c r="B7" s="116" t="s">
        <v>98</v>
      </c>
      <c r="C7" s="173">
        <v>2377529</v>
      </c>
      <c r="D7" s="173">
        <v>2377529</v>
      </c>
      <c r="E7" s="173">
        <v>2377529</v>
      </c>
      <c r="F7" s="173"/>
      <c r="G7" s="173"/>
      <c r="H7" s="173"/>
      <c r="I7" s="173"/>
      <c r="J7" s="173"/>
      <c r="K7" s="173"/>
      <c r="L7" s="173"/>
      <c r="M7" s="173"/>
      <c r="N7" s="173"/>
      <c r="O7" s="173"/>
    </row>
    <row r="8" ht="21" customHeight="1" spans="1:15">
      <c r="A8" s="249" t="s">
        <v>99</v>
      </c>
      <c r="B8" s="249" t="s">
        <v>100</v>
      </c>
      <c r="C8" s="173">
        <v>2377529</v>
      </c>
      <c r="D8" s="173">
        <v>2377529</v>
      </c>
      <c r="E8" s="173">
        <v>2377529</v>
      </c>
      <c r="F8" s="173"/>
      <c r="G8" s="173"/>
      <c r="H8" s="173"/>
      <c r="I8" s="173"/>
      <c r="J8" s="173"/>
      <c r="K8" s="173"/>
      <c r="L8" s="173"/>
      <c r="M8" s="173"/>
      <c r="N8" s="173"/>
      <c r="O8" s="173"/>
    </row>
    <row r="9" ht="21" customHeight="1" spans="1:15">
      <c r="A9" s="250" t="s">
        <v>101</v>
      </c>
      <c r="B9" s="250" t="s">
        <v>102</v>
      </c>
      <c r="C9" s="173">
        <v>2377529</v>
      </c>
      <c r="D9" s="173">
        <v>2377529</v>
      </c>
      <c r="E9" s="173">
        <v>2377529</v>
      </c>
      <c r="F9" s="173"/>
      <c r="G9" s="173"/>
      <c r="H9" s="173"/>
      <c r="I9" s="173"/>
      <c r="J9" s="173"/>
      <c r="K9" s="173"/>
      <c r="L9" s="173"/>
      <c r="M9" s="173"/>
      <c r="N9" s="173"/>
      <c r="O9" s="173"/>
    </row>
    <row r="10" ht="21" customHeight="1" spans="1:15">
      <c r="A10" s="116" t="s">
        <v>103</v>
      </c>
      <c r="B10" s="116" t="s">
        <v>104</v>
      </c>
      <c r="C10" s="173">
        <v>580665</v>
      </c>
      <c r="D10" s="173">
        <v>580665</v>
      </c>
      <c r="E10" s="173">
        <v>580665</v>
      </c>
      <c r="F10" s="173"/>
      <c r="G10" s="173"/>
      <c r="H10" s="173"/>
      <c r="I10" s="173"/>
      <c r="J10" s="173"/>
      <c r="K10" s="173"/>
      <c r="L10" s="173"/>
      <c r="M10" s="173"/>
      <c r="N10" s="173"/>
      <c r="O10" s="173"/>
    </row>
    <row r="11" ht="21" customHeight="1" spans="1:15">
      <c r="A11" s="249" t="s">
        <v>105</v>
      </c>
      <c r="B11" s="249" t="s">
        <v>106</v>
      </c>
      <c r="C11" s="173">
        <v>528951</v>
      </c>
      <c r="D11" s="173">
        <v>528951</v>
      </c>
      <c r="E11" s="173">
        <v>528951</v>
      </c>
      <c r="F11" s="173"/>
      <c r="G11" s="173"/>
      <c r="H11" s="173"/>
      <c r="I11" s="173"/>
      <c r="J11" s="173"/>
      <c r="K11" s="173"/>
      <c r="L11" s="173"/>
      <c r="M11" s="173"/>
      <c r="N11" s="173"/>
      <c r="O11" s="173"/>
    </row>
    <row r="12" ht="21" customHeight="1" spans="1:15">
      <c r="A12" s="250" t="s">
        <v>107</v>
      </c>
      <c r="B12" s="250" t="s">
        <v>108</v>
      </c>
      <c r="C12" s="173">
        <v>187200</v>
      </c>
      <c r="D12" s="173">
        <v>187200</v>
      </c>
      <c r="E12" s="173">
        <v>187200</v>
      </c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ht="21" customHeight="1" spans="1:15">
      <c r="A13" s="250" t="s">
        <v>109</v>
      </c>
      <c r="B13" s="250" t="s">
        <v>110</v>
      </c>
      <c r="C13" s="173">
        <v>341751</v>
      </c>
      <c r="D13" s="173">
        <v>341751</v>
      </c>
      <c r="E13" s="173">
        <v>341751</v>
      </c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ht="21" customHeight="1" spans="1:15">
      <c r="A14" s="249" t="s">
        <v>111</v>
      </c>
      <c r="B14" s="249" t="s">
        <v>112</v>
      </c>
      <c r="C14" s="173">
        <v>51714</v>
      </c>
      <c r="D14" s="173">
        <v>51714</v>
      </c>
      <c r="E14" s="173">
        <v>51714</v>
      </c>
      <c r="F14" s="173"/>
      <c r="G14" s="173"/>
      <c r="H14" s="173"/>
      <c r="I14" s="173"/>
      <c r="J14" s="173"/>
      <c r="K14" s="173"/>
      <c r="L14" s="173"/>
      <c r="M14" s="173"/>
      <c r="N14" s="173"/>
      <c r="O14" s="173"/>
    </row>
    <row r="15" ht="21" customHeight="1" spans="1:15">
      <c r="A15" s="250" t="s">
        <v>113</v>
      </c>
      <c r="B15" s="250" t="s">
        <v>114</v>
      </c>
      <c r="C15" s="173">
        <v>51714</v>
      </c>
      <c r="D15" s="173">
        <v>51714</v>
      </c>
      <c r="E15" s="173">
        <v>51714</v>
      </c>
      <c r="F15" s="173"/>
      <c r="G15" s="173"/>
      <c r="H15" s="173"/>
      <c r="I15" s="173"/>
      <c r="J15" s="173"/>
      <c r="K15" s="173"/>
      <c r="L15" s="173"/>
      <c r="M15" s="173"/>
      <c r="N15" s="173"/>
      <c r="O15" s="173"/>
    </row>
    <row r="16" ht="21" customHeight="1" spans="1:15">
      <c r="A16" s="116" t="s">
        <v>115</v>
      </c>
      <c r="B16" s="116" t="s">
        <v>116</v>
      </c>
      <c r="C16" s="173">
        <v>308807</v>
      </c>
      <c r="D16" s="173">
        <v>308807</v>
      </c>
      <c r="E16" s="173">
        <v>308807</v>
      </c>
      <c r="F16" s="173"/>
      <c r="G16" s="173"/>
      <c r="H16" s="173"/>
      <c r="I16" s="173"/>
      <c r="J16" s="173"/>
      <c r="K16" s="173"/>
      <c r="L16" s="173"/>
      <c r="M16" s="173"/>
      <c r="N16" s="173"/>
      <c r="O16" s="173"/>
    </row>
    <row r="17" ht="21" customHeight="1" spans="1:15">
      <c r="A17" s="249" t="s">
        <v>117</v>
      </c>
      <c r="B17" s="249" t="s">
        <v>118</v>
      </c>
      <c r="C17" s="173">
        <v>308807</v>
      </c>
      <c r="D17" s="173">
        <v>308807</v>
      </c>
      <c r="E17" s="173">
        <v>308807</v>
      </c>
      <c r="F17" s="173"/>
      <c r="G17" s="173"/>
      <c r="H17" s="173"/>
      <c r="I17" s="173"/>
      <c r="J17" s="173"/>
      <c r="K17" s="173"/>
      <c r="L17" s="173"/>
      <c r="M17" s="173"/>
      <c r="N17" s="173"/>
      <c r="O17" s="173"/>
    </row>
    <row r="18" ht="21" customHeight="1" spans="1:15">
      <c r="A18" s="250" t="s">
        <v>119</v>
      </c>
      <c r="B18" s="250" t="s">
        <v>120</v>
      </c>
      <c r="C18" s="173">
        <v>143293</v>
      </c>
      <c r="D18" s="173">
        <v>143293</v>
      </c>
      <c r="E18" s="173">
        <v>143293</v>
      </c>
      <c r="F18" s="173"/>
      <c r="G18" s="173"/>
      <c r="H18" s="173"/>
      <c r="I18" s="173"/>
      <c r="J18" s="173"/>
      <c r="K18" s="173"/>
      <c r="L18" s="173"/>
      <c r="M18" s="173"/>
      <c r="N18" s="173"/>
      <c r="O18" s="173"/>
    </row>
    <row r="19" ht="21" customHeight="1" spans="1:15">
      <c r="A19" s="250" t="s">
        <v>121</v>
      </c>
      <c r="B19" s="250" t="s">
        <v>122</v>
      </c>
      <c r="C19" s="173">
        <v>145737</v>
      </c>
      <c r="D19" s="173">
        <v>145737</v>
      </c>
      <c r="E19" s="173">
        <v>145737</v>
      </c>
      <c r="F19" s="173"/>
      <c r="G19" s="173"/>
      <c r="H19" s="173"/>
      <c r="I19" s="173"/>
      <c r="J19" s="173"/>
      <c r="K19" s="173"/>
      <c r="L19" s="173"/>
      <c r="M19" s="173"/>
      <c r="N19" s="173"/>
      <c r="O19" s="173"/>
    </row>
    <row r="20" ht="21" customHeight="1" spans="1:15">
      <c r="A20" s="250" t="s">
        <v>123</v>
      </c>
      <c r="B20" s="250" t="s">
        <v>124</v>
      </c>
      <c r="C20" s="173">
        <v>19777</v>
      </c>
      <c r="D20" s="173">
        <v>19777</v>
      </c>
      <c r="E20" s="173">
        <v>19777</v>
      </c>
      <c r="F20" s="173"/>
      <c r="G20" s="173"/>
      <c r="H20" s="173"/>
      <c r="I20" s="173"/>
      <c r="J20" s="173"/>
      <c r="K20" s="173"/>
      <c r="L20" s="173"/>
      <c r="M20" s="173"/>
      <c r="N20" s="173"/>
      <c r="O20" s="173"/>
    </row>
    <row r="21" ht="21" customHeight="1" spans="1:15">
      <c r="A21" s="116" t="s">
        <v>125</v>
      </c>
      <c r="B21" s="116" t="s">
        <v>126</v>
      </c>
      <c r="C21" s="173">
        <v>270351</v>
      </c>
      <c r="D21" s="173">
        <v>270351</v>
      </c>
      <c r="E21" s="173">
        <v>270351</v>
      </c>
      <c r="F21" s="173"/>
      <c r="G21" s="173"/>
      <c r="H21" s="173"/>
      <c r="I21" s="173"/>
      <c r="J21" s="173"/>
      <c r="K21" s="173"/>
      <c r="L21" s="173"/>
      <c r="M21" s="173"/>
      <c r="N21" s="173"/>
      <c r="O21" s="173"/>
    </row>
    <row r="22" ht="21" customHeight="1" spans="1:15">
      <c r="A22" s="249" t="s">
        <v>127</v>
      </c>
      <c r="B22" s="249" t="s">
        <v>128</v>
      </c>
      <c r="C22" s="173">
        <v>270351</v>
      </c>
      <c r="D22" s="173">
        <v>270351</v>
      </c>
      <c r="E22" s="173">
        <v>270351</v>
      </c>
      <c r="F22" s="173"/>
      <c r="G22" s="173"/>
      <c r="H22" s="173"/>
      <c r="I22" s="173"/>
      <c r="J22" s="173"/>
      <c r="K22" s="173"/>
      <c r="L22" s="173"/>
      <c r="M22" s="173"/>
      <c r="N22" s="173"/>
      <c r="O22" s="173"/>
    </row>
    <row r="23" ht="21" customHeight="1" spans="1:15">
      <c r="A23" s="250" t="s">
        <v>129</v>
      </c>
      <c r="B23" s="250" t="s">
        <v>130</v>
      </c>
      <c r="C23" s="173">
        <v>270351</v>
      </c>
      <c r="D23" s="173">
        <v>270351</v>
      </c>
      <c r="E23" s="173">
        <v>270351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</row>
    <row r="24" ht="21" customHeight="1" spans="1:15">
      <c r="A24" s="251" t="s">
        <v>55</v>
      </c>
      <c r="B24" s="95"/>
      <c r="C24" s="173">
        <v>3537352</v>
      </c>
      <c r="D24" s="173">
        <v>3537352</v>
      </c>
      <c r="E24" s="173">
        <v>3537352</v>
      </c>
      <c r="F24" s="173"/>
      <c r="G24" s="173"/>
      <c r="H24" s="173"/>
      <c r="I24" s="173"/>
      <c r="J24" s="173"/>
      <c r="K24" s="173"/>
      <c r="L24" s="173"/>
      <c r="M24" s="173"/>
      <c r="N24" s="173"/>
      <c r="O24" s="173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102"/>
      <c r="B1" s="106"/>
      <c r="C1" s="106"/>
      <c r="D1" s="106" t="s">
        <v>131</v>
      </c>
    </row>
    <row r="2" ht="41.25" customHeight="1" spans="1:1">
      <c r="A2" s="101" t="str">
        <f>"2025"&amp;"年部门财政拨款收支预算总表"</f>
        <v>2025年部门财政拨款收支预算总表</v>
      </c>
    </row>
    <row r="3" ht="17.25" customHeight="1" spans="1:4">
      <c r="A3" s="104" t="str">
        <f>"单位名称："&amp;"石林彝族自治县文化馆"</f>
        <v>单位名称：石林彝族自治县文化馆</v>
      </c>
      <c r="B3" s="234"/>
      <c r="D3" s="106" t="s">
        <v>1</v>
      </c>
    </row>
    <row r="4" ht="17.25" customHeight="1" spans="1:4">
      <c r="A4" s="235" t="s">
        <v>2</v>
      </c>
      <c r="B4" s="236"/>
      <c r="C4" s="235" t="s">
        <v>3</v>
      </c>
      <c r="D4" s="236"/>
    </row>
    <row r="5" ht="18.75" customHeight="1" spans="1:4">
      <c r="A5" s="235" t="s">
        <v>4</v>
      </c>
      <c r="B5" s="235" t="s">
        <v>5</v>
      </c>
      <c r="C5" s="235" t="s">
        <v>6</v>
      </c>
      <c r="D5" s="235" t="s">
        <v>5</v>
      </c>
    </row>
    <row r="6" ht="16.5" customHeight="1" spans="1:4">
      <c r="A6" s="237" t="s">
        <v>132</v>
      </c>
      <c r="B6" s="173">
        <v>3537352</v>
      </c>
      <c r="C6" s="237" t="s">
        <v>133</v>
      </c>
      <c r="D6" s="173">
        <v>3537352</v>
      </c>
    </row>
    <row r="7" ht="16.5" customHeight="1" spans="1:4">
      <c r="A7" s="237" t="s">
        <v>134</v>
      </c>
      <c r="B7" s="173">
        <v>3537352</v>
      </c>
      <c r="C7" s="237" t="s">
        <v>135</v>
      </c>
      <c r="D7" s="173"/>
    </row>
    <row r="8" ht="16.5" customHeight="1" spans="1:4">
      <c r="A8" s="237" t="s">
        <v>136</v>
      </c>
      <c r="B8" s="173"/>
      <c r="C8" s="237" t="s">
        <v>137</v>
      </c>
      <c r="D8" s="173"/>
    </row>
    <row r="9" ht="16.5" customHeight="1" spans="1:4">
      <c r="A9" s="237" t="s">
        <v>138</v>
      </c>
      <c r="B9" s="173"/>
      <c r="C9" s="237" t="s">
        <v>139</v>
      </c>
      <c r="D9" s="173"/>
    </row>
    <row r="10" ht="16.5" customHeight="1" spans="1:4">
      <c r="A10" s="237" t="s">
        <v>140</v>
      </c>
      <c r="B10" s="173"/>
      <c r="C10" s="237" t="s">
        <v>141</v>
      </c>
      <c r="D10" s="173"/>
    </row>
    <row r="11" ht="16.5" customHeight="1" spans="1:4">
      <c r="A11" s="237" t="s">
        <v>134</v>
      </c>
      <c r="B11" s="173"/>
      <c r="C11" s="237" t="s">
        <v>142</v>
      </c>
      <c r="D11" s="173"/>
    </row>
    <row r="12" ht="16.5" customHeight="1" spans="1:4">
      <c r="A12" s="214" t="s">
        <v>136</v>
      </c>
      <c r="B12" s="173"/>
      <c r="C12" s="128" t="s">
        <v>143</v>
      </c>
      <c r="D12" s="173"/>
    </row>
    <row r="13" ht="16.5" customHeight="1" spans="1:4">
      <c r="A13" s="214" t="s">
        <v>138</v>
      </c>
      <c r="B13" s="173"/>
      <c r="C13" s="128" t="s">
        <v>144</v>
      </c>
      <c r="D13" s="173">
        <v>2377529</v>
      </c>
    </row>
    <row r="14" ht="16.5" customHeight="1" spans="1:4">
      <c r="A14" s="238"/>
      <c r="B14" s="173"/>
      <c r="C14" s="128" t="s">
        <v>145</v>
      </c>
      <c r="D14" s="173">
        <v>580665</v>
      </c>
    </row>
    <row r="15" ht="16.5" customHeight="1" spans="1:4">
      <c r="A15" s="238"/>
      <c r="B15" s="173"/>
      <c r="C15" s="128" t="s">
        <v>146</v>
      </c>
      <c r="D15" s="173">
        <v>308807</v>
      </c>
    </row>
    <row r="16" ht="16.5" customHeight="1" spans="1:4">
      <c r="A16" s="238"/>
      <c r="B16" s="173"/>
      <c r="C16" s="128" t="s">
        <v>147</v>
      </c>
      <c r="D16" s="173"/>
    </row>
    <row r="17" ht="16.5" customHeight="1" spans="1:4">
      <c r="A17" s="238"/>
      <c r="B17" s="173"/>
      <c r="C17" s="128" t="s">
        <v>148</v>
      </c>
      <c r="D17" s="173"/>
    </row>
    <row r="18" ht="16.5" customHeight="1" spans="1:4">
      <c r="A18" s="238"/>
      <c r="B18" s="173"/>
      <c r="C18" s="128" t="s">
        <v>149</v>
      </c>
      <c r="D18" s="173"/>
    </row>
    <row r="19" ht="16.5" customHeight="1" spans="1:4">
      <c r="A19" s="238"/>
      <c r="B19" s="173"/>
      <c r="C19" s="128" t="s">
        <v>150</v>
      </c>
      <c r="D19" s="173"/>
    </row>
    <row r="20" ht="16.5" customHeight="1" spans="1:4">
      <c r="A20" s="238"/>
      <c r="B20" s="173"/>
      <c r="C20" s="128" t="s">
        <v>151</v>
      </c>
      <c r="D20" s="173"/>
    </row>
    <row r="21" ht="16.5" customHeight="1" spans="1:4">
      <c r="A21" s="238"/>
      <c r="B21" s="173"/>
      <c r="C21" s="128" t="s">
        <v>152</v>
      </c>
      <c r="D21" s="173"/>
    </row>
    <row r="22" ht="16.5" customHeight="1" spans="1:4">
      <c r="A22" s="238"/>
      <c r="B22" s="173"/>
      <c r="C22" s="128" t="s">
        <v>153</v>
      </c>
      <c r="D22" s="173"/>
    </row>
    <row r="23" ht="16.5" customHeight="1" spans="1:4">
      <c r="A23" s="238"/>
      <c r="B23" s="173"/>
      <c r="C23" s="128" t="s">
        <v>154</v>
      </c>
      <c r="D23" s="173"/>
    </row>
    <row r="24" ht="16.5" customHeight="1" spans="1:4">
      <c r="A24" s="238"/>
      <c r="B24" s="173"/>
      <c r="C24" s="128" t="s">
        <v>155</v>
      </c>
      <c r="D24" s="173"/>
    </row>
    <row r="25" ht="16.5" customHeight="1" spans="1:4">
      <c r="A25" s="238"/>
      <c r="B25" s="173"/>
      <c r="C25" s="128" t="s">
        <v>156</v>
      </c>
      <c r="D25" s="173">
        <v>270351</v>
      </c>
    </row>
    <row r="26" ht="16.5" customHeight="1" spans="1:4">
      <c r="A26" s="238"/>
      <c r="B26" s="173"/>
      <c r="C26" s="128" t="s">
        <v>157</v>
      </c>
      <c r="D26" s="173"/>
    </row>
    <row r="27" ht="16.5" customHeight="1" spans="1:4">
      <c r="A27" s="238"/>
      <c r="B27" s="173"/>
      <c r="C27" s="128" t="s">
        <v>158</v>
      </c>
      <c r="D27" s="173"/>
    </row>
    <row r="28" ht="16.5" customHeight="1" spans="1:4">
      <c r="A28" s="238"/>
      <c r="B28" s="173"/>
      <c r="C28" s="128" t="s">
        <v>159</v>
      </c>
      <c r="D28" s="173"/>
    </row>
    <row r="29" ht="16.5" customHeight="1" spans="1:4">
      <c r="A29" s="238"/>
      <c r="B29" s="173"/>
      <c r="C29" s="128" t="s">
        <v>160</v>
      </c>
      <c r="D29" s="173"/>
    </row>
    <row r="30" ht="16.5" customHeight="1" spans="1:4">
      <c r="A30" s="238"/>
      <c r="B30" s="173"/>
      <c r="C30" s="128" t="s">
        <v>161</v>
      </c>
      <c r="D30" s="173"/>
    </row>
    <row r="31" ht="16.5" customHeight="1" spans="1:4">
      <c r="A31" s="238"/>
      <c r="B31" s="173"/>
      <c r="C31" s="214" t="s">
        <v>162</v>
      </c>
      <c r="D31" s="173"/>
    </row>
    <row r="32" ht="16.5" customHeight="1" spans="1:4">
      <c r="A32" s="238"/>
      <c r="B32" s="173"/>
      <c r="C32" s="214" t="s">
        <v>163</v>
      </c>
      <c r="D32" s="173"/>
    </row>
    <row r="33" ht="16.5" customHeight="1" spans="1:4">
      <c r="A33" s="238"/>
      <c r="B33" s="173"/>
      <c r="C33" s="90" t="s">
        <v>164</v>
      </c>
      <c r="D33" s="173"/>
    </row>
    <row r="34" ht="15" customHeight="1" spans="1:4">
      <c r="A34" s="239" t="s">
        <v>50</v>
      </c>
      <c r="B34" s="240">
        <v>3537352</v>
      </c>
      <c r="C34" s="239" t="s">
        <v>51</v>
      </c>
      <c r="D34" s="240">
        <v>3537352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24"/>
  <sheetViews>
    <sheetView showZeros="0" workbookViewId="0">
      <selection activeCell="D23" sqref="D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204"/>
      <c r="F1" s="226"/>
      <c r="G1" s="209" t="s">
        <v>165</v>
      </c>
    </row>
    <row r="2" ht="41.25" customHeight="1" spans="1:7">
      <c r="A2" s="194" t="str">
        <f>"2025"&amp;"年一般公共预算支出预算表（按功能科目分类）"</f>
        <v>2025年一般公共预算支出预算表（按功能科目分类）</v>
      </c>
      <c r="B2" s="194"/>
      <c r="C2" s="194"/>
      <c r="D2" s="194"/>
      <c r="E2" s="194"/>
      <c r="F2" s="194"/>
      <c r="G2" s="194"/>
    </row>
    <row r="3" ht="18" customHeight="1" spans="1:7">
      <c r="A3" s="65" t="str">
        <f>"单位名称："&amp;"石林彝族自治县文化馆"</f>
        <v>单位名称：石林彝族自治县文化馆</v>
      </c>
      <c r="F3" s="191"/>
      <c r="G3" s="209" t="s">
        <v>1</v>
      </c>
    </row>
    <row r="4" ht="20.25" customHeight="1" spans="1:7">
      <c r="A4" s="227" t="s">
        <v>166</v>
      </c>
      <c r="B4" s="228"/>
      <c r="C4" s="195" t="s">
        <v>55</v>
      </c>
      <c r="D4" s="217" t="s">
        <v>75</v>
      </c>
      <c r="E4" s="72"/>
      <c r="F4" s="73"/>
      <c r="G4" s="206" t="s">
        <v>76</v>
      </c>
    </row>
    <row r="5" ht="20.25" customHeight="1" spans="1:7">
      <c r="A5" s="229" t="s">
        <v>72</v>
      </c>
      <c r="B5" s="229" t="s">
        <v>73</v>
      </c>
      <c r="C5" s="79"/>
      <c r="D5" s="200" t="s">
        <v>57</v>
      </c>
      <c r="E5" s="200" t="s">
        <v>167</v>
      </c>
      <c r="F5" s="200" t="s">
        <v>168</v>
      </c>
      <c r="G5" s="208"/>
    </row>
    <row r="6" ht="15" customHeight="1" spans="1:7">
      <c r="A6" s="119" t="s">
        <v>82</v>
      </c>
      <c r="B6" s="119" t="s">
        <v>83</v>
      </c>
      <c r="C6" s="119" t="s">
        <v>84</v>
      </c>
      <c r="D6" s="119" t="s">
        <v>85</v>
      </c>
      <c r="E6" s="119" t="s">
        <v>86</v>
      </c>
      <c r="F6" s="119" t="s">
        <v>87</v>
      </c>
      <c r="G6" s="119" t="s">
        <v>88</v>
      </c>
    </row>
    <row r="7" ht="18" customHeight="1" spans="1:7">
      <c r="A7" s="90" t="s">
        <v>97</v>
      </c>
      <c r="B7" s="90" t="s">
        <v>98</v>
      </c>
      <c r="C7" s="173">
        <v>2377529</v>
      </c>
      <c r="D7" s="173">
        <v>2377529</v>
      </c>
      <c r="E7" s="173">
        <v>2228089</v>
      </c>
      <c r="F7" s="173">
        <v>149440</v>
      </c>
      <c r="G7" s="173"/>
    </row>
    <row r="8" ht="18" customHeight="1" spans="1:7">
      <c r="A8" s="230" t="s">
        <v>99</v>
      </c>
      <c r="B8" s="230" t="s">
        <v>100</v>
      </c>
      <c r="C8" s="173">
        <v>2377529</v>
      </c>
      <c r="D8" s="173">
        <v>2377529</v>
      </c>
      <c r="E8" s="173">
        <v>2228089</v>
      </c>
      <c r="F8" s="173">
        <v>149440</v>
      </c>
      <c r="G8" s="173"/>
    </row>
    <row r="9" ht="18" customHeight="1" spans="1:7">
      <c r="A9" s="231" t="s">
        <v>101</v>
      </c>
      <c r="B9" s="231" t="s">
        <v>102</v>
      </c>
      <c r="C9" s="173">
        <v>2377529</v>
      </c>
      <c r="D9" s="173">
        <v>2377529</v>
      </c>
      <c r="E9" s="173">
        <v>2228089</v>
      </c>
      <c r="F9" s="173">
        <v>149440</v>
      </c>
      <c r="G9" s="173"/>
    </row>
    <row r="10" ht="18" customHeight="1" spans="1:7">
      <c r="A10" s="90" t="s">
        <v>103</v>
      </c>
      <c r="B10" s="90" t="s">
        <v>104</v>
      </c>
      <c r="C10" s="173">
        <v>580665</v>
      </c>
      <c r="D10" s="173">
        <v>580665</v>
      </c>
      <c r="E10" s="173">
        <v>580665</v>
      </c>
      <c r="F10" s="173"/>
      <c r="G10" s="173"/>
    </row>
    <row r="11" ht="18" customHeight="1" spans="1:7">
      <c r="A11" s="230" t="s">
        <v>105</v>
      </c>
      <c r="B11" s="230" t="s">
        <v>106</v>
      </c>
      <c r="C11" s="173">
        <v>528951</v>
      </c>
      <c r="D11" s="173">
        <v>528951</v>
      </c>
      <c r="E11" s="173">
        <v>528951</v>
      </c>
      <c r="F11" s="173"/>
      <c r="G11" s="173"/>
    </row>
    <row r="12" ht="18" customHeight="1" spans="1:7">
      <c r="A12" s="231" t="s">
        <v>107</v>
      </c>
      <c r="B12" s="231" t="s">
        <v>108</v>
      </c>
      <c r="C12" s="173">
        <v>187200</v>
      </c>
      <c r="D12" s="173">
        <v>187200</v>
      </c>
      <c r="E12" s="173">
        <v>187200</v>
      </c>
      <c r="F12" s="173"/>
      <c r="G12" s="173"/>
    </row>
    <row r="13" ht="18" customHeight="1" spans="1:7">
      <c r="A13" s="231" t="s">
        <v>109</v>
      </c>
      <c r="B13" s="231" t="s">
        <v>110</v>
      </c>
      <c r="C13" s="173">
        <v>341751</v>
      </c>
      <c r="D13" s="173">
        <v>341751</v>
      </c>
      <c r="E13" s="173">
        <v>341751</v>
      </c>
      <c r="F13" s="173"/>
      <c r="G13" s="173"/>
    </row>
    <row r="14" ht="18" customHeight="1" spans="1:7">
      <c r="A14" s="230" t="s">
        <v>111</v>
      </c>
      <c r="B14" s="230" t="s">
        <v>112</v>
      </c>
      <c r="C14" s="173">
        <v>51714</v>
      </c>
      <c r="D14" s="173">
        <v>51714</v>
      </c>
      <c r="E14" s="173">
        <v>51714</v>
      </c>
      <c r="F14" s="173"/>
      <c r="G14" s="173"/>
    </row>
    <row r="15" ht="18" customHeight="1" spans="1:7">
      <c r="A15" s="231" t="s">
        <v>113</v>
      </c>
      <c r="B15" s="231" t="s">
        <v>114</v>
      </c>
      <c r="C15" s="173">
        <v>51714</v>
      </c>
      <c r="D15" s="173">
        <v>51714</v>
      </c>
      <c r="E15" s="173">
        <v>51714</v>
      </c>
      <c r="F15" s="173"/>
      <c r="G15" s="173"/>
    </row>
    <row r="16" ht="18" customHeight="1" spans="1:7">
      <c r="A16" s="90" t="s">
        <v>115</v>
      </c>
      <c r="B16" s="90" t="s">
        <v>116</v>
      </c>
      <c r="C16" s="173">
        <v>308807</v>
      </c>
      <c r="D16" s="173">
        <v>308807</v>
      </c>
      <c r="E16" s="173">
        <v>308807</v>
      </c>
      <c r="F16" s="173"/>
      <c r="G16" s="173"/>
    </row>
    <row r="17" ht="18" customHeight="1" spans="1:7">
      <c r="A17" s="230" t="s">
        <v>117</v>
      </c>
      <c r="B17" s="230" t="s">
        <v>118</v>
      </c>
      <c r="C17" s="173">
        <v>308807</v>
      </c>
      <c r="D17" s="173">
        <v>308807</v>
      </c>
      <c r="E17" s="173">
        <v>308807</v>
      </c>
      <c r="F17" s="173"/>
      <c r="G17" s="173"/>
    </row>
    <row r="18" ht="18" customHeight="1" spans="1:7">
      <c r="A18" s="231" t="s">
        <v>119</v>
      </c>
      <c r="B18" s="231" t="s">
        <v>120</v>
      </c>
      <c r="C18" s="173">
        <v>143293</v>
      </c>
      <c r="D18" s="173">
        <v>143293</v>
      </c>
      <c r="E18" s="173">
        <v>143293</v>
      </c>
      <c r="F18" s="173"/>
      <c r="G18" s="173"/>
    </row>
    <row r="19" ht="18" customHeight="1" spans="1:7">
      <c r="A19" s="231" t="s">
        <v>121</v>
      </c>
      <c r="B19" s="231" t="s">
        <v>122</v>
      </c>
      <c r="C19" s="173">
        <v>145737</v>
      </c>
      <c r="D19" s="173">
        <v>145737</v>
      </c>
      <c r="E19" s="173">
        <v>145737</v>
      </c>
      <c r="F19" s="173"/>
      <c r="G19" s="173"/>
    </row>
    <row r="20" ht="18" customHeight="1" spans="1:7">
      <c r="A20" s="231" t="s">
        <v>123</v>
      </c>
      <c r="B20" s="231" t="s">
        <v>124</v>
      </c>
      <c r="C20" s="173">
        <v>19777</v>
      </c>
      <c r="D20" s="173">
        <v>19777</v>
      </c>
      <c r="E20" s="173">
        <v>19777</v>
      </c>
      <c r="F20" s="173"/>
      <c r="G20" s="173"/>
    </row>
    <row r="21" ht="18" customHeight="1" spans="1:7">
      <c r="A21" s="90" t="s">
        <v>125</v>
      </c>
      <c r="B21" s="90" t="s">
        <v>126</v>
      </c>
      <c r="C21" s="173">
        <v>270351</v>
      </c>
      <c r="D21" s="173">
        <v>270351</v>
      </c>
      <c r="E21" s="173">
        <v>270351</v>
      </c>
      <c r="F21" s="173"/>
      <c r="G21" s="173"/>
    </row>
    <row r="22" ht="18" customHeight="1" spans="1:7">
      <c r="A22" s="230" t="s">
        <v>127</v>
      </c>
      <c r="B22" s="230" t="s">
        <v>128</v>
      </c>
      <c r="C22" s="173">
        <v>270351</v>
      </c>
      <c r="D22" s="173">
        <v>270351</v>
      </c>
      <c r="E22" s="173">
        <v>270351</v>
      </c>
      <c r="F22" s="173"/>
      <c r="G22" s="173"/>
    </row>
    <row r="23" ht="18" customHeight="1" spans="1:7">
      <c r="A23" s="231" t="s">
        <v>129</v>
      </c>
      <c r="B23" s="231" t="s">
        <v>130</v>
      </c>
      <c r="C23" s="173">
        <v>270351</v>
      </c>
      <c r="D23" s="173">
        <v>270351</v>
      </c>
      <c r="E23" s="173">
        <v>270351</v>
      </c>
      <c r="F23" s="173"/>
      <c r="G23" s="173"/>
    </row>
    <row r="24" ht="18" customHeight="1" spans="1:7">
      <c r="A24" s="232" t="s">
        <v>169</v>
      </c>
      <c r="B24" s="233" t="s">
        <v>169</v>
      </c>
      <c r="C24" s="173">
        <v>3537352</v>
      </c>
      <c r="D24" s="173">
        <v>3537352</v>
      </c>
      <c r="E24" s="173">
        <v>3387912</v>
      </c>
      <c r="F24" s="173">
        <v>149440</v>
      </c>
      <c r="G24" s="173"/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6875" right="0.36875" top="0.559027777777778" bottom="0.559027777777778" header="0.479166666666667" footer="0.479166666666667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103"/>
      <c r="B1" s="103"/>
      <c r="C1" s="103"/>
      <c r="D1" s="103"/>
      <c r="E1" s="102"/>
      <c r="F1" s="222" t="s">
        <v>170</v>
      </c>
    </row>
    <row r="2" ht="41.25" customHeight="1" spans="1:6">
      <c r="A2" s="223" t="str">
        <f>"2025"&amp;"年一般公共预算“三公”经费支出预算表"</f>
        <v>2025年一般公共预算“三公”经费支出预算表</v>
      </c>
      <c r="B2" s="103"/>
      <c r="C2" s="103"/>
      <c r="D2" s="103"/>
      <c r="E2" s="102"/>
      <c r="F2" s="103"/>
    </row>
    <row r="3" customHeight="1" spans="1:6">
      <c r="A3" s="181" t="str">
        <f>"单位名称："&amp;"石林彝族自治县文化馆"</f>
        <v>单位名称：石林彝族自治县文化馆</v>
      </c>
      <c r="B3" s="224"/>
      <c r="D3" s="103"/>
      <c r="E3" s="102"/>
      <c r="F3" s="123" t="s">
        <v>1</v>
      </c>
    </row>
    <row r="4" ht="27" customHeight="1" spans="1:6">
      <c r="A4" s="107" t="s">
        <v>171</v>
      </c>
      <c r="B4" s="107" t="s">
        <v>172</v>
      </c>
      <c r="C4" s="109" t="s">
        <v>173</v>
      </c>
      <c r="D4" s="107"/>
      <c r="E4" s="108"/>
      <c r="F4" s="107" t="s">
        <v>174</v>
      </c>
    </row>
    <row r="5" ht="28.5" customHeight="1" spans="1:6">
      <c r="A5" s="225"/>
      <c r="B5" s="111"/>
      <c r="C5" s="108" t="s">
        <v>57</v>
      </c>
      <c r="D5" s="108" t="s">
        <v>175</v>
      </c>
      <c r="E5" s="108" t="s">
        <v>176</v>
      </c>
      <c r="F5" s="110"/>
    </row>
    <row r="6" ht="17.25" customHeight="1" spans="1:6">
      <c r="A6" s="115" t="s">
        <v>82</v>
      </c>
      <c r="B6" s="115" t="s">
        <v>83</v>
      </c>
      <c r="C6" s="115" t="s">
        <v>84</v>
      </c>
      <c r="D6" s="115" t="s">
        <v>85</v>
      </c>
      <c r="E6" s="115" t="s">
        <v>86</v>
      </c>
      <c r="F6" s="115" t="s">
        <v>87</v>
      </c>
    </row>
    <row r="7" ht="17.25" customHeight="1" spans="1:6">
      <c r="A7" s="173">
        <v>6800</v>
      </c>
      <c r="B7" s="173"/>
      <c r="C7" s="173"/>
      <c r="D7" s="173"/>
      <c r="E7" s="173"/>
      <c r="F7" s="173">
        <v>6800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X36"/>
  <sheetViews>
    <sheetView showZeros="0" topLeftCell="B25" workbookViewId="0">
      <selection activeCell="I34" sqref="I34:I35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204"/>
      <c r="C1" s="210"/>
      <c r="E1" s="211"/>
      <c r="F1" s="211"/>
      <c r="G1" s="211"/>
      <c r="H1" s="211"/>
      <c r="I1" s="148"/>
      <c r="J1" s="148"/>
      <c r="K1" s="148"/>
      <c r="L1" s="148"/>
      <c r="M1" s="148"/>
      <c r="N1" s="148"/>
      <c r="R1" s="148"/>
      <c r="V1" s="210"/>
      <c r="X1" s="63" t="s">
        <v>177</v>
      </c>
    </row>
    <row r="2" ht="45.75" customHeight="1" spans="1:24">
      <c r="A2" s="125" t="str">
        <f>"2025"&amp;"年部门基本支出预算表"</f>
        <v>2025年部门基本支出预算表</v>
      </c>
      <c r="B2" s="6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64"/>
      <c r="P2" s="64"/>
      <c r="Q2" s="64"/>
      <c r="R2" s="125"/>
      <c r="S2" s="125"/>
      <c r="T2" s="125"/>
      <c r="U2" s="125"/>
      <c r="V2" s="125"/>
      <c r="W2" s="125"/>
      <c r="X2" s="125"/>
    </row>
    <row r="3" ht="18.75" customHeight="1" spans="1:24">
      <c r="A3" s="65" t="str">
        <f>"单位名称："&amp;"石林彝族自治县文化馆"</f>
        <v>单位名称：石林彝族自治县文化馆</v>
      </c>
      <c r="B3" s="66"/>
      <c r="C3" s="212"/>
      <c r="D3" s="212"/>
      <c r="E3" s="212"/>
      <c r="F3" s="212"/>
      <c r="G3" s="212"/>
      <c r="H3" s="212"/>
      <c r="I3" s="152"/>
      <c r="J3" s="152"/>
      <c r="K3" s="152"/>
      <c r="L3" s="152"/>
      <c r="M3" s="152"/>
      <c r="N3" s="152"/>
      <c r="O3" s="67"/>
      <c r="P3" s="67"/>
      <c r="Q3" s="67"/>
      <c r="R3" s="152"/>
      <c r="V3" s="210"/>
      <c r="X3" s="63" t="s">
        <v>1</v>
      </c>
    </row>
    <row r="4" ht="18" customHeight="1" spans="1:24">
      <c r="A4" s="69" t="s">
        <v>178</v>
      </c>
      <c r="B4" s="69" t="s">
        <v>179</v>
      </c>
      <c r="C4" s="69" t="s">
        <v>180</v>
      </c>
      <c r="D4" s="69" t="s">
        <v>181</v>
      </c>
      <c r="E4" s="69" t="s">
        <v>182</v>
      </c>
      <c r="F4" s="69" t="s">
        <v>183</v>
      </c>
      <c r="G4" s="69" t="s">
        <v>184</v>
      </c>
      <c r="H4" s="69" t="s">
        <v>185</v>
      </c>
      <c r="I4" s="217" t="s">
        <v>186</v>
      </c>
      <c r="J4" s="177" t="s">
        <v>186</v>
      </c>
      <c r="K4" s="177"/>
      <c r="L4" s="177"/>
      <c r="M4" s="177"/>
      <c r="N4" s="177"/>
      <c r="O4" s="72"/>
      <c r="P4" s="72"/>
      <c r="Q4" s="72"/>
      <c r="R4" s="169" t="s">
        <v>61</v>
      </c>
      <c r="S4" s="177" t="s">
        <v>62</v>
      </c>
      <c r="T4" s="177"/>
      <c r="U4" s="177"/>
      <c r="V4" s="177"/>
      <c r="W4" s="177"/>
      <c r="X4" s="178"/>
    </row>
    <row r="5" ht="18" customHeight="1" spans="1:24">
      <c r="A5" s="74"/>
      <c r="B5" s="89"/>
      <c r="C5" s="197"/>
      <c r="D5" s="74"/>
      <c r="E5" s="74"/>
      <c r="F5" s="74"/>
      <c r="G5" s="74"/>
      <c r="H5" s="74"/>
      <c r="I5" s="195" t="s">
        <v>187</v>
      </c>
      <c r="J5" s="217" t="s">
        <v>58</v>
      </c>
      <c r="K5" s="177"/>
      <c r="L5" s="177"/>
      <c r="M5" s="177"/>
      <c r="N5" s="178"/>
      <c r="O5" s="71" t="s">
        <v>188</v>
      </c>
      <c r="P5" s="72"/>
      <c r="Q5" s="73"/>
      <c r="R5" s="69" t="s">
        <v>61</v>
      </c>
      <c r="S5" s="217" t="s">
        <v>62</v>
      </c>
      <c r="T5" s="169" t="s">
        <v>64</v>
      </c>
      <c r="U5" s="177" t="s">
        <v>62</v>
      </c>
      <c r="V5" s="169" t="s">
        <v>66</v>
      </c>
      <c r="W5" s="169" t="s">
        <v>67</v>
      </c>
      <c r="X5" s="221" t="s">
        <v>68</v>
      </c>
    </row>
    <row r="6" ht="19.5" customHeight="1" spans="1:24">
      <c r="A6" s="89"/>
      <c r="B6" s="89"/>
      <c r="C6" s="89"/>
      <c r="D6" s="89"/>
      <c r="E6" s="89"/>
      <c r="F6" s="89"/>
      <c r="G6" s="89"/>
      <c r="H6" s="89"/>
      <c r="I6" s="89"/>
      <c r="J6" s="218" t="s">
        <v>189</v>
      </c>
      <c r="K6" s="69" t="s">
        <v>190</v>
      </c>
      <c r="L6" s="69" t="s">
        <v>191</v>
      </c>
      <c r="M6" s="69" t="s">
        <v>192</v>
      </c>
      <c r="N6" s="69" t="s">
        <v>193</v>
      </c>
      <c r="O6" s="69" t="s">
        <v>58</v>
      </c>
      <c r="P6" s="69" t="s">
        <v>59</v>
      </c>
      <c r="Q6" s="69" t="s">
        <v>60</v>
      </c>
      <c r="R6" s="89"/>
      <c r="S6" s="69" t="s">
        <v>57</v>
      </c>
      <c r="T6" s="69" t="s">
        <v>64</v>
      </c>
      <c r="U6" s="69" t="s">
        <v>194</v>
      </c>
      <c r="V6" s="69" t="s">
        <v>66</v>
      </c>
      <c r="W6" s="69" t="s">
        <v>67</v>
      </c>
      <c r="X6" s="69" t="s">
        <v>68</v>
      </c>
    </row>
    <row r="7" ht="37.5" customHeight="1" spans="1:24">
      <c r="A7" s="213"/>
      <c r="B7" s="79"/>
      <c r="C7" s="213"/>
      <c r="D7" s="213"/>
      <c r="E7" s="213"/>
      <c r="F7" s="213"/>
      <c r="G7" s="213"/>
      <c r="H7" s="213"/>
      <c r="I7" s="213"/>
      <c r="J7" s="219" t="s">
        <v>57</v>
      </c>
      <c r="K7" s="77" t="s">
        <v>195</v>
      </c>
      <c r="L7" s="77" t="s">
        <v>191</v>
      </c>
      <c r="M7" s="77" t="s">
        <v>192</v>
      </c>
      <c r="N7" s="77" t="s">
        <v>193</v>
      </c>
      <c r="O7" s="77" t="s">
        <v>191</v>
      </c>
      <c r="P7" s="77" t="s">
        <v>192</v>
      </c>
      <c r="Q7" s="77" t="s">
        <v>193</v>
      </c>
      <c r="R7" s="77" t="s">
        <v>61</v>
      </c>
      <c r="S7" s="77" t="s">
        <v>57</v>
      </c>
      <c r="T7" s="77" t="s">
        <v>64</v>
      </c>
      <c r="U7" s="77" t="s">
        <v>194</v>
      </c>
      <c r="V7" s="77" t="s">
        <v>66</v>
      </c>
      <c r="W7" s="77" t="s">
        <v>67</v>
      </c>
      <c r="X7" s="77" t="s">
        <v>68</v>
      </c>
    </row>
    <row r="8" customHeight="1" spans="1:24">
      <c r="A8" s="96">
        <v>1</v>
      </c>
      <c r="B8" s="96">
        <v>2</v>
      </c>
      <c r="C8" s="96">
        <v>3</v>
      </c>
      <c r="D8" s="96">
        <v>4</v>
      </c>
      <c r="E8" s="96">
        <v>5</v>
      </c>
      <c r="F8" s="96">
        <v>6</v>
      </c>
      <c r="G8" s="96">
        <v>7</v>
      </c>
      <c r="H8" s="96">
        <v>8</v>
      </c>
      <c r="I8" s="96">
        <v>9</v>
      </c>
      <c r="J8" s="96">
        <v>10</v>
      </c>
      <c r="K8" s="96">
        <v>11</v>
      </c>
      <c r="L8" s="96">
        <v>12</v>
      </c>
      <c r="M8" s="96">
        <v>13</v>
      </c>
      <c r="N8" s="96">
        <v>14</v>
      </c>
      <c r="O8" s="96">
        <v>15</v>
      </c>
      <c r="P8" s="96">
        <v>16</v>
      </c>
      <c r="Q8" s="96">
        <v>17</v>
      </c>
      <c r="R8" s="96">
        <v>18</v>
      </c>
      <c r="S8" s="96">
        <v>19</v>
      </c>
      <c r="T8" s="96">
        <v>20</v>
      </c>
      <c r="U8" s="96">
        <v>21</v>
      </c>
      <c r="V8" s="96">
        <v>22</v>
      </c>
      <c r="W8" s="96">
        <v>23</v>
      </c>
      <c r="X8" s="96">
        <v>24</v>
      </c>
    </row>
    <row r="9" ht="20.25" customHeight="1" spans="1:24">
      <c r="A9" s="214" t="s">
        <v>196</v>
      </c>
      <c r="B9" s="214" t="s">
        <v>70</v>
      </c>
      <c r="C9" s="214" t="s">
        <v>197</v>
      </c>
      <c r="D9" s="214" t="s">
        <v>198</v>
      </c>
      <c r="E9" s="214" t="s">
        <v>101</v>
      </c>
      <c r="F9" s="214" t="s">
        <v>102</v>
      </c>
      <c r="G9" s="214" t="s">
        <v>199</v>
      </c>
      <c r="H9" s="214" t="s">
        <v>200</v>
      </c>
      <c r="I9" s="173">
        <v>1027896</v>
      </c>
      <c r="J9" s="173">
        <v>1027896</v>
      </c>
      <c r="K9" s="173"/>
      <c r="L9" s="173"/>
      <c r="M9" s="173">
        <v>1027896</v>
      </c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</row>
    <row r="10" ht="20.25" customHeight="1" spans="1:24">
      <c r="A10" s="214" t="s">
        <v>196</v>
      </c>
      <c r="B10" s="214" t="s">
        <v>70</v>
      </c>
      <c r="C10" s="214" t="s">
        <v>197</v>
      </c>
      <c r="D10" s="214" t="s">
        <v>198</v>
      </c>
      <c r="E10" s="214" t="s">
        <v>101</v>
      </c>
      <c r="F10" s="214" t="s">
        <v>102</v>
      </c>
      <c r="G10" s="214" t="s">
        <v>201</v>
      </c>
      <c r="H10" s="214" t="s">
        <v>202</v>
      </c>
      <c r="I10" s="173">
        <v>436872</v>
      </c>
      <c r="J10" s="173">
        <v>436872</v>
      </c>
      <c r="K10" s="220"/>
      <c r="L10" s="220"/>
      <c r="M10" s="173">
        <v>436872</v>
      </c>
      <c r="N10" s="220"/>
      <c r="O10" s="173"/>
      <c r="P10" s="173"/>
      <c r="Q10" s="173"/>
      <c r="R10" s="173"/>
      <c r="S10" s="173"/>
      <c r="T10" s="173"/>
      <c r="U10" s="173"/>
      <c r="V10" s="173"/>
      <c r="W10" s="173"/>
      <c r="X10" s="173"/>
    </row>
    <row r="11" ht="20.25" customHeight="1" spans="1:24">
      <c r="A11" s="214" t="s">
        <v>196</v>
      </c>
      <c r="B11" s="214" t="s">
        <v>70</v>
      </c>
      <c r="C11" s="214" t="s">
        <v>197</v>
      </c>
      <c r="D11" s="214" t="s">
        <v>198</v>
      </c>
      <c r="E11" s="214" t="s">
        <v>101</v>
      </c>
      <c r="F11" s="214" t="s">
        <v>102</v>
      </c>
      <c r="G11" s="214" t="s">
        <v>203</v>
      </c>
      <c r="H11" s="214" t="s">
        <v>204</v>
      </c>
      <c r="I11" s="173">
        <v>85658</v>
      </c>
      <c r="J11" s="173">
        <v>85658</v>
      </c>
      <c r="K11" s="220"/>
      <c r="L11" s="220"/>
      <c r="M11" s="173">
        <v>85658</v>
      </c>
      <c r="N11" s="220"/>
      <c r="O11" s="173"/>
      <c r="P11" s="173"/>
      <c r="Q11" s="173"/>
      <c r="R11" s="173"/>
      <c r="S11" s="173"/>
      <c r="T11" s="173"/>
      <c r="U11" s="173"/>
      <c r="V11" s="173"/>
      <c r="W11" s="173"/>
      <c r="X11" s="173"/>
    </row>
    <row r="12" ht="20.25" customHeight="1" spans="1:24">
      <c r="A12" s="214" t="s">
        <v>196</v>
      </c>
      <c r="B12" s="214" t="s">
        <v>70</v>
      </c>
      <c r="C12" s="214" t="s">
        <v>197</v>
      </c>
      <c r="D12" s="214" t="s">
        <v>198</v>
      </c>
      <c r="E12" s="214" t="s">
        <v>101</v>
      </c>
      <c r="F12" s="214" t="s">
        <v>102</v>
      </c>
      <c r="G12" s="214" t="s">
        <v>203</v>
      </c>
      <c r="H12" s="214" t="s">
        <v>204</v>
      </c>
      <c r="I12" s="173">
        <v>4500</v>
      </c>
      <c r="J12" s="173">
        <v>4500</v>
      </c>
      <c r="K12" s="220"/>
      <c r="L12" s="220"/>
      <c r="M12" s="173">
        <v>4500</v>
      </c>
      <c r="N12" s="220"/>
      <c r="O12" s="173"/>
      <c r="P12" s="173"/>
      <c r="Q12" s="173"/>
      <c r="R12" s="173"/>
      <c r="S12" s="173"/>
      <c r="T12" s="173"/>
      <c r="U12" s="173"/>
      <c r="V12" s="173"/>
      <c r="W12" s="173"/>
      <c r="X12" s="173"/>
    </row>
    <row r="13" ht="20.25" customHeight="1" spans="1:24">
      <c r="A13" s="214" t="s">
        <v>196</v>
      </c>
      <c r="B13" s="214" t="s">
        <v>70</v>
      </c>
      <c r="C13" s="214" t="s">
        <v>197</v>
      </c>
      <c r="D13" s="214" t="s">
        <v>198</v>
      </c>
      <c r="E13" s="214" t="s">
        <v>101</v>
      </c>
      <c r="F13" s="214" t="s">
        <v>102</v>
      </c>
      <c r="G13" s="214" t="s">
        <v>205</v>
      </c>
      <c r="H13" s="214" t="s">
        <v>206</v>
      </c>
      <c r="I13" s="173">
        <v>333420</v>
      </c>
      <c r="J13" s="173">
        <v>333420</v>
      </c>
      <c r="K13" s="220"/>
      <c r="L13" s="220"/>
      <c r="M13" s="173">
        <v>333420</v>
      </c>
      <c r="N13" s="220"/>
      <c r="O13" s="173"/>
      <c r="P13" s="173"/>
      <c r="Q13" s="173"/>
      <c r="R13" s="173"/>
      <c r="S13" s="173"/>
      <c r="T13" s="173"/>
      <c r="U13" s="173"/>
      <c r="V13" s="173"/>
      <c r="W13" s="173"/>
      <c r="X13" s="173"/>
    </row>
    <row r="14" ht="20.25" customHeight="1" spans="1:24">
      <c r="A14" s="214" t="s">
        <v>196</v>
      </c>
      <c r="B14" s="214" t="s">
        <v>70</v>
      </c>
      <c r="C14" s="214" t="s">
        <v>197</v>
      </c>
      <c r="D14" s="214" t="s">
        <v>198</v>
      </c>
      <c r="E14" s="214" t="s">
        <v>101</v>
      </c>
      <c r="F14" s="214" t="s">
        <v>102</v>
      </c>
      <c r="G14" s="214" t="s">
        <v>205</v>
      </c>
      <c r="H14" s="214" t="s">
        <v>206</v>
      </c>
      <c r="I14" s="173">
        <v>184584</v>
      </c>
      <c r="J14" s="173">
        <v>184584</v>
      </c>
      <c r="K14" s="220"/>
      <c r="L14" s="220"/>
      <c r="M14" s="173">
        <v>184584</v>
      </c>
      <c r="N14" s="220"/>
      <c r="O14" s="173"/>
      <c r="P14" s="173"/>
      <c r="Q14" s="173"/>
      <c r="R14" s="173"/>
      <c r="S14" s="173"/>
      <c r="T14" s="173"/>
      <c r="U14" s="173"/>
      <c r="V14" s="173"/>
      <c r="W14" s="173"/>
      <c r="X14" s="173"/>
    </row>
    <row r="15" ht="20.25" customHeight="1" spans="1:24">
      <c r="A15" s="214" t="s">
        <v>196</v>
      </c>
      <c r="B15" s="214" t="s">
        <v>70</v>
      </c>
      <c r="C15" s="214" t="s">
        <v>197</v>
      </c>
      <c r="D15" s="214" t="s">
        <v>198</v>
      </c>
      <c r="E15" s="214" t="s">
        <v>101</v>
      </c>
      <c r="F15" s="214" t="s">
        <v>102</v>
      </c>
      <c r="G15" s="214" t="s">
        <v>205</v>
      </c>
      <c r="H15" s="214" t="s">
        <v>206</v>
      </c>
      <c r="I15" s="173">
        <v>142800</v>
      </c>
      <c r="J15" s="173">
        <v>142800</v>
      </c>
      <c r="K15" s="220"/>
      <c r="L15" s="220"/>
      <c r="M15" s="173">
        <v>142800</v>
      </c>
      <c r="N15" s="220"/>
      <c r="O15" s="173"/>
      <c r="P15" s="173"/>
      <c r="Q15" s="173"/>
      <c r="R15" s="173"/>
      <c r="S15" s="173"/>
      <c r="T15" s="173"/>
      <c r="U15" s="173"/>
      <c r="V15" s="173"/>
      <c r="W15" s="173"/>
      <c r="X15" s="173"/>
    </row>
    <row r="16" ht="20.25" customHeight="1" spans="1:24">
      <c r="A16" s="214" t="s">
        <v>196</v>
      </c>
      <c r="B16" s="214" t="s">
        <v>70</v>
      </c>
      <c r="C16" s="214" t="s">
        <v>207</v>
      </c>
      <c r="D16" s="214" t="s">
        <v>208</v>
      </c>
      <c r="E16" s="214" t="s">
        <v>109</v>
      </c>
      <c r="F16" s="214" t="s">
        <v>110</v>
      </c>
      <c r="G16" s="214" t="s">
        <v>209</v>
      </c>
      <c r="H16" s="214" t="s">
        <v>210</v>
      </c>
      <c r="I16" s="173">
        <v>341751</v>
      </c>
      <c r="J16" s="173">
        <v>341751</v>
      </c>
      <c r="K16" s="220"/>
      <c r="L16" s="220"/>
      <c r="M16" s="173">
        <v>341751</v>
      </c>
      <c r="N16" s="220"/>
      <c r="O16" s="173"/>
      <c r="P16" s="173"/>
      <c r="Q16" s="173"/>
      <c r="R16" s="173"/>
      <c r="S16" s="173"/>
      <c r="T16" s="173"/>
      <c r="U16" s="173"/>
      <c r="V16" s="173"/>
      <c r="W16" s="173"/>
      <c r="X16" s="173"/>
    </row>
    <row r="17" ht="20.25" customHeight="1" spans="1:24">
      <c r="A17" s="214" t="s">
        <v>196</v>
      </c>
      <c r="B17" s="214" t="s">
        <v>70</v>
      </c>
      <c r="C17" s="214" t="s">
        <v>207</v>
      </c>
      <c r="D17" s="214" t="s">
        <v>208</v>
      </c>
      <c r="E17" s="214" t="s">
        <v>119</v>
      </c>
      <c r="F17" s="214" t="s">
        <v>120</v>
      </c>
      <c r="G17" s="214" t="s">
        <v>211</v>
      </c>
      <c r="H17" s="214" t="s">
        <v>212</v>
      </c>
      <c r="I17" s="173">
        <v>143293</v>
      </c>
      <c r="J17" s="173">
        <v>143293</v>
      </c>
      <c r="K17" s="220"/>
      <c r="L17" s="220"/>
      <c r="M17" s="173">
        <v>143293</v>
      </c>
      <c r="N17" s="220"/>
      <c r="O17" s="173"/>
      <c r="P17" s="173"/>
      <c r="Q17" s="173"/>
      <c r="R17" s="173"/>
      <c r="S17" s="173"/>
      <c r="T17" s="173"/>
      <c r="U17" s="173"/>
      <c r="V17" s="173"/>
      <c r="W17" s="173"/>
      <c r="X17" s="173"/>
    </row>
    <row r="18" ht="20.25" customHeight="1" spans="1:24">
      <c r="A18" s="214" t="s">
        <v>196</v>
      </c>
      <c r="B18" s="214" t="s">
        <v>70</v>
      </c>
      <c r="C18" s="214" t="s">
        <v>207</v>
      </c>
      <c r="D18" s="214" t="s">
        <v>208</v>
      </c>
      <c r="E18" s="214" t="s">
        <v>121</v>
      </c>
      <c r="F18" s="214" t="s">
        <v>122</v>
      </c>
      <c r="G18" s="214" t="s">
        <v>213</v>
      </c>
      <c r="H18" s="214" t="s">
        <v>214</v>
      </c>
      <c r="I18" s="173">
        <v>55042</v>
      </c>
      <c r="J18" s="173">
        <v>55042</v>
      </c>
      <c r="K18" s="220"/>
      <c r="L18" s="220"/>
      <c r="M18" s="173">
        <v>55042</v>
      </c>
      <c r="N18" s="220"/>
      <c r="O18" s="173"/>
      <c r="P18" s="173"/>
      <c r="Q18" s="173"/>
      <c r="R18" s="173"/>
      <c r="S18" s="173"/>
      <c r="T18" s="173"/>
      <c r="U18" s="173"/>
      <c r="V18" s="173"/>
      <c r="W18" s="173"/>
      <c r="X18" s="173"/>
    </row>
    <row r="19" ht="20.25" customHeight="1" spans="1:24">
      <c r="A19" s="214" t="s">
        <v>196</v>
      </c>
      <c r="B19" s="214" t="s">
        <v>70</v>
      </c>
      <c r="C19" s="214" t="s">
        <v>207</v>
      </c>
      <c r="D19" s="214" t="s">
        <v>208</v>
      </c>
      <c r="E19" s="214" t="s">
        <v>121</v>
      </c>
      <c r="F19" s="214" t="s">
        <v>122</v>
      </c>
      <c r="G19" s="214" t="s">
        <v>213</v>
      </c>
      <c r="H19" s="214" t="s">
        <v>214</v>
      </c>
      <c r="I19" s="173">
        <v>90695</v>
      </c>
      <c r="J19" s="173">
        <v>90695</v>
      </c>
      <c r="K19" s="220"/>
      <c r="L19" s="220"/>
      <c r="M19" s="173">
        <v>90695</v>
      </c>
      <c r="N19" s="220"/>
      <c r="O19" s="173"/>
      <c r="P19" s="173"/>
      <c r="Q19" s="173"/>
      <c r="R19" s="173"/>
      <c r="S19" s="173"/>
      <c r="T19" s="173"/>
      <c r="U19" s="173"/>
      <c r="V19" s="173"/>
      <c r="W19" s="173"/>
      <c r="X19" s="173"/>
    </row>
    <row r="20" ht="20.25" customHeight="1" spans="1:24">
      <c r="A20" s="214" t="s">
        <v>196</v>
      </c>
      <c r="B20" s="214" t="s">
        <v>70</v>
      </c>
      <c r="C20" s="214" t="s">
        <v>207</v>
      </c>
      <c r="D20" s="214" t="s">
        <v>208</v>
      </c>
      <c r="E20" s="214" t="s">
        <v>101</v>
      </c>
      <c r="F20" s="214" t="s">
        <v>102</v>
      </c>
      <c r="G20" s="214" t="s">
        <v>215</v>
      </c>
      <c r="H20" s="214" t="s">
        <v>216</v>
      </c>
      <c r="I20" s="173">
        <v>12359</v>
      </c>
      <c r="J20" s="173">
        <v>12359</v>
      </c>
      <c r="K20" s="220"/>
      <c r="L20" s="220"/>
      <c r="M20" s="173">
        <v>12359</v>
      </c>
      <c r="N20" s="220"/>
      <c r="O20" s="173"/>
      <c r="P20" s="173"/>
      <c r="Q20" s="173"/>
      <c r="R20" s="173"/>
      <c r="S20" s="173"/>
      <c r="T20" s="173"/>
      <c r="U20" s="173"/>
      <c r="V20" s="173"/>
      <c r="W20" s="173"/>
      <c r="X20" s="173"/>
    </row>
    <row r="21" ht="20.25" customHeight="1" spans="1:24">
      <c r="A21" s="214" t="s">
        <v>196</v>
      </c>
      <c r="B21" s="214" t="s">
        <v>70</v>
      </c>
      <c r="C21" s="214" t="s">
        <v>207</v>
      </c>
      <c r="D21" s="214" t="s">
        <v>208</v>
      </c>
      <c r="E21" s="214" t="s">
        <v>123</v>
      </c>
      <c r="F21" s="214" t="s">
        <v>124</v>
      </c>
      <c r="G21" s="214" t="s">
        <v>215</v>
      </c>
      <c r="H21" s="214" t="s">
        <v>216</v>
      </c>
      <c r="I21" s="173">
        <v>8789</v>
      </c>
      <c r="J21" s="173">
        <v>8789</v>
      </c>
      <c r="K21" s="220"/>
      <c r="L21" s="220"/>
      <c r="M21" s="173">
        <v>8789</v>
      </c>
      <c r="N21" s="220"/>
      <c r="O21" s="173"/>
      <c r="P21" s="173"/>
      <c r="Q21" s="173"/>
      <c r="R21" s="173"/>
      <c r="S21" s="173"/>
      <c r="T21" s="173"/>
      <c r="U21" s="173"/>
      <c r="V21" s="173"/>
      <c r="W21" s="173"/>
      <c r="X21" s="173"/>
    </row>
    <row r="22" ht="20.25" customHeight="1" spans="1:24">
      <c r="A22" s="214" t="s">
        <v>196</v>
      </c>
      <c r="B22" s="214" t="s">
        <v>70</v>
      </c>
      <c r="C22" s="214" t="s">
        <v>207</v>
      </c>
      <c r="D22" s="214" t="s">
        <v>208</v>
      </c>
      <c r="E22" s="214" t="s">
        <v>123</v>
      </c>
      <c r="F22" s="214" t="s">
        <v>124</v>
      </c>
      <c r="G22" s="214" t="s">
        <v>215</v>
      </c>
      <c r="H22" s="214" t="s">
        <v>216</v>
      </c>
      <c r="I22" s="173">
        <v>6721</v>
      </c>
      <c r="J22" s="173">
        <v>6721</v>
      </c>
      <c r="K22" s="220"/>
      <c r="L22" s="220"/>
      <c r="M22" s="173">
        <v>6721</v>
      </c>
      <c r="N22" s="220"/>
      <c r="O22" s="173"/>
      <c r="P22" s="173"/>
      <c r="Q22" s="173"/>
      <c r="R22" s="173"/>
      <c r="S22" s="173"/>
      <c r="T22" s="173"/>
      <c r="U22" s="173"/>
      <c r="V22" s="173"/>
      <c r="W22" s="173"/>
      <c r="X22" s="173"/>
    </row>
    <row r="23" ht="20.25" customHeight="1" spans="1:24">
      <c r="A23" s="214" t="s">
        <v>196</v>
      </c>
      <c r="B23" s="214" t="s">
        <v>70</v>
      </c>
      <c r="C23" s="214" t="s">
        <v>207</v>
      </c>
      <c r="D23" s="214" t="s">
        <v>208</v>
      </c>
      <c r="E23" s="214" t="s">
        <v>123</v>
      </c>
      <c r="F23" s="214" t="s">
        <v>124</v>
      </c>
      <c r="G23" s="214" t="s">
        <v>215</v>
      </c>
      <c r="H23" s="214" t="s">
        <v>216</v>
      </c>
      <c r="I23" s="173">
        <v>4267</v>
      </c>
      <c r="J23" s="173">
        <v>4267</v>
      </c>
      <c r="K23" s="220"/>
      <c r="L23" s="220"/>
      <c r="M23" s="173">
        <v>4267</v>
      </c>
      <c r="N23" s="220"/>
      <c r="O23" s="173"/>
      <c r="P23" s="173"/>
      <c r="Q23" s="173"/>
      <c r="R23" s="173"/>
      <c r="S23" s="173"/>
      <c r="T23" s="173"/>
      <c r="U23" s="173"/>
      <c r="V23" s="173"/>
      <c r="W23" s="173"/>
      <c r="X23" s="173"/>
    </row>
    <row r="24" ht="20.25" customHeight="1" spans="1:24">
      <c r="A24" s="214" t="s">
        <v>196</v>
      </c>
      <c r="B24" s="214" t="s">
        <v>70</v>
      </c>
      <c r="C24" s="214" t="s">
        <v>217</v>
      </c>
      <c r="D24" s="214" t="s">
        <v>130</v>
      </c>
      <c r="E24" s="214" t="s">
        <v>129</v>
      </c>
      <c r="F24" s="214" t="s">
        <v>130</v>
      </c>
      <c r="G24" s="214" t="s">
        <v>218</v>
      </c>
      <c r="H24" s="214" t="s">
        <v>130</v>
      </c>
      <c r="I24" s="173">
        <v>270351</v>
      </c>
      <c r="J24" s="173">
        <v>270351</v>
      </c>
      <c r="K24" s="220"/>
      <c r="L24" s="220"/>
      <c r="M24" s="173">
        <v>270351</v>
      </c>
      <c r="N24" s="220"/>
      <c r="O24" s="173"/>
      <c r="P24" s="173"/>
      <c r="Q24" s="173"/>
      <c r="R24" s="173"/>
      <c r="S24" s="173"/>
      <c r="T24" s="173"/>
      <c r="U24" s="173"/>
      <c r="V24" s="173"/>
      <c r="W24" s="173"/>
      <c r="X24" s="173"/>
    </row>
    <row r="25" ht="20.25" customHeight="1" spans="1:24">
      <c r="A25" s="214" t="s">
        <v>196</v>
      </c>
      <c r="B25" s="214" t="s">
        <v>70</v>
      </c>
      <c r="C25" s="214" t="s">
        <v>219</v>
      </c>
      <c r="D25" s="214" t="s">
        <v>174</v>
      </c>
      <c r="E25" s="214" t="s">
        <v>101</v>
      </c>
      <c r="F25" s="214" t="s">
        <v>102</v>
      </c>
      <c r="G25" s="214" t="s">
        <v>220</v>
      </c>
      <c r="H25" s="214" t="s">
        <v>174</v>
      </c>
      <c r="I25" s="173">
        <v>6800</v>
      </c>
      <c r="J25" s="173">
        <v>6800</v>
      </c>
      <c r="K25" s="220"/>
      <c r="L25" s="220"/>
      <c r="M25" s="173">
        <v>6800</v>
      </c>
      <c r="N25" s="220"/>
      <c r="O25" s="173"/>
      <c r="P25" s="173"/>
      <c r="Q25" s="173"/>
      <c r="R25" s="173"/>
      <c r="S25" s="173"/>
      <c r="T25" s="173"/>
      <c r="U25" s="173"/>
      <c r="V25" s="173"/>
      <c r="W25" s="173"/>
      <c r="X25" s="173"/>
    </row>
    <row r="26" ht="20.25" customHeight="1" spans="1:24">
      <c r="A26" s="214" t="s">
        <v>196</v>
      </c>
      <c r="B26" s="214" t="s">
        <v>70</v>
      </c>
      <c r="C26" s="214" t="s">
        <v>221</v>
      </c>
      <c r="D26" s="214" t="s">
        <v>222</v>
      </c>
      <c r="E26" s="214" t="s">
        <v>101</v>
      </c>
      <c r="F26" s="214" t="s">
        <v>102</v>
      </c>
      <c r="G26" s="214" t="s">
        <v>223</v>
      </c>
      <c r="H26" s="214" t="s">
        <v>222</v>
      </c>
      <c r="I26" s="173">
        <v>19720</v>
      </c>
      <c r="J26" s="173">
        <v>19720</v>
      </c>
      <c r="K26" s="220"/>
      <c r="L26" s="220"/>
      <c r="M26" s="173">
        <v>19720</v>
      </c>
      <c r="N26" s="220"/>
      <c r="O26" s="173"/>
      <c r="P26" s="173"/>
      <c r="Q26" s="173"/>
      <c r="R26" s="173"/>
      <c r="S26" s="173"/>
      <c r="T26" s="173"/>
      <c r="U26" s="173"/>
      <c r="V26" s="173"/>
      <c r="W26" s="173"/>
      <c r="X26" s="173"/>
    </row>
    <row r="27" ht="20.25" customHeight="1" spans="1:24">
      <c r="A27" s="214" t="s">
        <v>196</v>
      </c>
      <c r="B27" s="214" t="s">
        <v>70</v>
      </c>
      <c r="C27" s="214" t="s">
        <v>224</v>
      </c>
      <c r="D27" s="214" t="s">
        <v>225</v>
      </c>
      <c r="E27" s="214" t="s">
        <v>101</v>
      </c>
      <c r="F27" s="214" t="s">
        <v>102</v>
      </c>
      <c r="G27" s="214" t="s">
        <v>226</v>
      </c>
      <c r="H27" s="214" t="s">
        <v>227</v>
      </c>
      <c r="I27" s="173">
        <v>25500</v>
      </c>
      <c r="J27" s="173">
        <v>25500</v>
      </c>
      <c r="K27" s="220"/>
      <c r="L27" s="220"/>
      <c r="M27" s="173">
        <v>25500</v>
      </c>
      <c r="N27" s="220"/>
      <c r="O27" s="173"/>
      <c r="P27" s="173"/>
      <c r="Q27" s="173"/>
      <c r="R27" s="173"/>
      <c r="S27" s="173"/>
      <c r="T27" s="173"/>
      <c r="U27" s="173"/>
      <c r="V27" s="173"/>
      <c r="W27" s="173"/>
      <c r="X27" s="173"/>
    </row>
    <row r="28" ht="20.25" customHeight="1" spans="1:24">
      <c r="A28" s="214" t="s">
        <v>196</v>
      </c>
      <c r="B28" s="214" t="s">
        <v>70</v>
      </c>
      <c r="C28" s="214" t="s">
        <v>224</v>
      </c>
      <c r="D28" s="214" t="s">
        <v>225</v>
      </c>
      <c r="E28" s="214" t="s">
        <v>101</v>
      </c>
      <c r="F28" s="214" t="s">
        <v>102</v>
      </c>
      <c r="G28" s="214" t="s">
        <v>228</v>
      </c>
      <c r="H28" s="214" t="s">
        <v>229</v>
      </c>
      <c r="I28" s="173">
        <v>3400</v>
      </c>
      <c r="J28" s="173">
        <v>3400</v>
      </c>
      <c r="K28" s="220"/>
      <c r="L28" s="220"/>
      <c r="M28" s="173">
        <v>3400</v>
      </c>
      <c r="N28" s="220"/>
      <c r="O28" s="173"/>
      <c r="P28" s="173"/>
      <c r="Q28" s="173"/>
      <c r="R28" s="173"/>
      <c r="S28" s="173"/>
      <c r="T28" s="173"/>
      <c r="U28" s="173"/>
      <c r="V28" s="173"/>
      <c r="W28" s="173"/>
      <c r="X28" s="173"/>
    </row>
    <row r="29" ht="20.25" customHeight="1" spans="1:24">
      <c r="A29" s="214" t="s">
        <v>196</v>
      </c>
      <c r="B29" s="214" t="s">
        <v>70</v>
      </c>
      <c r="C29" s="214" t="s">
        <v>224</v>
      </c>
      <c r="D29" s="214" t="s">
        <v>225</v>
      </c>
      <c r="E29" s="214" t="s">
        <v>101</v>
      </c>
      <c r="F29" s="214" t="s">
        <v>102</v>
      </c>
      <c r="G29" s="214" t="s">
        <v>230</v>
      </c>
      <c r="H29" s="214" t="s">
        <v>231</v>
      </c>
      <c r="I29" s="173">
        <v>5100</v>
      </c>
      <c r="J29" s="173">
        <v>5100</v>
      </c>
      <c r="K29" s="220"/>
      <c r="L29" s="220"/>
      <c r="M29" s="173">
        <v>5100</v>
      </c>
      <c r="N29" s="220"/>
      <c r="O29" s="173"/>
      <c r="P29" s="173"/>
      <c r="Q29" s="173"/>
      <c r="R29" s="173"/>
      <c r="S29" s="173"/>
      <c r="T29" s="173"/>
      <c r="U29" s="173"/>
      <c r="V29" s="173"/>
      <c r="W29" s="173"/>
      <c r="X29" s="173"/>
    </row>
    <row r="30" ht="20.25" customHeight="1" spans="1:24">
      <c r="A30" s="214" t="s">
        <v>196</v>
      </c>
      <c r="B30" s="214" t="s">
        <v>70</v>
      </c>
      <c r="C30" s="214" t="s">
        <v>224</v>
      </c>
      <c r="D30" s="214" t="s">
        <v>225</v>
      </c>
      <c r="E30" s="214" t="s">
        <v>101</v>
      </c>
      <c r="F30" s="214" t="s">
        <v>102</v>
      </c>
      <c r="G30" s="214" t="s">
        <v>232</v>
      </c>
      <c r="H30" s="214" t="s">
        <v>233</v>
      </c>
      <c r="I30" s="173">
        <v>3400</v>
      </c>
      <c r="J30" s="173">
        <v>3400</v>
      </c>
      <c r="K30" s="220"/>
      <c r="L30" s="220"/>
      <c r="M30" s="173">
        <v>3400</v>
      </c>
      <c r="N30" s="220"/>
      <c r="O30" s="173"/>
      <c r="P30" s="173"/>
      <c r="Q30" s="173"/>
      <c r="R30" s="173"/>
      <c r="S30" s="173"/>
      <c r="T30" s="173"/>
      <c r="U30" s="173"/>
      <c r="V30" s="173"/>
      <c r="W30" s="173"/>
      <c r="X30" s="173"/>
    </row>
    <row r="31" ht="20.25" customHeight="1" spans="1:24">
      <c r="A31" s="214" t="s">
        <v>196</v>
      </c>
      <c r="B31" s="214" t="s">
        <v>70</v>
      </c>
      <c r="C31" s="214" t="s">
        <v>224</v>
      </c>
      <c r="D31" s="214" t="s">
        <v>225</v>
      </c>
      <c r="E31" s="214" t="s">
        <v>101</v>
      </c>
      <c r="F31" s="214" t="s">
        <v>102</v>
      </c>
      <c r="G31" s="214" t="s">
        <v>234</v>
      </c>
      <c r="H31" s="214" t="s">
        <v>235</v>
      </c>
      <c r="I31" s="173">
        <v>11900</v>
      </c>
      <c r="J31" s="173">
        <v>11900</v>
      </c>
      <c r="K31" s="220"/>
      <c r="L31" s="220"/>
      <c r="M31" s="173">
        <v>11900</v>
      </c>
      <c r="N31" s="220"/>
      <c r="O31" s="173"/>
      <c r="P31" s="173"/>
      <c r="Q31" s="173"/>
      <c r="R31" s="173"/>
      <c r="S31" s="173"/>
      <c r="T31" s="173"/>
      <c r="U31" s="173"/>
      <c r="V31" s="173"/>
      <c r="W31" s="173"/>
      <c r="X31" s="173"/>
    </row>
    <row r="32" ht="20.25" customHeight="1" spans="1:24">
      <c r="A32" s="214" t="s">
        <v>196</v>
      </c>
      <c r="B32" s="214" t="s">
        <v>70</v>
      </c>
      <c r="C32" s="214" t="s">
        <v>224</v>
      </c>
      <c r="D32" s="214" t="s">
        <v>225</v>
      </c>
      <c r="E32" s="214" t="s">
        <v>101</v>
      </c>
      <c r="F32" s="214" t="s">
        <v>102</v>
      </c>
      <c r="G32" s="214" t="s">
        <v>236</v>
      </c>
      <c r="H32" s="214" t="s">
        <v>237</v>
      </c>
      <c r="I32" s="173">
        <v>51000</v>
      </c>
      <c r="J32" s="173">
        <v>51000</v>
      </c>
      <c r="K32" s="220"/>
      <c r="L32" s="220"/>
      <c r="M32" s="173">
        <v>51000</v>
      </c>
      <c r="N32" s="220"/>
      <c r="O32" s="173"/>
      <c r="P32" s="173"/>
      <c r="Q32" s="173"/>
      <c r="R32" s="173"/>
      <c r="S32" s="173"/>
      <c r="T32" s="173"/>
      <c r="U32" s="173"/>
      <c r="V32" s="173"/>
      <c r="W32" s="173"/>
      <c r="X32" s="173"/>
    </row>
    <row r="33" ht="20.25" customHeight="1" spans="1:24">
      <c r="A33" s="214" t="s">
        <v>196</v>
      </c>
      <c r="B33" s="214" t="s">
        <v>70</v>
      </c>
      <c r="C33" s="214" t="s">
        <v>224</v>
      </c>
      <c r="D33" s="214" t="s">
        <v>225</v>
      </c>
      <c r="E33" s="214" t="s">
        <v>101</v>
      </c>
      <c r="F33" s="214" t="s">
        <v>102</v>
      </c>
      <c r="G33" s="214" t="s">
        <v>238</v>
      </c>
      <c r="H33" s="214" t="s">
        <v>239</v>
      </c>
      <c r="I33" s="173">
        <v>22620</v>
      </c>
      <c r="J33" s="173">
        <v>22620</v>
      </c>
      <c r="K33" s="220"/>
      <c r="L33" s="220"/>
      <c r="M33" s="173">
        <v>22620</v>
      </c>
      <c r="N33" s="220"/>
      <c r="O33" s="173"/>
      <c r="P33" s="173"/>
      <c r="Q33" s="173"/>
      <c r="R33" s="173"/>
      <c r="S33" s="173"/>
      <c r="T33" s="173"/>
      <c r="U33" s="173"/>
      <c r="V33" s="173"/>
      <c r="W33" s="173"/>
      <c r="X33" s="173"/>
    </row>
    <row r="34" ht="20.25" customHeight="1" spans="1:24">
      <c r="A34" s="214" t="s">
        <v>196</v>
      </c>
      <c r="B34" s="214" t="s">
        <v>70</v>
      </c>
      <c r="C34" s="214" t="s">
        <v>240</v>
      </c>
      <c r="D34" s="214" t="s">
        <v>241</v>
      </c>
      <c r="E34" s="214" t="s">
        <v>113</v>
      </c>
      <c r="F34" s="214" t="s">
        <v>114</v>
      </c>
      <c r="G34" s="214" t="s">
        <v>242</v>
      </c>
      <c r="H34" s="214" t="s">
        <v>243</v>
      </c>
      <c r="I34" s="173">
        <v>51714</v>
      </c>
      <c r="J34" s="173">
        <v>51714</v>
      </c>
      <c r="K34" s="220"/>
      <c r="L34" s="220"/>
      <c r="M34" s="173">
        <v>51714</v>
      </c>
      <c r="N34" s="220"/>
      <c r="O34" s="173"/>
      <c r="P34" s="173"/>
      <c r="Q34" s="173"/>
      <c r="R34" s="173"/>
      <c r="S34" s="173"/>
      <c r="T34" s="173"/>
      <c r="U34" s="173"/>
      <c r="V34" s="173"/>
      <c r="W34" s="173"/>
      <c r="X34" s="173"/>
    </row>
    <row r="35" ht="20.25" customHeight="1" spans="1:24">
      <c r="A35" s="214" t="s">
        <v>196</v>
      </c>
      <c r="B35" s="214" t="s">
        <v>70</v>
      </c>
      <c r="C35" s="214" t="s">
        <v>244</v>
      </c>
      <c r="D35" s="214" t="s">
        <v>245</v>
      </c>
      <c r="E35" s="214" t="s">
        <v>107</v>
      </c>
      <c r="F35" s="214" t="s">
        <v>108</v>
      </c>
      <c r="G35" s="214" t="s">
        <v>242</v>
      </c>
      <c r="H35" s="214" t="s">
        <v>243</v>
      </c>
      <c r="I35" s="173">
        <v>187200</v>
      </c>
      <c r="J35" s="173">
        <v>187200</v>
      </c>
      <c r="K35" s="220"/>
      <c r="L35" s="220"/>
      <c r="M35" s="173">
        <v>187200</v>
      </c>
      <c r="N35" s="220"/>
      <c r="O35" s="173"/>
      <c r="P35" s="173"/>
      <c r="Q35" s="173"/>
      <c r="R35" s="173"/>
      <c r="S35" s="173"/>
      <c r="T35" s="173"/>
      <c r="U35" s="173"/>
      <c r="V35" s="173"/>
      <c r="W35" s="173"/>
      <c r="X35" s="173"/>
    </row>
    <row r="36" ht="17.25" customHeight="1" spans="1:24">
      <c r="A36" s="93" t="s">
        <v>169</v>
      </c>
      <c r="B36" s="94"/>
      <c r="C36" s="215"/>
      <c r="D36" s="215"/>
      <c r="E36" s="215"/>
      <c r="F36" s="215"/>
      <c r="G36" s="215"/>
      <c r="H36" s="216"/>
      <c r="I36" s="173">
        <v>3537352</v>
      </c>
      <c r="J36" s="173">
        <v>3537352</v>
      </c>
      <c r="K36" s="173"/>
      <c r="L36" s="173"/>
      <c r="M36" s="173">
        <v>3537352</v>
      </c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</row>
  </sheetData>
  <mergeCells count="31">
    <mergeCell ref="A2:X2"/>
    <mergeCell ref="A3:H3"/>
    <mergeCell ref="I4:X4"/>
    <mergeCell ref="J5:N5"/>
    <mergeCell ref="O5:Q5"/>
    <mergeCell ref="S5:X5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204"/>
      <c r="E1" s="62"/>
      <c r="F1" s="62"/>
      <c r="G1" s="62"/>
      <c r="H1" s="62"/>
      <c r="U1" s="204"/>
      <c r="W1" s="209" t="s">
        <v>246</v>
      </c>
    </row>
    <row r="2" ht="46.5" customHeight="1" spans="1:23">
      <c r="A2" s="64" t="str">
        <f>"2025"&amp;"年部门项目支出预算表"</f>
        <v>2025年部门项目支出预算表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ht="13.5" customHeight="1" spans="1:23">
      <c r="A3" s="65" t="str">
        <f>"单位名称："&amp;"石林彝族自治县文化馆"</f>
        <v>单位名称：石林彝族自治县文化馆</v>
      </c>
      <c r="B3" s="66"/>
      <c r="C3" s="66"/>
      <c r="D3" s="66"/>
      <c r="E3" s="66"/>
      <c r="F3" s="66"/>
      <c r="G3" s="66"/>
      <c r="H3" s="66"/>
      <c r="I3" s="67"/>
      <c r="J3" s="67"/>
      <c r="K3" s="67"/>
      <c r="L3" s="67"/>
      <c r="M3" s="67"/>
      <c r="N3" s="67"/>
      <c r="O3" s="67"/>
      <c r="P3" s="67"/>
      <c r="Q3" s="67"/>
      <c r="U3" s="204"/>
      <c r="W3" s="188" t="s">
        <v>1</v>
      </c>
    </row>
    <row r="4" ht="21.75" customHeight="1" spans="1:23">
      <c r="A4" s="69" t="s">
        <v>247</v>
      </c>
      <c r="B4" s="70" t="s">
        <v>180</v>
      </c>
      <c r="C4" s="69" t="s">
        <v>181</v>
      </c>
      <c r="D4" s="69" t="s">
        <v>248</v>
      </c>
      <c r="E4" s="70" t="s">
        <v>182</v>
      </c>
      <c r="F4" s="70" t="s">
        <v>183</v>
      </c>
      <c r="G4" s="70" t="s">
        <v>249</v>
      </c>
      <c r="H4" s="70" t="s">
        <v>250</v>
      </c>
      <c r="I4" s="88" t="s">
        <v>55</v>
      </c>
      <c r="J4" s="71" t="s">
        <v>251</v>
      </c>
      <c r="K4" s="72"/>
      <c r="L4" s="72"/>
      <c r="M4" s="73"/>
      <c r="N4" s="71" t="s">
        <v>188</v>
      </c>
      <c r="O4" s="72"/>
      <c r="P4" s="73"/>
      <c r="Q4" s="70" t="s">
        <v>61</v>
      </c>
      <c r="R4" s="71" t="s">
        <v>62</v>
      </c>
      <c r="S4" s="72"/>
      <c r="T4" s="72"/>
      <c r="U4" s="72"/>
      <c r="V4" s="72"/>
      <c r="W4" s="73"/>
    </row>
    <row r="5" ht="21.75" customHeight="1" spans="1:23">
      <c r="A5" s="74"/>
      <c r="B5" s="89"/>
      <c r="C5" s="74"/>
      <c r="D5" s="74"/>
      <c r="E5" s="75"/>
      <c r="F5" s="75"/>
      <c r="G5" s="75"/>
      <c r="H5" s="75"/>
      <c r="I5" s="89"/>
      <c r="J5" s="205" t="s">
        <v>58</v>
      </c>
      <c r="K5" s="206"/>
      <c r="L5" s="70" t="s">
        <v>59</v>
      </c>
      <c r="M5" s="70" t="s">
        <v>60</v>
      </c>
      <c r="N5" s="70" t="s">
        <v>58</v>
      </c>
      <c r="O5" s="70" t="s">
        <v>59</v>
      </c>
      <c r="P5" s="70" t="s">
        <v>60</v>
      </c>
      <c r="Q5" s="75"/>
      <c r="R5" s="70" t="s">
        <v>57</v>
      </c>
      <c r="S5" s="70" t="s">
        <v>64</v>
      </c>
      <c r="T5" s="70" t="s">
        <v>194</v>
      </c>
      <c r="U5" s="70" t="s">
        <v>66</v>
      </c>
      <c r="V5" s="70" t="s">
        <v>67</v>
      </c>
      <c r="W5" s="70" t="s">
        <v>68</v>
      </c>
    </row>
    <row r="6" ht="21" customHeight="1" spans="1:23">
      <c r="A6" s="89"/>
      <c r="B6" s="89"/>
      <c r="C6" s="89"/>
      <c r="D6" s="89"/>
      <c r="E6" s="89"/>
      <c r="F6" s="89"/>
      <c r="G6" s="89"/>
      <c r="H6" s="89"/>
      <c r="I6" s="89"/>
      <c r="J6" s="207" t="s">
        <v>57</v>
      </c>
      <c r="K6" s="20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ht="39.75" customHeight="1" spans="1:23">
      <c r="A7" s="77"/>
      <c r="B7" s="79"/>
      <c r="C7" s="77"/>
      <c r="D7" s="77"/>
      <c r="E7" s="78"/>
      <c r="F7" s="78"/>
      <c r="G7" s="78"/>
      <c r="H7" s="78"/>
      <c r="I7" s="79"/>
      <c r="J7" s="126" t="s">
        <v>57</v>
      </c>
      <c r="K7" s="126" t="s">
        <v>252</v>
      </c>
      <c r="L7" s="78"/>
      <c r="M7" s="78"/>
      <c r="N7" s="78"/>
      <c r="O7" s="78"/>
      <c r="P7" s="78"/>
      <c r="Q7" s="78"/>
      <c r="R7" s="78"/>
      <c r="S7" s="78"/>
      <c r="T7" s="78"/>
      <c r="U7" s="79"/>
      <c r="V7" s="78"/>
      <c r="W7" s="78"/>
    </row>
    <row r="8" ht="15" customHeight="1" spans="1:23">
      <c r="A8" s="80">
        <v>1</v>
      </c>
      <c r="B8" s="80">
        <v>2</v>
      </c>
      <c r="C8" s="80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96">
        <v>12</v>
      </c>
      <c r="M8" s="96">
        <v>13</v>
      </c>
      <c r="N8" s="96">
        <v>14</v>
      </c>
      <c r="O8" s="96">
        <v>15</v>
      </c>
      <c r="P8" s="96">
        <v>16</v>
      </c>
      <c r="Q8" s="96">
        <v>17</v>
      </c>
      <c r="R8" s="96">
        <v>18</v>
      </c>
      <c r="S8" s="96">
        <v>19</v>
      </c>
      <c r="T8" s="96">
        <v>20</v>
      </c>
      <c r="U8" s="80">
        <v>21</v>
      </c>
      <c r="V8" s="96">
        <v>22</v>
      </c>
      <c r="W8" s="80">
        <v>23</v>
      </c>
    </row>
    <row r="9" ht="21.75" customHeight="1" spans="1:23">
      <c r="A9" s="128"/>
      <c r="B9" s="128"/>
      <c r="C9" s="128"/>
      <c r="D9" s="128"/>
      <c r="E9" s="128"/>
      <c r="F9" s="128"/>
      <c r="G9" s="128"/>
      <c r="H9" s="128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</row>
    <row r="10" ht="18.75" customHeight="1" spans="1:23">
      <c r="A10" s="93" t="s">
        <v>169</v>
      </c>
      <c r="B10" s="94"/>
      <c r="C10" s="94"/>
      <c r="D10" s="94"/>
      <c r="E10" s="94"/>
      <c r="F10" s="94"/>
      <c r="G10" s="94"/>
      <c r="H10" s="95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63" t="s">
        <v>253</v>
      </c>
    </row>
    <row r="2" ht="39.75" customHeight="1" spans="1:10">
      <c r="A2" s="124" t="str">
        <f>"2025"&amp;"年部门项目支出绩效目标表"</f>
        <v>2025年部门项目支出绩效目标表</v>
      </c>
      <c r="B2" s="64"/>
      <c r="C2" s="64"/>
      <c r="D2" s="64"/>
      <c r="E2" s="64"/>
      <c r="F2" s="125"/>
      <c r="G2" s="64"/>
      <c r="H2" s="125"/>
      <c r="I2" s="125"/>
      <c r="J2" s="64"/>
    </row>
    <row r="3" ht="17.25" customHeight="1" spans="1:1">
      <c r="A3" s="65" t="str">
        <f>"单位名称："&amp;"石林彝族自治县文化馆"</f>
        <v>单位名称：石林彝族自治县文化馆</v>
      </c>
    </row>
    <row r="4" ht="44.25" customHeight="1" spans="1:10">
      <c r="A4" s="126" t="s">
        <v>181</v>
      </c>
      <c r="B4" s="126" t="s">
        <v>254</v>
      </c>
      <c r="C4" s="126" t="s">
        <v>255</v>
      </c>
      <c r="D4" s="126" t="s">
        <v>256</v>
      </c>
      <c r="E4" s="126" t="s">
        <v>257</v>
      </c>
      <c r="F4" s="127" t="s">
        <v>258</v>
      </c>
      <c r="G4" s="126" t="s">
        <v>259</v>
      </c>
      <c r="H4" s="127" t="s">
        <v>260</v>
      </c>
      <c r="I4" s="127" t="s">
        <v>261</v>
      </c>
      <c r="J4" s="126" t="s">
        <v>262</v>
      </c>
    </row>
    <row r="5" ht="18.75" customHeight="1" spans="1:10">
      <c r="A5" s="203">
        <v>1</v>
      </c>
      <c r="B5" s="203">
        <v>2</v>
      </c>
      <c r="C5" s="203">
        <v>3</v>
      </c>
      <c r="D5" s="203">
        <v>4</v>
      </c>
      <c r="E5" s="203">
        <v>5</v>
      </c>
      <c r="F5" s="96">
        <v>6</v>
      </c>
      <c r="G5" s="203">
        <v>7</v>
      </c>
      <c r="H5" s="96">
        <v>8</v>
      </c>
      <c r="I5" s="96">
        <v>9</v>
      </c>
      <c r="J5" s="203">
        <v>10</v>
      </c>
    </row>
    <row r="6" ht="42" customHeight="1" spans="1:10">
      <c r="A6" s="90"/>
      <c r="B6" s="128"/>
      <c r="C6" s="128"/>
      <c r="D6" s="128"/>
      <c r="E6" s="114"/>
      <c r="F6" s="129"/>
      <c r="G6" s="114"/>
      <c r="H6" s="129"/>
      <c r="I6" s="129"/>
      <c r="J6" s="114"/>
    </row>
    <row r="7" ht="42" customHeight="1" spans="1:10">
      <c r="A7" s="90"/>
      <c r="B7" s="81"/>
      <c r="C7" s="81"/>
      <c r="D7" s="81"/>
      <c r="E7" s="90"/>
      <c r="F7" s="81"/>
      <c r="G7" s="90"/>
      <c r="H7" s="81"/>
      <c r="I7" s="81"/>
      <c r="J7" s="90"/>
    </row>
  </sheetData>
  <mergeCells count="2">
    <mergeCell ref="A2:J2"/>
    <mergeCell ref="A3:H3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2025-03-12T06:37:00Z</dcterms:created>
  <dcterms:modified xsi:type="dcterms:W3CDTF">2025-03-13T02:55:59Z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