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612" firstSheet="11" activeTab="12"/>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部门新增资产配置表10" sheetId="15" r:id="rId15"/>
    <sheet name="上级转移支付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'对下转移支付预算表09-1'!$A:$A,'对下转移支付预算表09-1'!#REF!</definedName>
    <definedName name="_xlnm.Print_Titles" localSheetId="13">'对下转移支付绩效目标表09-2'!$A:$A,'对下转移支付绩效目标表09-2'!$1:$1</definedName>
    <definedName name="_xlnm.Print_Titles" localSheetId="14">部门新增资产配置表10!$A:$A,部门新增资产配置表10!$1:$1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s>
  <calcPr calcId="144525"/>
</workbook>
</file>

<file path=xl/sharedStrings.xml><?xml version="1.0" encoding="utf-8"?>
<sst xmlns="http://schemas.openxmlformats.org/spreadsheetml/2006/main" count="1072" uniqueCount="468">
  <si>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</si>
  <si>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</si>
  <si>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</si>
  <si>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</si>
  <si>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</si>
  <si>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</si>
  <si>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</si>
  <si>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</si>
  <si>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</si>
  <si>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</si>
  <si>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</si>
  <si>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</si>
  <si>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</si>
  <si>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</si>
  <si>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</si>
  <si>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</si>
  <si>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</si>
  <si>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</si>
  <si>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</si>
  <si>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</si>
  <si>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</si>
  <si>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</si>
  <si>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</si>
  <si>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</si>
  <si>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</si>
  <si>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</si>
  <si>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</si>
  <si>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</si>
  <si>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</si>
  <si>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</si>
  <si>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</si>
  <si>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</si>
  <si>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</si>
  <si>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</si>
  <si>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</si>
  <si>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</si>
  <si>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</si>
  <si>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</si>
  <si>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</si>
  <si>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</si>
  <si>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</si>
  <si>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</si>
  <si>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</si>
  <si>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</si>
  <si>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</si>
  <si>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</si>
  <si>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</si>
  <si>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</si>
  <si>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</si>
  <si>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</si>
  <si>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</si>
  <si>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</si>
  <si>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</si>
  <si>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</si>
  <si>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</si>
  <si>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</si>
  <si>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</si>
  <si>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</si>
  <si>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</si>
  <si>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</si>
  <si>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</si>
  <si>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</si>
  <si>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</si>
  <si>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</si>
  <si>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</si>
  <si>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</si>
  <si>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</si>
  <si>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</si>
  <si>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</si>
  <si>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105024</t>
  </si>
  <si>
    <t>石林彝族自治县第一幼儿园</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</si>
  <si>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</si>
  <si>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</si>
  <si>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</si>
  <si>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</si>
  <si>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</si>
  <si>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</si>
  <si>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</si>
  <si>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</si>
  <si>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</si>
  <si>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</si>
  <si>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</si>
  <si>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</si>
  <si>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</si>
  <si>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</si>
  <si>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</si>
  <si>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</si>
  <si>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</si>
  <si>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</si>
  <si>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</si>
  <si>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</si>
  <si>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</si>
  <si>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</si>
  <si>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</si>
  <si>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</si>
  <si>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</si>
  <si>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</si>
  <si>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</si>
  <si>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</si>
  <si>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</si>
  <si>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</si>
  <si>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2050201</t>
  </si>
  <si>
    <t>学前教育</t>
  </si>
  <si>
    <t>20509</t>
  </si>
  <si>
    <t>教育费附加安排的支出</t>
  </si>
  <si>
    <t>2050999</t>
  </si>
  <si>
    <t>其他教育费附加安排的支出</t>
  </si>
  <si>
    <t>208</t>
  </si>
  <si>
    <t>社会保障和就业支出</t>
  </si>
  <si>
    <t>20805</t>
  </si>
  <si>
    <t>行政事业单位养老支出</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</si>
  <si>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</si>
  <si>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</si>
  <si>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</si>
  <si>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</si>
  <si>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</si>
  <si>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</si>
  <si>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</si>
  <si>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</si>
  <si>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</si>
  <si>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</si>
  <si>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</si>
  <si>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</si>
  <si>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</si>
  <si>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</si>
  <si>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</si>
  <si>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</si>
  <si>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</si>
  <si>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</si>
  <si>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</si>
  <si>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</si>
  <si>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</si>
  <si>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</si>
  <si>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</si>
  <si>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</si>
  <si>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</si>
  <si>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</si>
  <si>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</si>
  <si>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</si>
  <si>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</si>
  <si>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</si>
  <si>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</si>
  <si>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</si>
  <si>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</si>
  <si>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</si>
  <si>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</si>
  <si>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</si>
  <si>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</si>
  <si>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</si>
  <si>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</si>
  <si>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</si>
  <si>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</si>
  <si>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</si>
  <si>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</si>
  <si>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</si>
  <si>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</si>
  <si>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</si>
  <si>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</si>
  <si>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</si>
  <si>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</si>
  <si>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</si>
  <si>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</si>
  <si>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</si>
  <si>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</si>
  <si>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</si>
  <si>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</si>
  <si>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</si>
  <si>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</si>
  <si>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</si>
  <si>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</si>
  <si>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</si>
  <si>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</si>
  <si>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</si>
  <si>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</si>
  <si>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</si>
  <si>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</si>
  <si>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</si>
  <si>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</si>
  <si>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</si>
  <si>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</si>
  <si>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</si>
  <si>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</si>
  <si>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</si>
  <si>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</si>
  <si>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</si>
  <si>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</si>
  <si>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</si>
  <si>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</si>
  <si>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</si>
  <si>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</si>
  <si>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</si>
  <si>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</si>
  <si>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</si>
  <si>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</si>
  <si>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</si>
  <si>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</si>
  <si>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石林彝族自治县教育体育局</t>
  </si>
  <si>
    <t>530126210000000000237</t>
  </si>
  <si>
    <t>事业人员支出工资</t>
  </si>
  <si>
    <t>30101</t>
  </si>
  <si>
    <t>基本工资</t>
  </si>
  <si>
    <t>30102</t>
  </si>
  <si>
    <t>津贴补贴</t>
  </si>
  <si>
    <t>30103</t>
  </si>
  <si>
    <t>奖金</t>
  </si>
  <si>
    <t>30107</t>
  </si>
  <si>
    <t>绩效工资</t>
  </si>
  <si>
    <t>530126210000000000238</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</si>
  <si>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</si>
  <si>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</si>
  <si>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</si>
  <si>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</si>
  <si>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</si>
  <si>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</si>
  <si>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</si>
  <si>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</si>
  <si>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</si>
  <si>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</si>
  <si>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</si>
  <si>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530126210000000000239</t>
  </si>
  <si>
    <t>30113</t>
  </si>
  <si>
    <t>530126210000000000242</t>
  </si>
  <si>
    <t>工会经费</t>
  </si>
  <si>
    <t>30228</t>
  </si>
  <si>
    <t>530126210000000000243</t>
  </si>
  <si>
    <t>一般公用经费</t>
  </si>
  <si>
    <t>30229</t>
  </si>
  <si>
    <t>福利费</t>
  </si>
  <si>
    <t>530126231100001520423</t>
  </si>
  <si>
    <t>辅助用工及劳务派遣经费</t>
  </si>
  <si>
    <t>30226</t>
  </si>
  <si>
    <t>劳务费</t>
  </si>
  <si>
    <t>530126241100002185758</t>
  </si>
  <si>
    <t>编外人员工资支出</t>
  </si>
  <si>
    <t>30199</t>
  </si>
  <si>
    <t>其他工资福利支出</t>
  </si>
  <si>
    <t>预算05-1表</t>
  </si>
  <si>
    <t>项目分类</t>
  </si>
  <si>
    <t>项目单位</t>
  </si>
  <si>
    <t>经济科目编码</t>
  </si>
  <si>
    <t>经济科目名称</t>
  </si>
  <si>
    <t>本年拨款</t>
  </si>
  <si>
    <t>其中：本次下达</t>
  </si>
  <si>
    <t>民生类</t>
  </si>
  <si>
    <t>530126241100002484793</t>
  </si>
  <si>
    <t>公办幼儿园生均公用经费</t>
  </si>
  <si>
    <t>30201</t>
  </si>
  <si>
    <t>办公费</t>
  </si>
  <si>
    <t>530126241100002484987</t>
  </si>
  <si>
    <t>学前教育家庭经济困难儿童资助县级配套专项资金</t>
  </si>
  <si>
    <t>30308</t>
  </si>
  <si>
    <t>助学金</t>
  </si>
  <si>
    <t>事业发展类</t>
  </si>
  <si>
    <t>530126241100002484678</t>
  </si>
  <si>
    <t>公办幼儿园保育员劳务费专项资金</t>
  </si>
  <si>
    <t>530126241100002484965</t>
  </si>
  <si>
    <t>保安人员劳务费专项资金</t>
  </si>
  <si>
    <t>预算05-2表</t>
  </si>
  <si>
    <t>项目年度绩效目标</t>
  </si>
  <si>
    <t>一级指标</t>
  </si>
  <si>
    <t>二级指标</t>
  </si>
  <si>
    <t>三级指标</t>
  </si>
  <si>
    <t>指标性质</t>
  </si>
  <si>
    <t>指标值</t>
  </si>
  <si>
    <t>度量单位</t>
  </si>
  <si>
    <t>指标属性</t>
  </si>
  <si>
    <t>指标内容</t>
  </si>
  <si>
    <t>依据石教体发〔2022〕49号文件，按照石林彝族自治县人民政府办公室《印发石林彝族自治县机关事业单位编外用工管理办法》，为确保教育系统办园办学正常运转，以便提升办学质量。编制保安人员劳务费专项资金预算。</t>
  </si>
  <si>
    <t>产出指标</t>
  </si>
  <si>
    <t>数量指标</t>
  </si>
  <si>
    <t>保安人员人数</t>
  </si>
  <si>
    <t>=</t>
  </si>
  <si>
    <t>人</t>
  </si>
  <si>
    <t>定量指标</t>
  </si>
  <si>
    <t>质量指标</t>
  </si>
  <si>
    <t>保安人员工资补助覆盖率</t>
  </si>
  <si>
    <t>100</t>
  </si>
  <si>
    <t>%</t>
  </si>
  <si>
    <t>时效指标</t>
  </si>
  <si>
    <t>工资按月足额发放</t>
  </si>
  <si>
    <t>保安人员工资按时足额发放</t>
  </si>
  <si>
    <t>效益指标</t>
  </si>
  <si>
    <t>社会效益</t>
  </si>
  <si>
    <t>保障幼儿园办学正常运转</t>
  </si>
  <si>
    <t>正常运转</t>
  </si>
  <si>
    <t>定性指标</t>
  </si>
  <si>
    <t>反映部门（单位）运转情况。</t>
  </si>
  <si>
    <t>满意度指标</t>
  </si>
  <si>
    <t>服务对象满意度</t>
  </si>
  <si>
    <t>学生，教师，家长满意度</t>
  </si>
  <si>
    <t>&gt;=</t>
  </si>
  <si>
    <t>95</t>
  </si>
  <si>
    <t>反映部门（单位）人员对政府购买服务保安人员的满意程度及社会公众对部门（单位）履职情况的满意程度。</t>
  </si>
  <si>
    <t>项目的实施极大的减轻农村家庭教育负担,对建档立卡贫困户家庭儿童实施补助全覆盖。根据文件认真核定享受补助的学生，保证政策落实到实处 ，减轻农村贫困家庭负担，满足家庭经济困难学生基本生活、学习需要，确保贫困家庭子女顺利完成学业，阻断贫困代际传递，摆脱精神贫困。</t>
  </si>
  <si>
    <t>学前幼儿补助人数</t>
  </si>
  <si>
    <t>46</t>
  </si>
  <si>
    <t>反映获补助人员的数量情况。</t>
  </si>
  <si>
    <t>获补对象准确率</t>
  </si>
  <si>
    <t>反映获补助对象认定的准确性情况。
获补对象准确率=抽检符合标准的补助对象数/抽检实际补助对象数*100%</t>
  </si>
  <si>
    <t>发放及时率</t>
  </si>
  <si>
    <t>&lt;=</t>
  </si>
  <si>
    <t>反映学校及时发放补助资金的情况。
发放及时率=在时限内发放资金/应发放资金*100%</t>
  </si>
  <si>
    <t>经济效益</t>
  </si>
  <si>
    <t>减轻家长经济负担</t>
  </si>
  <si>
    <t>反映补助带动人均增收的情况。</t>
  </si>
  <si>
    <t>政策知晓率</t>
  </si>
  <si>
    <t>90</t>
  </si>
  <si>
    <t>反映补助政策的宣传效果情况。
政策知晓率=调查中补助政策知晓人数/调查总人数*100%</t>
  </si>
  <si>
    <t>生活状况改善</t>
  </si>
  <si>
    <t>问卷调查生活状况改善</t>
  </si>
  <si>
    <t>反映补助促进受助对象生活状况改善的情况。</t>
  </si>
  <si>
    <t>受益对象满意度</t>
  </si>
  <si>
    <t>反映获补助受益对象的满意程度。</t>
  </si>
  <si>
    <t>依据石人社通〔2021〕129号文件，按照石林彝族自治县人民政府办公室《印发石林彝族自治县机关事业单位编外用工管理办法》（石政办发〔2019〕61号文件精神，以石林县教育体育系统2024年编外用工分配表预算2025年公办幼儿园保育员劳务费专项资金，确保公办幼儿园保育员工资按月足额发放，保障公办幼儿园办学正常运转，以便提升公办幼儿园办学质量。</t>
  </si>
  <si>
    <t>全幼儿园保育员人数</t>
  </si>
  <si>
    <t>45</t>
  </si>
  <si>
    <t>保育员工资补助覆盖率</t>
  </si>
  <si>
    <t>保育员工资按月足额发放</t>
  </si>
  <si>
    <t>保障公办幼儿园办学正常运转</t>
  </si>
  <si>
    <t>公办幼儿园生均公用经费拨款标准适用于经教育行政部门审批设立的所有公办幼儿园，公办幼儿园生均公用经费动态根据幼儿园上年度教育事业统计报表统计在园幼儿人数测算，仔细核对幼儿人数，确保人数不重不漏，数据核实准确后及时向财政申请资金，资金到位及时拨付资金到学校，确保资金合理合规使用</t>
  </si>
  <si>
    <t>公办幼儿园在园学生人数</t>
  </si>
  <si>
    <t>928</t>
  </si>
  <si>
    <t>项目完成率</t>
  </si>
  <si>
    <t>98</t>
  </si>
  <si>
    <t>是否按照比例足额拨付</t>
  </si>
  <si>
    <t>资金到位拨付各学校时间</t>
  </si>
  <si>
    <t>天</t>
  </si>
  <si>
    <t>资金到位后符合分配原则后及时拨付</t>
  </si>
  <si>
    <t>成本指标</t>
  </si>
  <si>
    <t>经济成本指标</t>
  </si>
  <si>
    <t>600</t>
  </si>
  <si>
    <t>元/人</t>
  </si>
  <si>
    <t>加强幼儿园经费保障机制，推进幼儿园均衡发展，全面提高幼儿园教学，教育质量提升</t>
  </si>
  <si>
    <t>加强幼儿园经费保障机制，推进幼儿园均衡发展，全面提高幼儿保教</t>
  </si>
  <si>
    <t>高效并严格厉行节约原则，确保后勤工作的顺利进行，使得教职工及家长学校对教育教学工作达到高度满意</t>
  </si>
  <si>
    <t>随机抽查100人享受政策人数问卷</t>
  </si>
  <si>
    <t>预算06表</t>
  </si>
  <si>
    <t>政府性基金预算支出预算表</t>
  </si>
  <si>
    <t>单位名称：昆明市发展和改革委员会</t>
  </si>
  <si>
    <t>政府性基金预算支出</t>
  </si>
  <si>
    <t>注：石林彝族自治县第一幼儿园无2025年政府性基金预算支出预算，此表无数据。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</si>
  <si>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</si>
  <si>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</si>
  <si>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</si>
  <si>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</si>
  <si>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</si>
  <si>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</si>
  <si>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</si>
  <si>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</si>
  <si>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</si>
  <si>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</si>
  <si>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</si>
  <si>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保安服务费专项资金</t>
  </si>
  <si>
    <t>物业管理服务</t>
  </si>
  <si>
    <t>元</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</si>
  <si>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</si>
  <si>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</si>
  <si>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</si>
  <si>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</si>
  <si>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</si>
  <si>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</si>
  <si>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</si>
  <si>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</si>
  <si>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注：石林彝族自治县第一幼儿园无2025年政府购买服务，此表无数据。</t>
  </si>
  <si>
    <t>预算09-1表</t>
  </si>
  <si>
    <t>2025年对下转移支付预算表</t>
  </si>
  <si>
    <t>单位名称（项目）</t>
  </si>
  <si>
    <t>地区</t>
  </si>
  <si>
    <t>注：石林彝族自治县第一幼儿园无2025年对下转移支付预算，此表无数据。</t>
  </si>
  <si>
    <t>预算09-2表</t>
  </si>
  <si>
    <t xml:space="preserve">预算10表
</t>
  </si>
  <si>
    <t>资产类别</t>
  </si>
  <si>
    <t>资产分类代码.名称</t>
  </si>
  <si>
    <t>资产名称</t>
  </si>
  <si>
    <t>计量单位</t>
  </si>
  <si>
    <t>财政部门批复数（元）</t>
  </si>
  <si>
    <t>单价</t>
  </si>
  <si>
    <t>金额</t>
  </si>
  <si>
    <r>
      <rPr>
        <sz val="11"/>
        <rFont val="宋体"/>
        <charset val="1"/>
      </rPr>
      <t>注：石林彝族自治县第一幼儿园无</t>
    </r>
    <r>
      <rPr>
        <sz val="11"/>
        <rFont val="Microsoft Sans Serif"/>
        <charset val="1"/>
      </rPr>
      <t>2025</t>
    </r>
    <r>
      <rPr>
        <sz val="11"/>
        <rFont val="宋体"/>
        <charset val="1"/>
      </rPr>
      <t>年新增资产配置预算，此表无数据。</t>
    </r>
  </si>
  <si>
    <t>预算11表</t>
  </si>
  <si>
    <t>上级补助</t>
  </si>
  <si>
    <t>注：石林彝族自治县第一幼儿园无2025年上级转移支付补助项目支出预算，此表无数据。</t>
  </si>
  <si>
    <t>预算12表</t>
  </si>
  <si>
    <t>项目级次</t>
  </si>
  <si>
    <t>312 民生类</t>
  </si>
  <si>
    <t>本级</t>
  </si>
  <si>
    <t>313 事业发展类</t>
  </si>
  <si>
    <t/>
  </si>
  <si>
    <t>预算13表</t>
  </si>
  <si>
    <t>部门编码</t>
  </si>
  <si>
    <t>部门名称</t>
  </si>
  <si>
    <t>内容</t>
  </si>
  <si>
    <t>说明</t>
  </si>
  <si>
    <t>部门总体目标</t>
  </si>
  <si>
    <t>部门职责</t>
  </si>
  <si>
    <t>全面贯彻执行党和国家的教育方针、政策法规，坚持社会主义办学方向，按照教育规律，制定幼儿园的发展规划、学年度工作计划，并认真组织实施；加强教师队伍建设，培养和建设一支高素质的教师队伍，全面实施素质教育，加强教学质量管理，发挥学校教育的主体作用，促进学校、家庭、社会教育的协调一致，形成良好的育人环境。</t>
  </si>
  <si>
    <t>根据三定方案归纳</t>
  </si>
  <si>
    <t>1、全面提高保教质量，规范办园，强化师资建设，做好安全保障，做到服务于幼儿、服务于家长、服务于社会，使幼儿园成为温馨校园、健康学园、和谐家园、儿童乐园。                                                               2、立足幼儿园可持续发展，致力追求内涵发展。                                                                                                                                                                           3、以“发展孩子、服务家长，成就教师”为教育理念，围绕安全工作一条主线，突出全面教育。                                                                                                                                       4、抓好校园文化、教师队伍、家长工作、团队建设，规范管理，寻找特色，优质服务，有效开展幼儿园工作，努力“营造一个家的氛围，真正让每一个孩子健康快乐地成长”。</t>
  </si>
  <si>
    <t>根据部门职责，中长期规划，各级党委，各级政府要求归纳</t>
  </si>
  <si>
    <t>部门年度目标</t>
  </si>
  <si>
    <t>2025年，石林县第一幼儿园根据省市县教育高质量发展三年行动计划和县教育体育局学前教育工作要点，锚定云南省一级二等幼儿园创建目标，坚持党建引领、把牢党风廉政主体责任、抓实安全工作、规范保育教育常规管理、优化一日活动组织实施、强化教师队伍建设、提升校园文化内涵、改善办园条件，理清幼儿园发展中的短板弱项，扬长补短，全面提高保育教育质量，推进幼儿园高质量发展，办好人民满意的教育。</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</si>
  <si>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</si>
  <si>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</si>
  <si>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</si>
  <si>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</si>
  <si>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</si>
  <si>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</si>
  <si>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</si>
  <si>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</si>
  <si>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</si>
  <si>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学前教育支出</t>
  </si>
  <si>
    <t>在职在编教职工工资支付、失业保险缴费支出、工会经费、福利费等支出及公办幼儿园生均公用经费支出、公办幼儿园保育员劳务费支出、学前教育家庭经济困难儿童资助县级配套（学前教育）资金支出。</t>
  </si>
  <si>
    <t>在职职工机关事业单位基本养老保险缴费支出。</t>
  </si>
  <si>
    <t>在职转退休人员职业年金缴费支出。</t>
  </si>
  <si>
    <t>事业单位医疗支出</t>
  </si>
  <si>
    <t>在职教职工基本医疗保险缴费支出。</t>
  </si>
  <si>
    <t>公务员医疗补助支出</t>
  </si>
  <si>
    <t>在职教职工公务员医疗补助缴费支出。</t>
  </si>
  <si>
    <t>在职教职工重特病医疗保险缴费支出及工伤保险缴费支出。</t>
  </si>
  <si>
    <t>单位职工住房公积金缴费。</t>
  </si>
  <si>
    <t>购买服务保安服务费支出。</t>
  </si>
  <si>
    <t>三、部门整体支出绩效指标</t>
  </si>
  <si>
    <t>绩效指标</t>
  </si>
  <si>
    <t>评（扣）分标准</t>
  </si>
  <si>
    <t>绩效指标设定依据及指标值数据来源</t>
  </si>
  <si>
    <t xml:space="preserve">二级指标 </t>
  </si>
  <si>
    <t>按计划完成招生，幼儿入园率100%。</t>
  </si>
  <si>
    <t>幼儿入园率100%</t>
  </si>
  <si>
    <t>实际招生数与计划招生数</t>
  </si>
  <si>
    <t>招生数</t>
  </si>
  <si>
    <t>年度工作计划</t>
  </si>
  <si>
    <t>完成幼儿入园体检及定期体检，学前幼儿年龄别体重均上人数达标，年龄别身高均上人数达标。</t>
  </si>
  <si>
    <t>幼儿体质监测合格率</t>
  </si>
  <si>
    <t>教育指标完成情况</t>
  </si>
  <si>
    <t>年度工作计划及教育指标下达</t>
  </si>
  <si>
    <t>参照带量膳食要求丰富幼儿各餐点内容，改善幼儿摄取营养的方式。</t>
  </si>
  <si>
    <t>每天三餐两点</t>
  </si>
  <si>
    <t>种</t>
  </si>
  <si>
    <t>幼儿每周食谱计划与实际供餐情况</t>
  </si>
  <si>
    <t>每周食谱</t>
  </si>
  <si>
    <t>幼儿每周食谱</t>
  </si>
  <si>
    <t>按标准收费</t>
  </si>
  <si>
    <t>340元/生.月</t>
  </si>
  <si>
    <t>元/生.月</t>
  </si>
  <si>
    <t>收费标准与实际收费</t>
  </si>
  <si>
    <t>按一级三等幼儿园标准收费</t>
  </si>
  <si>
    <t>石发改复〔2015〕2号石林彝族自治县发展和改革局关于石林县公办幼儿园收费标准的批复</t>
  </si>
  <si>
    <t>经济效益指标</t>
  </si>
  <si>
    <t>改善办园条件</t>
  </si>
  <si>
    <t>逐步完善办学条件</t>
  </si>
  <si>
    <t>逐步添置幼儿保育教育设施设备</t>
  </si>
  <si>
    <t>社会效益指标</t>
  </si>
  <si>
    <t>全面提升保教质量,发挥公办幼儿园的引领辐射作用</t>
  </si>
  <si>
    <t>社会公众口碑及在园幼儿人数增加</t>
  </si>
  <si>
    <t>社会公众满意度</t>
  </si>
  <si>
    <t>生态效益指标</t>
  </si>
  <si>
    <t>通过开展安全应急演练,增强防范能力为提高幼儿安全防范意识。</t>
  </si>
  <si>
    <t>1次/月</t>
  </si>
  <si>
    <t>次</t>
  </si>
  <si>
    <t>每月至少开展1次安全应急演练</t>
  </si>
  <si>
    <t>可持续影响指标</t>
  </si>
  <si>
    <t>提升幼儿园办园品位,培养幼儿德、智、体、美均衡发展。</t>
  </si>
  <si>
    <t>社会声誉不断提高，各项工作保持在县学前教育系统先进前列</t>
  </si>
  <si>
    <t>服务对象满意度指标</t>
  </si>
  <si>
    <t>教育教学质量平稳发展，教师师德良好,社会反响好，家长满意度高。</t>
  </si>
  <si>
    <t>家长幼儿园总体满意度</t>
  </si>
  <si>
    <t>家长对幼儿园总体满意度</t>
  </si>
  <si>
    <t>问卷调查</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</si>
</sst>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yyyy/mm/dd\ hh:mm:ss"/>
    <numFmt numFmtId="178" formatCode="#,##0;\-#,##0;;@"/>
    <numFmt numFmtId="179" formatCode="yyyy/mm/dd"/>
    <numFmt numFmtId="180" formatCode="hh:mm:ss"/>
  </numFmts>
  <fonts count="43">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12"/>
      <color rgb="FF000000"/>
      <name val="宋体"/>
      <charset val="134"/>
    </font>
    <font>
      <sz val="9"/>
      <color theme="1"/>
      <name val="宋体"/>
      <charset val="134"/>
    </font>
    <font>
      <b/>
      <sz val="23"/>
      <color rgb="FF000000"/>
      <name val="宋体"/>
      <charset val="134"/>
    </font>
    <font>
      <sz val="10"/>
      <name val="宋体"/>
      <charset val="134"/>
    </font>
    <font>
      <sz val="10"/>
      <color rgb="FF000000"/>
      <name val="Arial"/>
      <charset val="134"/>
    </font>
    <font>
      <b/>
      <sz val="23.95"/>
      <color rgb="FF000000"/>
      <name val="宋体"/>
      <charset val="134"/>
    </font>
    <font>
      <sz val="11"/>
      <name val="宋体"/>
      <charset val="1"/>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11"/>
      <color theme="1"/>
      <name val="宋体"/>
      <charset val="0"/>
      <scheme val="minor"/>
    </font>
    <font>
      <sz val="11"/>
      <color rgb="FF3F3F76"/>
      <name val="宋体"/>
      <charset val="0"/>
      <scheme val="minor"/>
    </font>
    <font>
      <sz val="9"/>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11"/>
      <name val="Microsoft Sans Serif"/>
      <charset val="1"/>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xf numFmtId="42" fontId="0" fillId="0" borderId="0" applyFont="0" applyFill="0" applyBorder="0" applyAlignment="0" applyProtection="0">
      <alignment vertical="center"/>
    </xf>
    <xf numFmtId="0" fontId="21" fillId="4" borderId="0" applyNumberFormat="0" applyBorder="0" applyAlignment="0" applyProtection="0">
      <alignment vertical="center"/>
    </xf>
    <xf numFmtId="0" fontId="22" fillId="5"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23" fillId="0" borderId="1">
      <alignment horizontal="right" vertical="center"/>
    </xf>
    <xf numFmtId="0" fontId="21" fillId="6" borderId="0" applyNumberFormat="0" applyBorder="0" applyAlignment="0" applyProtection="0">
      <alignment vertical="center"/>
    </xf>
    <xf numFmtId="0" fontId="24" fillId="7" borderId="0" applyNumberFormat="0" applyBorder="0" applyAlignment="0" applyProtection="0">
      <alignment vertical="center"/>
    </xf>
    <xf numFmtId="43" fontId="0" fillId="0" borderId="0" applyFont="0" applyFill="0" applyBorder="0" applyAlignment="0" applyProtection="0">
      <alignment vertical="center"/>
    </xf>
    <xf numFmtId="0" fontId="25" fillId="8"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179" fontId="23" fillId="0" borderId="1">
      <alignment horizontal="right" vertical="center"/>
    </xf>
    <xf numFmtId="0" fontId="27" fillId="0" borderId="0" applyNumberFormat="0" applyFill="0" applyBorder="0" applyAlignment="0" applyProtection="0">
      <alignment vertical="center"/>
    </xf>
    <xf numFmtId="0" fontId="0" fillId="9" borderId="17" applyNumberFormat="0" applyFont="0" applyAlignment="0" applyProtection="0">
      <alignment vertical="center"/>
    </xf>
    <xf numFmtId="0" fontId="25" fillId="10"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8" applyNumberFormat="0" applyFill="0" applyAlignment="0" applyProtection="0">
      <alignment vertical="center"/>
    </xf>
    <xf numFmtId="0" fontId="33" fillId="0" borderId="18" applyNumberFormat="0" applyFill="0" applyAlignment="0" applyProtection="0">
      <alignment vertical="center"/>
    </xf>
    <xf numFmtId="0" fontId="25" fillId="11" borderId="0" applyNumberFormat="0" applyBorder="0" applyAlignment="0" applyProtection="0">
      <alignment vertical="center"/>
    </xf>
    <xf numFmtId="0" fontId="28" fillId="0" borderId="19" applyNumberFormat="0" applyFill="0" applyAlignment="0" applyProtection="0">
      <alignment vertical="center"/>
    </xf>
    <xf numFmtId="0" fontId="25" fillId="12" borderId="0" applyNumberFormat="0" applyBorder="0" applyAlignment="0" applyProtection="0">
      <alignment vertical="center"/>
    </xf>
    <xf numFmtId="0" fontId="34" fillId="13" borderId="20" applyNumberFormat="0" applyAlignment="0" applyProtection="0">
      <alignment vertical="center"/>
    </xf>
    <xf numFmtId="0" fontId="35" fillId="13" borderId="16" applyNumberFormat="0" applyAlignment="0" applyProtection="0">
      <alignment vertical="center"/>
    </xf>
    <xf numFmtId="0" fontId="36" fillId="14" borderId="21" applyNumberFormat="0" applyAlignment="0" applyProtection="0">
      <alignment vertical="center"/>
    </xf>
    <xf numFmtId="0" fontId="21" fillId="15" borderId="0" applyNumberFormat="0" applyBorder="0" applyAlignment="0" applyProtection="0">
      <alignment vertical="center"/>
    </xf>
    <xf numFmtId="0" fontId="25" fillId="16" borderId="0" applyNumberFormat="0" applyBorder="0" applyAlignment="0" applyProtection="0">
      <alignment vertical="center"/>
    </xf>
    <xf numFmtId="0" fontId="37" fillId="0" borderId="22" applyNumberFormat="0" applyFill="0" applyAlignment="0" applyProtection="0">
      <alignment vertical="center"/>
    </xf>
    <xf numFmtId="0" fontId="38" fillId="0" borderId="23" applyNumberFormat="0" applyFill="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10" fontId="23" fillId="0" borderId="1">
      <alignment horizontal="right" vertical="center"/>
    </xf>
    <xf numFmtId="0" fontId="21" fillId="19" borderId="0" applyNumberFormat="0" applyBorder="0" applyAlignment="0" applyProtection="0">
      <alignment vertical="center"/>
    </xf>
    <xf numFmtId="0" fontId="25"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5" fillId="29" borderId="0" applyNumberFormat="0" applyBorder="0" applyAlignment="0" applyProtection="0">
      <alignment vertical="center"/>
    </xf>
    <xf numFmtId="0" fontId="21"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1" fillId="33" borderId="0" applyNumberFormat="0" applyBorder="0" applyAlignment="0" applyProtection="0">
      <alignment vertical="center"/>
    </xf>
    <xf numFmtId="0" fontId="25" fillId="34" borderId="0" applyNumberFormat="0" applyBorder="0" applyAlignment="0" applyProtection="0">
      <alignment vertical="center"/>
    </xf>
    <xf numFmtId="176" fontId="23" fillId="0" borderId="1">
      <alignment horizontal="right" vertical="center"/>
    </xf>
    <xf numFmtId="49" fontId="23" fillId="0" borderId="1">
      <alignment horizontal="left" vertical="center" wrapText="1"/>
    </xf>
    <xf numFmtId="176" fontId="23" fillId="0" borderId="1">
      <alignment horizontal="right" vertical="center"/>
    </xf>
    <xf numFmtId="180" fontId="23" fillId="0" borderId="1">
      <alignment horizontal="right" vertical="center"/>
    </xf>
    <xf numFmtId="178" fontId="23" fillId="0" borderId="1">
      <alignment horizontal="right" vertical="center"/>
    </xf>
    <xf numFmtId="0" fontId="23" fillId="0" borderId="0">
      <alignment vertical="top"/>
      <protection locked="0"/>
    </xf>
    <xf numFmtId="0" fontId="41" fillId="0" borderId="0">
      <alignment vertical="center"/>
    </xf>
  </cellStyleXfs>
  <cellXfs count="239">
    <xf numFmtId="0" fontId="0" fillId="0" borderId="0" xfId="0" applyFont="1" applyBorder="1"/>
    <xf numFmtId="0" fontId="1" fillId="2" borderId="0" xfId="0" applyFont="1" applyFill="1" applyBorder="1" applyAlignment="1">
      <alignment horizontal="center" vertical="center"/>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49" fontId="2" fillId="0" borderId="2" xfId="57" applyNumberFormat="1" applyFont="1" applyFill="1" applyBorder="1" applyAlignment="1" applyProtection="1">
      <alignment horizontal="left" vertical="center" wrapText="1"/>
    </xf>
    <xf numFmtId="49" fontId="2" fillId="0" borderId="3" xfId="57" applyNumberFormat="1" applyFont="1" applyFill="1" applyBorder="1" applyAlignment="1" applyProtection="1">
      <alignment horizontal="left" vertical="center" wrapText="1"/>
    </xf>
    <xf numFmtId="0" fontId="5" fillId="0" borderId="1" xfId="0" applyFont="1" applyBorder="1" applyAlignment="1">
      <alignment horizontal="center" vertical="center" wrapText="1"/>
    </xf>
    <xf numFmtId="0" fontId="2" fillId="0" borderId="2" xfId="57" applyFont="1" applyFill="1" applyBorder="1" applyAlignment="1" applyProtection="1">
      <alignment horizontal="left" vertical="center" wrapText="1"/>
    </xf>
    <xf numFmtId="0" fontId="2" fillId="0" borderId="3" xfId="57" applyFont="1" applyFill="1" applyBorder="1" applyAlignment="1" applyProtection="1">
      <alignment horizontal="left" vertical="center" wrapText="1"/>
    </xf>
    <xf numFmtId="0" fontId="6"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0" fontId="5" fillId="0" borderId="1" xfId="0" applyFont="1" applyBorder="1"/>
    <xf numFmtId="4" fontId="2" fillId="0" borderId="1" xfId="0" applyNumberFormat="1" applyFont="1" applyBorder="1" applyAlignment="1">
      <alignment horizontal="right" vertical="center"/>
    </xf>
    <xf numFmtId="0" fontId="6" fillId="0" borderId="1" xfId="0" applyFont="1" applyBorder="1" applyAlignment="1">
      <alignment horizontal="center" vertical="center"/>
    </xf>
    <xf numFmtId="49" fontId="7" fillId="0" borderId="1" xfId="0" applyNumberFormat="1" applyFont="1" applyBorder="1" applyAlignment="1">
      <alignment horizontal="center" vertical="center" wrapText="1"/>
    </xf>
    <xf numFmtId="49" fontId="7" fillId="0" borderId="1" xfId="0" applyNumberFormat="1" applyFont="1" applyBorder="1" applyAlignment="1" applyProtection="1">
      <alignment horizontal="center" vertical="center"/>
      <protection locked="0"/>
    </xf>
    <xf numFmtId="49" fontId="7" fillId="0" borderId="1" xfId="0" applyNumberFormat="1" applyFont="1" applyBorder="1" applyAlignment="1" applyProtection="1">
      <alignment horizontal="center" vertical="center" wrapText="1"/>
      <protection locked="0"/>
    </xf>
    <xf numFmtId="0" fontId="7" fillId="0" borderId="1" xfId="0" applyFont="1" applyBorder="1" applyAlignment="1">
      <alignment horizontal="center" vertical="center"/>
    </xf>
    <xf numFmtId="0" fontId="2" fillId="0" borderId="5" xfId="0" applyFont="1" applyBorder="1" applyAlignment="1" applyProtection="1">
      <alignment horizontal="center" vertical="center" wrapText="1"/>
      <protection locked="0"/>
    </xf>
    <xf numFmtId="0" fontId="2" fillId="2" borderId="5" xfId="0" applyFont="1" applyFill="1" applyBorder="1" applyAlignment="1" applyProtection="1">
      <alignment horizontal="center" vertical="center" wrapText="1"/>
      <protection locked="0"/>
    </xf>
    <xf numFmtId="0" fontId="2" fillId="0" borderId="5" xfId="0" applyFont="1" applyBorder="1" applyAlignment="1">
      <alignment horizontal="center" vertical="center" wrapText="1"/>
    </xf>
    <xf numFmtId="0" fontId="8" fillId="0" borderId="6" xfId="0" applyFont="1" applyBorder="1" applyAlignment="1">
      <alignment horizontal="center" vertical="center"/>
    </xf>
    <xf numFmtId="0" fontId="8" fillId="0" borderId="6" xfId="0" applyFont="1" applyBorder="1" applyAlignment="1">
      <alignment horizontal="center" vertical="center" wrapText="1"/>
    </xf>
    <xf numFmtId="0" fontId="8" fillId="0" borderId="6" xfId="0" applyNumberFormat="1" applyFont="1" applyFill="1" applyBorder="1" applyAlignment="1" applyProtection="1">
      <alignment horizontal="center" vertical="center" wrapText="1"/>
    </xf>
    <xf numFmtId="0" fontId="8" fillId="0" borderId="6" xfId="0" applyFont="1" applyBorder="1" applyAlignment="1">
      <alignment horizontal="left" vertical="center" wrapText="1"/>
    </xf>
    <xf numFmtId="0" fontId="2" fillId="2" borderId="0" xfId="0" applyFont="1" applyFill="1" applyBorder="1" applyAlignment="1">
      <alignment horizontal="right" vertical="center" wrapText="1"/>
    </xf>
    <xf numFmtId="0" fontId="5" fillId="0" borderId="4" xfId="0" applyFont="1" applyBorder="1" applyAlignment="1">
      <alignment horizontal="center" vertical="center"/>
    </xf>
    <xf numFmtId="0" fontId="5" fillId="2" borderId="1" xfId="0" applyFont="1" applyFill="1" applyBorder="1" applyAlignment="1">
      <alignment horizontal="center" vertical="center"/>
    </xf>
    <xf numFmtId="49" fontId="5" fillId="0" borderId="1" xfId="0" applyNumberFormat="1" applyFont="1" applyBorder="1" applyAlignment="1">
      <alignment vertical="center" wrapText="1"/>
    </xf>
    <xf numFmtId="49" fontId="2" fillId="0" borderId="4" xfId="57" applyNumberFormat="1" applyFont="1" applyFill="1" applyBorder="1" applyAlignment="1" applyProtection="1">
      <alignment horizontal="left" vertical="center" wrapText="1"/>
    </xf>
    <xf numFmtId="0" fontId="2" fillId="0" borderId="4" xfId="57" applyFont="1" applyFill="1" applyBorder="1" applyAlignment="1" applyProtection="1">
      <alignment horizontal="left" vertical="center" wrapText="1"/>
    </xf>
    <xf numFmtId="0" fontId="5" fillId="0" borderId="1" xfId="0" applyFont="1" applyBorder="1" applyAlignment="1">
      <alignment vertical="center" wrapText="1"/>
    </xf>
    <xf numFmtId="49" fontId="7" fillId="0" borderId="1" xfId="0" applyNumberFormat="1" applyFont="1" applyBorder="1" applyAlignment="1">
      <alignment horizontal="center" vertical="center"/>
    </xf>
    <xf numFmtId="49" fontId="3" fillId="0" borderId="0" xfId="0" applyNumberFormat="1" applyFont="1" applyBorder="1"/>
    <xf numFmtId="0" fontId="2"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7" xfId="0" applyFont="1" applyBorder="1" applyAlignment="1" applyProtection="1">
      <alignment horizontal="center" vertical="center" wrapText="1"/>
      <protection locked="0"/>
    </xf>
    <xf numFmtId="0" fontId="5" fillId="0" borderId="7" xfId="0" applyFont="1" applyBorder="1" applyAlignment="1">
      <alignment horizontal="center" vertical="center" wrapText="1"/>
    </xf>
    <xf numFmtId="0" fontId="5" fillId="0" borderId="8" xfId="0" applyFont="1" applyBorder="1" applyAlignment="1" applyProtection="1">
      <alignment horizontal="center" vertical="center" wrapText="1"/>
      <protection locked="0"/>
    </xf>
    <xf numFmtId="0" fontId="5" fillId="0" borderId="8" xfId="0" applyFont="1" applyBorder="1" applyAlignment="1">
      <alignment horizontal="center" vertical="center" wrapText="1"/>
    </xf>
    <xf numFmtId="0" fontId="5" fillId="0" borderId="7" xfId="0" applyFont="1" applyBorder="1" applyAlignment="1">
      <alignment horizontal="center" vertical="center"/>
    </xf>
    <xf numFmtId="0" fontId="5" fillId="2" borderId="9" xfId="0" applyFont="1" applyFill="1" applyBorder="1" applyAlignment="1" applyProtection="1">
      <alignment horizontal="center" vertical="center" wrapText="1"/>
      <protection locked="0"/>
    </xf>
    <xf numFmtId="0" fontId="5" fillId="0" borderId="9" xfId="0" applyFont="1" applyBorder="1" applyAlignment="1">
      <alignment horizontal="center" vertical="center" wrapText="1"/>
    </xf>
    <xf numFmtId="0" fontId="5" fillId="0" borderId="9" xfId="0" applyFont="1" applyBorder="1" applyAlignment="1">
      <alignment horizontal="center" vertical="center"/>
    </xf>
    <xf numFmtId="0" fontId="3" fillId="0" borderId="1" xfId="0" applyFont="1" applyBorder="1" applyAlignment="1">
      <alignment horizontal="center" vertical="center"/>
    </xf>
    <xf numFmtId="0" fontId="2" fillId="2" borderId="1" xfId="0" applyFont="1" applyFill="1" applyBorder="1" applyAlignment="1" applyProtection="1">
      <alignment horizontal="left" vertical="center" wrapText="1"/>
      <protection locked="0"/>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49" fontId="8" fillId="0" borderId="1" xfId="53"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5" fillId="2" borderId="7" xfId="0" applyFont="1" applyFill="1" applyBorder="1" applyAlignment="1">
      <alignment horizontal="center" vertical="center"/>
    </xf>
    <xf numFmtId="0" fontId="5" fillId="0" borderId="8" xfId="0" applyFont="1" applyBorder="1" applyAlignment="1">
      <alignment horizontal="center" vertical="center"/>
    </xf>
    <xf numFmtId="0" fontId="2" fillId="0" borderId="1" xfId="0" applyFont="1" applyBorder="1" applyAlignment="1">
      <alignment horizontal="left" vertical="center" wrapText="1"/>
    </xf>
    <xf numFmtId="4" fontId="2" fillId="0" borderId="1" xfId="0" applyNumberFormat="1" applyFont="1" applyBorder="1" applyAlignment="1">
      <alignment horizontal="right" vertical="center" wrapText="1"/>
    </xf>
    <xf numFmtId="0" fontId="2" fillId="0" borderId="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0" fillId="0" borderId="0" xfId="57" applyFont="1" applyFill="1" applyBorder="1" applyAlignment="1" applyProtection="1"/>
    <xf numFmtId="0" fontId="3" fillId="0" borderId="1" xfId="0" applyFont="1" applyBorder="1" applyAlignment="1" applyProtection="1">
      <alignment horizontal="center" vertical="center"/>
      <protection locked="0"/>
    </xf>
    <xf numFmtId="4" fontId="8" fillId="0" borderId="1" xfId="54"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11" fillId="0" borderId="0" xfId="0" applyFont="1" applyBorder="1" applyAlignment="1" applyProtection="1">
      <alignment vertical="top"/>
      <protection locked="0"/>
    </xf>
    <xf numFmtId="0" fontId="11" fillId="0" borderId="0" xfId="0" applyFont="1" applyBorder="1" applyAlignment="1">
      <alignment vertical="top"/>
    </xf>
    <xf numFmtId="0" fontId="12" fillId="2" borderId="0" xfId="0" applyFont="1" applyFill="1" applyBorder="1" applyAlignment="1" applyProtection="1">
      <alignment horizontal="center" vertical="center" wrapText="1"/>
      <protection locked="0"/>
    </xf>
    <xf numFmtId="0" fontId="11" fillId="0" borderId="0" xfId="0" applyFont="1" applyBorder="1" applyProtection="1">
      <protection locked="0"/>
    </xf>
    <xf numFmtId="0" fontId="11"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13" fillId="0" borderId="0" xfId="57" applyFont="1" applyFill="1" applyBorder="1" applyAlignment="1" applyProtection="1"/>
    <xf numFmtId="0" fontId="2" fillId="2" borderId="0" xfId="0" applyFont="1" applyFill="1" applyBorder="1" applyAlignment="1" applyProtection="1">
      <alignment horizontal="right" vertical="center" wrapText="1"/>
      <protection locked="0"/>
    </xf>
    <xf numFmtId="0" fontId="14"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0" fillId="0" borderId="0" xfId="0" applyFont="1" applyBorder="1" applyAlignment="1">
      <alignment horizontal="center" vertical="center"/>
    </xf>
    <xf numFmtId="0" fontId="3" fillId="0" borderId="0" xfId="0" applyFont="1" applyBorder="1" applyAlignment="1">
      <alignment horizontal="right" vertical="center"/>
    </xf>
    <xf numFmtId="0" fontId="14"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0" fontId="5" fillId="0" borderId="10" xfId="0" applyFont="1" applyBorder="1" applyAlignment="1">
      <alignment horizontal="center" vertical="center"/>
    </xf>
    <xf numFmtId="0" fontId="5" fillId="0" borderId="6" xfId="0" applyFont="1" applyBorder="1" applyAlignment="1">
      <alignment horizontal="center" vertical="center"/>
    </xf>
    <xf numFmtId="0" fontId="5" fillId="0" borderId="11" xfId="0" applyFont="1" applyBorder="1" applyAlignment="1">
      <alignment horizontal="center" vertical="center"/>
    </xf>
    <xf numFmtId="0" fontId="5" fillId="0" borderId="6" xfId="0" applyFont="1" applyBorder="1" applyAlignment="1">
      <alignment horizontal="center" vertical="center" wrapText="1"/>
    </xf>
    <xf numFmtId="176" fontId="8" fillId="0" borderId="1" xfId="54" applyNumberFormat="1" applyFont="1" applyBorder="1">
      <alignment horizontal="right" vertical="center"/>
    </xf>
    <xf numFmtId="0" fontId="3" fillId="0" borderId="0" xfId="0" applyFont="1" applyBorder="1" applyAlignment="1">
      <alignment wrapText="1"/>
    </xf>
    <xf numFmtId="0" fontId="3" fillId="0" borderId="0" xfId="0" applyFont="1" applyBorder="1" applyProtection="1">
      <protection locked="0"/>
    </xf>
    <xf numFmtId="0" fontId="9" fillId="0" borderId="0" xfId="0" applyFont="1" applyBorder="1" applyAlignment="1">
      <alignment horizontal="center" vertical="center" wrapText="1"/>
    </xf>
    <xf numFmtId="0" fontId="5" fillId="0" borderId="0" xfId="0" applyFont="1" applyBorder="1" applyProtection="1">
      <protection locked="0"/>
    </xf>
    <xf numFmtId="0" fontId="5" fillId="0" borderId="12" xfId="0" applyFont="1" applyBorder="1" applyAlignment="1" applyProtection="1">
      <alignment horizontal="center" vertical="center"/>
      <protection locked="0"/>
    </xf>
    <xf numFmtId="0" fontId="5" fillId="0" borderId="12" xfId="0" applyFont="1" applyBorder="1" applyAlignment="1">
      <alignment horizontal="center" vertical="center" wrapText="1"/>
    </xf>
    <xf numFmtId="0" fontId="5" fillId="0" borderId="13" xfId="0" applyFont="1" applyBorder="1" applyAlignment="1" applyProtection="1">
      <alignment horizontal="center" vertical="center"/>
      <protection locked="0"/>
    </xf>
    <xf numFmtId="0" fontId="5" fillId="0" borderId="13" xfId="0" applyFont="1" applyBorder="1" applyAlignment="1">
      <alignment horizontal="center" vertical="center" wrapText="1"/>
    </xf>
    <xf numFmtId="0" fontId="5" fillId="0" borderId="14" xfId="0" applyFont="1" applyBorder="1" applyAlignment="1" applyProtection="1">
      <alignment horizontal="center" vertical="center"/>
      <protection locked="0"/>
    </xf>
    <xf numFmtId="0" fontId="5" fillId="0" borderId="14" xfId="0" applyFont="1" applyBorder="1" applyAlignment="1">
      <alignment horizontal="center" vertical="center" wrapText="1"/>
    </xf>
    <xf numFmtId="0" fontId="2" fillId="0" borderId="9" xfId="0" applyFont="1" applyBorder="1" applyAlignment="1">
      <alignment horizontal="left" vertical="center" wrapText="1"/>
    </xf>
    <xf numFmtId="0" fontId="2" fillId="0" borderId="14" xfId="0" applyFont="1" applyBorder="1" applyAlignment="1" applyProtection="1">
      <alignment horizontal="left" vertical="center"/>
      <protection locked="0"/>
    </xf>
    <xf numFmtId="0" fontId="2" fillId="0" borderId="14" xfId="0" applyFont="1" applyBorder="1" applyAlignment="1">
      <alignment horizontal="left" vertical="center" wrapText="1"/>
    </xf>
    <xf numFmtId="0" fontId="2" fillId="0" borderId="11" xfId="0" applyFont="1" applyBorder="1" applyAlignment="1">
      <alignment horizontal="center" vertical="center"/>
    </xf>
    <xf numFmtId="0" fontId="2" fillId="0" borderId="15" xfId="0" applyFont="1" applyBorder="1" applyAlignment="1" applyProtection="1">
      <alignment horizontal="left" vertical="center"/>
      <protection locked="0"/>
    </xf>
    <xf numFmtId="0" fontId="2" fillId="0" borderId="15" xfId="0" applyFont="1" applyBorder="1" applyAlignment="1">
      <alignment horizontal="left" vertical="center"/>
    </xf>
    <xf numFmtId="0" fontId="2" fillId="0" borderId="0" xfId="0" applyFont="1" applyBorder="1" applyAlignment="1" applyProtection="1">
      <alignment vertical="top" wrapText="1"/>
      <protection locked="0"/>
    </xf>
    <xf numFmtId="0" fontId="9" fillId="0" borderId="0" xfId="0" applyFont="1" applyBorder="1" applyAlignment="1" applyProtection="1">
      <alignment horizontal="center" vertical="center" wrapText="1"/>
      <protection locked="0"/>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wrapText="1"/>
      <protection locked="0"/>
    </xf>
    <xf numFmtId="0" fontId="5" fillId="0" borderId="15" xfId="0" applyFont="1" applyBorder="1" applyAlignment="1">
      <alignment horizontal="center" vertical="center" wrapText="1"/>
    </xf>
    <xf numFmtId="0" fontId="5" fillId="0" borderId="14" xfId="0" applyFont="1" applyBorder="1" applyAlignment="1" applyProtection="1">
      <alignment horizontal="center" vertical="center" wrapText="1"/>
      <protection locked="0"/>
    </xf>
    <xf numFmtId="176" fontId="8" fillId="0" borderId="1" xfId="0" applyNumberFormat="1" applyFont="1" applyBorder="1" applyAlignment="1">
      <alignment horizontal="right" vertical="center"/>
    </xf>
    <xf numFmtId="0" fontId="2" fillId="2" borderId="14"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15" xfId="0" applyFont="1" applyBorder="1" applyAlignment="1" applyProtection="1">
      <alignment horizontal="center" vertical="center" wrapText="1"/>
      <protection locked="0"/>
    </xf>
    <xf numFmtId="0" fontId="2" fillId="0" borderId="0" xfId="0" applyFont="1" applyBorder="1" applyAlignment="1">
      <alignment horizontal="left" vertical="center"/>
    </xf>
    <xf numFmtId="178" fontId="8" fillId="0" borderId="1" xfId="56" applyNumberFormat="1" applyFont="1" applyBorder="1" applyAlignment="1">
      <alignment horizontal="center" vertical="center"/>
    </xf>
    <xf numFmtId="178" fontId="8" fillId="0" borderId="1" xfId="0" applyNumberFormat="1" applyFont="1" applyBorder="1" applyAlignment="1">
      <alignment horizontal="center" vertical="center"/>
    </xf>
    <xf numFmtId="3" fontId="2" fillId="0" borderId="14" xfId="0" applyNumberFormat="1" applyFont="1" applyBorder="1" applyAlignment="1">
      <alignment horizontal="right" vertical="center"/>
    </xf>
    <xf numFmtId="0" fontId="2" fillId="2" borderId="14" xfId="0" applyFont="1" applyFill="1" applyBorder="1" applyAlignment="1">
      <alignment horizontal="right" vertical="center"/>
    </xf>
    <xf numFmtId="0" fontId="2" fillId="2" borderId="0" xfId="0" applyFont="1" applyFill="1" applyBorder="1" applyAlignment="1">
      <alignment horizontal="left" vertical="center"/>
    </xf>
    <xf numFmtId="176" fontId="8" fillId="0" borderId="0" xfId="0" applyNumberFormat="1" applyFont="1" applyBorder="1" applyAlignment="1">
      <alignment horizontal="left" vertical="center"/>
    </xf>
    <xf numFmtId="0" fontId="2" fillId="0" borderId="0" xfId="0" applyFont="1" applyBorder="1" applyAlignment="1">
      <alignment horizontal="right"/>
    </xf>
    <xf numFmtId="0" fontId="15" fillId="0" borderId="0" xfId="0" applyFont="1" applyBorder="1" applyAlignment="1" applyProtection="1">
      <alignment horizontal="right"/>
      <protection locked="0"/>
    </xf>
    <xf numFmtId="49" fontId="15" fillId="0" borderId="0" xfId="0" applyNumberFormat="1" applyFont="1" applyBorder="1" applyProtection="1">
      <protection locked="0"/>
    </xf>
    <xf numFmtId="0" fontId="3" fillId="0" borderId="0" xfId="0" applyFont="1" applyBorder="1" applyAlignment="1">
      <alignment horizontal="right"/>
    </xf>
    <xf numFmtId="0" fontId="16" fillId="0" borderId="0" xfId="0" applyFont="1" applyBorder="1" applyAlignment="1" applyProtection="1">
      <alignment horizontal="center" vertical="center" wrapText="1"/>
      <protection locked="0"/>
    </xf>
    <xf numFmtId="0" fontId="16" fillId="0" borderId="0" xfId="0" applyFont="1" applyBorder="1" applyAlignment="1" applyProtection="1">
      <alignment horizontal="center" vertical="center"/>
      <protection locked="0"/>
    </xf>
    <xf numFmtId="0" fontId="16" fillId="0" borderId="0" xfId="0" applyFont="1" applyBorder="1" applyAlignment="1">
      <alignment horizontal="center" vertical="center"/>
    </xf>
    <xf numFmtId="0" fontId="5" fillId="0" borderId="7" xfId="0" applyFont="1" applyBorder="1" applyAlignment="1" applyProtection="1">
      <alignment horizontal="center" vertical="center"/>
      <protection locked="0"/>
    </xf>
    <xf numFmtId="49" fontId="5" fillId="0" borderId="7" xfId="0" applyNumberFormat="1" applyFont="1" applyBorder="1" applyAlignment="1" applyProtection="1">
      <alignment horizontal="center" vertical="center" wrapText="1"/>
      <protection locked="0"/>
    </xf>
    <xf numFmtId="0" fontId="5" fillId="0" borderId="8" xfId="0" applyFont="1" applyBorder="1" applyAlignment="1" applyProtection="1">
      <alignment horizontal="center" vertical="center"/>
      <protection locked="0"/>
    </xf>
    <xf numFmtId="49" fontId="5" fillId="0" borderId="8"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3" fillId="0" borderId="0" xfId="0" applyFont="1" applyBorder="1" applyAlignment="1">
      <alignment vertical="top"/>
    </xf>
    <xf numFmtId="0" fontId="5" fillId="0" borderId="12" xfId="0" applyFont="1" applyBorder="1" applyAlignment="1">
      <alignment horizontal="center" vertical="center"/>
    </xf>
    <xf numFmtId="0" fontId="5" fillId="0" borderId="11" xfId="0" applyFont="1" applyBorder="1" applyAlignment="1" applyProtection="1">
      <alignment horizontal="center" vertical="center" wrapText="1"/>
      <protection locked="0"/>
    </xf>
    <xf numFmtId="0" fontId="5" fillId="0" borderId="14" xfId="0" applyFont="1" applyBorder="1" applyAlignment="1">
      <alignment horizontal="center" vertical="center"/>
    </xf>
    <xf numFmtId="0" fontId="2" fillId="0" borderId="0" xfId="0" applyFont="1" applyBorder="1" applyAlignment="1">
      <alignment horizontal="right"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5" fillId="0" borderId="0" xfId="0" applyFont="1" applyBorder="1" applyAlignment="1" applyProtection="1">
      <alignment horizontal="left" vertical="center"/>
      <protection locked="0"/>
    </xf>
    <xf numFmtId="0" fontId="5" fillId="0" borderId="9" xfId="0" applyFont="1" applyBorder="1" applyAlignment="1" applyProtection="1">
      <alignment horizontal="center"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7"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1" fillId="2" borderId="1" xfId="0" applyFont="1" applyFill="1" applyBorder="1" applyAlignment="1" applyProtection="1">
      <alignment vertical="top" wrapText="1"/>
      <protection locked="0"/>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2" fillId="0" borderId="1" xfId="0" applyFont="1" applyBorder="1" applyAlignment="1">
      <alignment horizontal="left" vertical="center" wrapText="1" indent="2"/>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11" fillId="2" borderId="0" xfId="0" applyFont="1" applyFill="1" applyBorder="1" applyAlignment="1">
      <alignment horizontal="left" vertical="center"/>
    </xf>
    <xf numFmtId="0" fontId="18" fillId="0" borderId="1" xfId="0" applyFont="1" applyBorder="1" applyAlignment="1" applyProtection="1">
      <alignment horizontal="center" vertical="center" wrapText="1"/>
      <protection locked="0"/>
    </xf>
    <xf numFmtId="0" fontId="18"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19" fillId="0" borderId="1" xfId="0" applyFont="1" applyBorder="1" applyAlignment="1">
      <alignment horizontal="center" vertical="center"/>
    </xf>
    <xf numFmtId="0" fontId="19" fillId="0" borderId="1" xfId="0" applyFont="1" applyBorder="1" applyAlignment="1" applyProtection="1">
      <alignment horizontal="center" vertical="center" wrapText="1"/>
      <protection locked="0"/>
    </xf>
    <xf numFmtId="176" fontId="20" fillId="0" borderId="1" xfId="0" applyNumberFormat="1" applyFont="1" applyBorder="1" applyAlignment="1">
      <alignment horizontal="right" vertical="center"/>
    </xf>
    <xf numFmtId="0" fontId="18" fillId="2" borderId="7" xfId="0" applyFont="1" applyFill="1" applyBorder="1" applyAlignment="1">
      <alignment horizontal="center" vertical="center"/>
    </xf>
    <xf numFmtId="0" fontId="18" fillId="0" borderId="2" xfId="0" applyFont="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0" fontId="18" fillId="0" borderId="4" xfId="0" applyFont="1" applyBorder="1" applyAlignment="1" applyProtection="1">
      <alignment horizontal="center" vertical="center"/>
      <protection locked="0"/>
    </xf>
    <xf numFmtId="0" fontId="18" fillId="0" borderId="7" xfId="0" applyFont="1" applyBorder="1" applyAlignment="1" applyProtection="1">
      <alignment horizontal="center" vertical="center"/>
      <protection locked="0"/>
    </xf>
    <xf numFmtId="0" fontId="18" fillId="2" borderId="9" xfId="0" applyFont="1" applyFill="1" applyBorder="1" applyAlignment="1" applyProtection="1">
      <alignment horizontal="center" vertical="center" wrapText="1"/>
      <protection locked="0"/>
    </xf>
    <xf numFmtId="0" fontId="18" fillId="0" borderId="9" xfId="0" applyFont="1" applyBorder="1" applyAlignment="1" applyProtection="1">
      <alignment horizontal="center" vertical="center"/>
      <protection locked="0"/>
    </xf>
    <xf numFmtId="0" fontId="18" fillId="0" borderId="1" xfId="0" applyFont="1" applyBorder="1" applyAlignment="1" applyProtection="1">
      <alignment horizontal="center" vertical="center"/>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9"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2" fillId="2" borderId="9" xfId="0" applyFont="1" applyFill="1" applyBorder="1" applyAlignment="1">
      <alignment horizontal="left" vertical="center"/>
    </xf>
    <xf numFmtId="0" fontId="2" fillId="2" borderId="1" xfId="0" applyFont="1" applyFill="1" applyBorder="1" applyAlignment="1">
      <alignment horizontal="center" vertical="center"/>
    </xf>
    <xf numFmtId="0" fontId="11" fillId="0" borderId="1" xfId="0" applyFont="1" applyBorder="1" applyAlignment="1" applyProtection="1">
      <alignment vertical="top" wrapText="1"/>
      <protection locked="0"/>
    </xf>
    <xf numFmtId="0" fontId="3" fillId="0" borderId="4" xfId="0" applyFont="1" applyBorder="1" applyAlignment="1" applyProtection="1">
      <alignment horizontal="center" vertical="center" wrapText="1"/>
      <protection locked="0"/>
    </xf>
    <xf numFmtId="0" fontId="3" fillId="0" borderId="15" xfId="0" applyFont="1" applyBorder="1" applyAlignment="1" applyProtection="1">
      <alignment horizontal="center" vertical="center"/>
      <protection locked="0"/>
    </xf>
    <xf numFmtId="0" fontId="3" fillId="0" borderId="15"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2" fillId="2" borderId="14" xfId="0" applyFont="1" applyFill="1" applyBorder="1" applyAlignment="1" applyProtection="1">
      <alignment horizontal="right" vertical="center"/>
      <protection locked="0"/>
    </xf>
    <xf numFmtId="0" fontId="2" fillId="0" borderId="1" xfId="0" applyFont="1" applyBorder="1" applyAlignment="1" applyProtection="1">
      <alignment vertical="center"/>
      <protection locked="0"/>
    </xf>
    <xf numFmtId="0" fontId="2" fillId="2" borderId="0" xfId="0" applyFont="1" applyFill="1" applyBorder="1" applyAlignment="1" quotePrefix="1">
      <alignment horizontal="right" vertical="center" wrapText="1"/>
    </xf>
  </cellXfs>
  <cellStyles count="59">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 name="Normal" xfId="57"/>
    <cellStyle name="常规 3"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A1" sqref="A1"/>
    </sheetView>
  </sheetViews>
  <sheetFormatPr defaultColWidth="8.57407407407407" defaultRowHeight="12.75" customHeight="1" outlineLevelCol="3"/>
  <cols>
    <col min="1" max="4" width="41" customWidth="1"/>
  </cols>
  <sheetData>
    <row r="1" ht="15" customHeight="1" spans="1:4">
      <c r="A1" s="91"/>
      <c r="B1" s="91"/>
      <c r="C1" s="91"/>
      <c r="D1" s="108" t="s">
        <v>0</v>
      </c>
    </row>
    <row r="2" ht="41.25" customHeight="1" spans="1:1">
      <c r="A2" s="86" t="str">
        <f>"2025"&amp;"年部门财务收支预算总表"</f>
        <v>2025年部门财务收支预算总表</v>
      </c>
    </row>
    <row r="3" ht="17.25" customHeight="1" spans="1:4">
      <c r="A3" s="89" t="str">
        <f>"单位名称："&amp;"石林彝族自治县第一幼儿园"</f>
        <v>单位名称：石林彝族自治县第一幼儿园</v>
      </c>
      <c r="B3" s="204"/>
      <c r="D3" s="183" t="s">
        <v>1</v>
      </c>
    </row>
    <row r="4" ht="23.25" customHeight="1" spans="1:4">
      <c r="A4" s="205" t="s">
        <v>2</v>
      </c>
      <c r="B4" s="206"/>
      <c r="C4" s="205" t="s">
        <v>3</v>
      </c>
      <c r="D4" s="206"/>
    </row>
    <row r="5" ht="24" customHeight="1" spans="1:4">
      <c r="A5" s="205" t="s">
        <v>4</v>
      </c>
      <c r="B5" s="205" t="s">
        <v>5</v>
      </c>
      <c r="C5" s="205" t="s">
        <v>6</v>
      </c>
      <c r="D5" s="205" t="s">
        <v>5</v>
      </c>
    </row>
    <row r="6" ht="17.25" customHeight="1" spans="1:4">
      <c r="A6" s="207" t="s">
        <v>7</v>
      </c>
      <c r="B6" s="148">
        <v>11193156</v>
      </c>
      <c r="C6" s="207" t="s">
        <v>8</v>
      </c>
      <c r="D6" s="148"/>
    </row>
    <row r="7" ht="17.25" customHeight="1" spans="1:4">
      <c r="A7" s="207" t="s">
        <v>9</v>
      </c>
      <c r="B7" s="148"/>
      <c r="C7" s="207" t="s">
        <v>10</v>
      </c>
      <c r="D7" s="148"/>
    </row>
    <row r="8" ht="17.25" customHeight="1" spans="1:4">
      <c r="A8" s="207" t="s">
        <v>11</v>
      </c>
      <c r="B8" s="148"/>
      <c r="C8" s="238" t="s">
        <v>12</v>
      </c>
      <c r="D8" s="148"/>
    </row>
    <row r="9" ht="17.25" customHeight="1" spans="1:4">
      <c r="A9" s="207" t="s">
        <v>13</v>
      </c>
      <c r="B9" s="148"/>
      <c r="C9" s="238" t="s">
        <v>14</v>
      </c>
      <c r="D9" s="148"/>
    </row>
    <row r="10" ht="17.25" customHeight="1" spans="1:4">
      <c r="A10" s="207" t="s">
        <v>15</v>
      </c>
      <c r="B10" s="148"/>
      <c r="C10" s="238" t="s">
        <v>16</v>
      </c>
      <c r="D10" s="148">
        <v>8593406</v>
      </c>
    </row>
    <row r="11" ht="17.25" customHeight="1" spans="1:4">
      <c r="A11" s="207" t="s">
        <v>17</v>
      </c>
      <c r="B11" s="148"/>
      <c r="C11" s="238" t="s">
        <v>18</v>
      </c>
      <c r="D11" s="148"/>
    </row>
    <row r="12" ht="17.25" customHeight="1" spans="1:4">
      <c r="A12" s="207" t="s">
        <v>19</v>
      </c>
      <c r="B12" s="148"/>
      <c r="C12" s="76" t="s">
        <v>20</v>
      </c>
      <c r="D12" s="148"/>
    </row>
    <row r="13" ht="17.25" customHeight="1" spans="1:4">
      <c r="A13" s="207" t="s">
        <v>21</v>
      </c>
      <c r="B13" s="148"/>
      <c r="C13" s="76" t="s">
        <v>22</v>
      </c>
      <c r="D13" s="148">
        <v>1108435</v>
      </c>
    </row>
    <row r="14" ht="17.25" customHeight="1" spans="1:4">
      <c r="A14" s="207" t="s">
        <v>23</v>
      </c>
      <c r="B14" s="148"/>
      <c r="C14" s="76" t="s">
        <v>24</v>
      </c>
      <c r="D14" s="148">
        <v>712068</v>
      </c>
    </row>
    <row r="15" ht="17.25" customHeight="1" spans="1:4">
      <c r="A15" s="207" t="s">
        <v>25</v>
      </c>
      <c r="B15" s="148"/>
      <c r="C15" s="76" t="s">
        <v>26</v>
      </c>
      <c r="D15" s="148"/>
    </row>
    <row r="16" ht="17.25" customHeight="1" spans="1:4">
      <c r="A16" s="24"/>
      <c r="B16" s="148"/>
      <c r="C16" s="76" t="s">
        <v>27</v>
      </c>
      <c r="D16" s="148"/>
    </row>
    <row r="17" ht="17.25" customHeight="1" spans="1:4">
      <c r="A17" s="208"/>
      <c r="B17" s="148"/>
      <c r="C17" s="76" t="s">
        <v>28</v>
      </c>
      <c r="D17" s="148"/>
    </row>
    <row r="18" ht="17.25" customHeight="1" spans="1:4">
      <c r="A18" s="208"/>
      <c r="B18" s="148"/>
      <c r="C18" s="76" t="s">
        <v>29</v>
      </c>
      <c r="D18" s="148"/>
    </row>
    <row r="19" ht="17.25" customHeight="1" spans="1:4">
      <c r="A19" s="208"/>
      <c r="B19" s="148"/>
      <c r="C19" s="76" t="s">
        <v>30</v>
      </c>
      <c r="D19" s="148"/>
    </row>
    <row r="20" ht="17.25" customHeight="1" spans="1:4">
      <c r="A20" s="208"/>
      <c r="B20" s="148"/>
      <c r="C20" s="76" t="s">
        <v>31</v>
      </c>
      <c r="D20" s="148"/>
    </row>
    <row r="21" ht="17.25" customHeight="1" spans="1:4">
      <c r="A21" s="208"/>
      <c r="B21" s="148"/>
      <c r="C21" s="76" t="s">
        <v>32</v>
      </c>
      <c r="D21" s="148"/>
    </row>
    <row r="22" ht="17.25" customHeight="1" spans="1:4">
      <c r="A22" s="208"/>
      <c r="B22" s="148"/>
      <c r="C22" s="76" t="s">
        <v>33</v>
      </c>
      <c r="D22" s="148"/>
    </row>
    <row r="23" ht="17.25" customHeight="1" spans="1:4">
      <c r="A23" s="208"/>
      <c r="B23" s="148"/>
      <c r="C23" s="76" t="s">
        <v>34</v>
      </c>
      <c r="D23" s="148"/>
    </row>
    <row r="24" ht="17.25" customHeight="1" spans="1:4">
      <c r="A24" s="208"/>
      <c r="B24" s="148"/>
      <c r="C24" s="76" t="s">
        <v>35</v>
      </c>
      <c r="D24" s="148">
        <v>779247</v>
      </c>
    </row>
    <row r="25" ht="17.25" customHeight="1" spans="1:4">
      <c r="A25" s="208"/>
      <c r="B25" s="148"/>
      <c r="C25" s="76" t="s">
        <v>36</v>
      </c>
      <c r="D25" s="148"/>
    </row>
    <row r="26" ht="17.25" customHeight="1" spans="1:4">
      <c r="A26" s="208"/>
      <c r="B26" s="148"/>
      <c r="C26" s="24" t="s">
        <v>37</v>
      </c>
      <c r="D26" s="148"/>
    </row>
    <row r="27" ht="17.25" customHeight="1" spans="1:4">
      <c r="A27" s="208"/>
      <c r="B27" s="148"/>
      <c r="C27" s="76" t="s">
        <v>38</v>
      </c>
      <c r="D27" s="148"/>
    </row>
    <row r="28" ht="16.5" customHeight="1" spans="1:4">
      <c r="A28" s="208"/>
      <c r="B28" s="148"/>
      <c r="C28" s="76" t="s">
        <v>39</v>
      </c>
      <c r="D28" s="148"/>
    </row>
    <row r="29" ht="16.5" customHeight="1" spans="1:4">
      <c r="A29" s="208"/>
      <c r="B29" s="148"/>
      <c r="C29" s="24" t="s">
        <v>40</v>
      </c>
      <c r="D29" s="148"/>
    </row>
    <row r="30" ht="17.25" customHeight="1" spans="1:4">
      <c r="A30" s="208"/>
      <c r="B30" s="148"/>
      <c r="C30" s="24" t="s">
        <v>41</v>
      </c>
      <c r="D30" s="148"/>
    </row>
    <row r="31" ht="17.25" customHeight="1" spans="1:4">
      <c r="A31" s="208"/>
      <c r="B31" s="148"/>
      <c r="C31" s="76" t="s">
        <v>42</v>
      </c>
      <c r="D31" s="148"/>
    </row>
    <row r="32" ht="16.5" customHeight="1" spans="1:4">
      <c r="A32" s="208" t="s">
        <v>43</v>
      </c>
      <c r="B32" s="148">
        <v>11193156</v>
      </c>
      <c r="C32" s="208" t="s">
        <v>44</v>
      </c>
      <c r="D32" s="148">
        <v>11193156</v>
      </c>
    </row>
    <row r="33" ht="16.5" customHeight="1" spans="1:4">
      <c r="A33" s="24" t="s">
        <v>45</v>
      </c>
      <c r="B33" s="148"/>
      <c r="C33" s="24" t="s">
        <v>46</v>
      </c>
      <c r="D33" s="148"/>
    </row>
    <row r="34" ht="16.5" customHeight="1" spans="1:4">
      <c r="A34" s="76" t="s">
        <v>47</v>
      </c>
      <c r="B34" s="148"/>
      <c r="C34" s="76" t="s">
        <v>47</v>
      </c>
      <c r="D34" s="148"/>
    </row>
    <row r="35" ht="16.5" customHeight="1" spans="1:4">
      <c r="A35" s="76" t="s">
        <v>48</v>
      </c>
      <c r="B35" s="148"/>
      <c r="C35" s="76" t="s">
        <v>49</v>
      </c>
      <c r="D35" s="148"/>
    </row>
    <row r="36" ht="16.5" customHeight="1" spans="1:4">
      <c r="A36" s="209" t="s">
        <v>50</v>
      </c>
      <c r="B36" s="148">
        <v>11193156</v>
      </c>
      <c r="C36" s="209" t="s">
        <v>51</v>
      </c>
      <c r="D36" s="148">
        <v>11193156</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selection activeCell="E29" sqref="E29"/>
    </sheetView>
  </sheetViews>
  <sheetFormatPr defaultColWidth="9.13888888888889" defaultRowHeight="14.25" customHeight="1" outlineLevelCol="5"/>
  <cols>
    <col min="1" max="1" width="32.1388888888889" customWidth="1"/>
    <col min="2" max="2" width="20.712962962963" customWidth="1"/>
    <col min="3" max="3" width="32.1388888888889" customWidth="1"/>
    <col min="4" max="4" width="27.712962962963" customWidth="1"/>
    <col min="5" max="6" width="36.7037037037037" customWidth="1"/>
  </cols>
  <sheetData>
    <row r="1" ht="12" customHeight="1" spans="1:6">
      <c r="A1" s="164">
        <v>1</v>
      </c>
      <c r="B1" s="165">
        <v>0</v>
      </c>
      <c r="C1" s="164">
        <v>1</v>
      </c>
      <c r="D1" s="166"/>
      <c r="E1" s="166"/>
      <c r="F1" s="163" t="s">
        <v>336</v>
      </c>
    </row>
    <row r="2" ht="42" customHeight="1" spans="1:6">
      <c r="A2" s="167" t="str">
        <f>"2025"&amp;"年部门政府性基金预算支出预算表"</f>
        <v>2025年部门政府性基金预算支出预算表</v>
      </c>
      <c r="B2" s="167" t="s">
        <v>337</v>
      </c>
      <c r="C2" s="168"/>
      <c r="D2" s="169"/>
      <c r="E2" s="169"/>
      <c r="F2" s="169"/>
    </row>
    <row r="3" ht="13.5" customHeight="1" spans="1:6">
      <c r="A3" s="52" t="str">
        <f>"单位名称："&amp;"石林彝族自治县第一幼儿园"</f>
        <v>单位名称：石林彝族自治县第一幼儿园</v>
      </c>
      <c r="B3" s="52" t="s">
        <v>338</v>
      </c>
      <c r="C3" s="164"/>
      <c r="D3" s="166"/>
      <c r="E3" s="166"/>
      <c r="F3" s="163" t="s">
        <v>1</v>
      </c>
    </row>
    <row r="4" ht="19.5" customHeight="1" spans="1:6">
      <c r="A4" s="170" t="s">
        <v>179</v>
      </c>
      <c r="B4" s="171" t="s">
        <v>72</v>
      </c>
      <c r="C4" s="170" t="s">
        <v>73</v>
      </c>
      <c r="D4" s="12" t="s">
        <v>339</v>
      </c>
      <c r="E4" s="13"/>
      <c r="F4" s="42"/>
    </row>
    <row r="5" ht="18.75" customHeight="1" spans="1:6">
      <c r="A5" s="172"/>
      <c r="B5" s="173"/>
      <c r="C5" s="172"/>
      <c r="D5" s="60" t="s">
        <v>55</v>
      </c>
      <c r="E5" s="12" t="s">
        <v>75</v>
      </c>
      <c r="F5" s="60" t="s">
        <v>76</v>
      </c>
    </row>
    <row r="6" ht="18.75" customHeight="1" spans="1:6">
      <c r="A6" s="111">
        <v>1</v>
      </c>
      <c r="B6" s="174" t="s">
        <v>83</v>
      </c>
      <c r="C6" s="111">
        <v>3</v>
      </c>
      <c r="D6" s="14">
        <v>4</v>
      </c>
      <c r="E6" s="14">
        <v>5</v>
      </c>
      <c r="F6" s="14">
        <v>6</v>
      </c>
    </row>
    <row r="7" ht="21" customHeight="1" spans="1:6">
      <c r="A7" s="65"/>
      <c r="B7" s="65"/>
      <c r="C7" s="65"/>
      <c r="D7" s="148"/>
      <c r="E7" s="148"/>
      <c r="F7" s="148"/>
    </row>
    <row r="8" ht="21" customHeight="1" spans="1:6">
      <c r="A8" s="65"/>
      <c r="B8" s="65"/>
      <c r="C8" s="65"/>
      <c r="D8" s="148"/>
      <c r="E8" s="148"/>
      <c r="F8" s="148"/>
    </row>
    <row r="9" ht="18.75" customHeight="1" spans="1:6">
      <c r="A9" s="175" t="s">
        <v>169</v>
      </c>
      <c r="B9" s="175" t="s">
        <v>169</v>
      </c>
      <c r="C9" s="176" t="s">
        <v>169</v>
      </c>
      <c r="D9" s="148"/>
      <c r="E9" s="148"/>
      <c r="F9" s="148"/>
    </row>
    <row r="11" customHeight="1" spans="1:1">
      <c r="A11" t="s">
        <v>340</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workbookViewId="0">
      <selection activeCell="A1" sqref="A1"/>
    </sheetView>
  </sheetViews>
  <sheetFormatPr defaultColWidth="9.13888888888889" defaultRowHeight="14.25" customHeight="1"/>
  <cols>
    <col min="1" max="2" width="32.5740740740741" customWidth="1"/>
    <col min="3" max="3" width="41.1388888888889" customWidth="1"/>
    <col min="4" max="4" width="21.712962962963" customWidth="1"/>
    <col min="5" max="5" width="35.287037037037" customWidth="1"/>
    <col min="6" max="6" width="7.71296296296296" customWidth="1"/>
    <col min="7" max="7" width="11.1388888888889" customWidth="1"/>
    <col min="8" max="8" width="13.287037037037" customWidth="1"/>
    <col min="9" max="18" width="20" customWidth="1"/>
    <col min="19" max="19" width="19.8518518518519" customWidth="1"/>
  </cols>
  <sheetData>
    <row r="1" ht="15.75" customHeight="1" spans="2:19">
      <c r="B1" s="126"/>
      <c r="C1" s="126"/>
      <c r="R1" s="50"/>
      <c r="S1" s="50" t="s">
        <v>341</v>
      </c>
    </row>
    <row r="2" ht="41.25" customHeight="1" spans="1:19">
      <c r="A2" s="116" t="str">
        <f>"2025"&amp;"年部门政府采购预算表"</f>
        <v>2025年部门政府采购预算表</v>
      </c>
      <c r="B2" s="110"/>
      <c r="C2" s="110"/>
      <c r="D2" s="51"/>
      <c r="E2" s="51"/>
      <c r="F2" s="51"/>
      <c r="G2" s="51"/>
      <c r="H2" s="51"/>
      <c r="I2" s="51"/>
      <c r="J2" s="51"/>
      <c r="K2" s="51"/>
      <c r="L2" s="51"/>
      <c r="M2" s="110"/>
      <c r="N2" s="51"/>
      <c r="O2" s="51"/>
      <c r="P2" s="110"/>
      <c r="Q2" s="51"/>
      <c r="R2" s="110"/>
      <c r="S2" s="110"/>
    </row>
    <row r="3" ht="18.75" customHeight="1" spans="1:19">
      <c r="A3" s="156" t="str">
        <f>"单位名称："&amp;"石林彝族自治县第一幼儿园"</f>
        <v>单位名称：石林彝族自治县第一幼儿园</v>
      </c>
      <c r="B3" s="128"/>
      <c r="C3" s="128"/>
      <c r="D3" s="54"/>
      <c r="E3" s="54"/>
      <c r="F3" s="54"/>
      <c r="G3" s="54"/>
      <c r="H3" s="54"/>
      <c r="I3" s="54"/>
      <c r="J3" s="54"/>
      <c r="K3" s="54"/>
      <c r="L3" s="54"/>
      <c r="R3" s="55"/>
      <c r="S3" s="163" t="s">
        <v>1</v>
      </c>
    </row>
    <row r="4" ht="15.75" customHeight="1" spans="1:19">
      <c r="A4" s="57" t="s">
        <v>178</v>
      </c>
      <c r="B4" s="129" t="s">
        <v>179</v>
      </c>
      <c r="C4" s="129" t="s">
        <v>342</v>
      </c>
      <c r="D4" s="130" t="s">
        <v>343</v>
      </c>
      <c r="E4" s="130" t="s">
        <v>344</v>
      </c>
      <c r="F4" s="130" t="s">
        <v>345</v>
      </c>
      <c r="G4" s="130" t="s">
        <v>346</v>
      </c>
      <c r="H4" s="130" t="s">
        <v>347</v>
      </c>
      <c r="I4" s="143" t="s">
        <v>186</v>
      </c>
      <c r="J4" s="143"/>
      <c r="K4" s="143"/>
      <c r="L4" s="143"/>
      <c r="M4" s="144"/>
      <c r="N4" s="143"/>
      <c r="O4" s="143"/>
      <c r="P4" s="152"/>
      <c r="Q4" s="143"/>
      <c r="R4" s="144"/>
      <c r="S4" s="153"/>
    </row>
    <row r="5" ht="17.25" customHeight="1" spans="1:19">
      <c r="A5" s="59"/>
      <c r="B5" s="131"/>
      <c r="C5" s="131"/>
      <c r="D5" s="132"/>
      <c r="E5" s="132"/>
      <c r="F5" s="132"/>
      <c r="G5" s="132"/>
      <c r="H5" s="132"/>
      <c r="I5" s="132" t="s">
        <v>55</v>
      </c>
      <c r="J5" s="132" t="s">
        <v>58</v>
      </c>
      <c r="K5" s="132" t="s">
        <v>348</v>
      </c>
      <c r="L5" s="132" t="s">
        <v>349</v>
      </c>
      <c r="M5" s="145" t="s">
        <v>350</v>
      </c>
      <c r="N5" s="146" t="s">
        <v>351</v>
      </c>
      <c r="O5" s="146"/>
      <c r="P5" s="154"/>
      <c r="Q5" s="146"/>
      <c r="R5" s="155"/>
      <c r="S5" s="133"/>
    </row>
    <row r="6" ht="54" customHeight="1" spans="1:19">
      <c r="A6" s="62"/>
      <c r="B6" s="133"/>
      <c r="C6" s="133"/>
      <c r="D6" s="134"/>
      <c r="E6" s="134"/>
      <c r="F6" s="134"/>
      <c r="G6" s="134"/>
      <c r="H6" s="134"/>
      <c r="I6" s="134"/>
      <c r="J6" s="134" t="s">
        <v>57</v>
      </c>
      <c r="K6" s="134"/>
      <c r="L6" s="134"/>
      <c r="M6" s="147"/>
      <c r="N6" s="134" t="s">
        <v>57</v>
      </c>
      <c r="O6" s="134" t="s">
        <v>64</v>
      </c>
      <c r="P6" s="133" t="s">
        <v>65</v>
      </c>
      <c r="Q6" s="134" t="s">
        <v>66</v>
      </c>
      <c r="R6" s="147" t="s">
        <v>67</v>
      </c>
      <c r="S6" s="133" t="s">
        <v>68</v>
      </c>
    </row>
    <row r="7" ht="18" customHeight="1" spans="1:19">
      <c r="A7" s="157">
        <v>1</v>
      </c>
      <c r="B7" s="157" t="s">
        <v>83</v>
      </c>
      <c r="C7" s="158">
        <v>3</v>
      </c>
      <c r="D7" s="158">
        <v>4</v>
      </c>
      <c r="E7" s="157">
        <v>5</v>
      </c>
      <c r="F7" s="157">
        <v>6</v>
      </c>
      <c r="G7" s="157">
        <v>7</v>
      </c>
      <c r="H7" s="157">
        <v>8</v>
      </c>
      <c r="I7" s="157">
        <v>9</v>
      </c>
      <c r="J7" s="157">
        <v>10</v>
      </c>
      <c r="K7" s="157">
        <v>11</v>
      </c>
      <c r="L7" s="157">
        <v>12</v>
      </c>
      <c r="M7" s="157">
        <v>13</v>
      </c>
      <c r="N7" s="157">
        <v>14</v>
      </c>
      <c r="O7" s="157">
        <v>15</v>
      </c>
      <c r="P7" s="157">
        <v>16</v>
      </c>
      <c r="Q7" s="157">
        <v>17</v>
      </c>
      <c r="R7" s="157">
        <v>18</v>
      </c>
      <c r="S7" s="157">
        <v>19</v>
      </c>
    </row>
    <row r="8" ht="21" customHeight="1" spans="1:19">
      <c r="A8" s="135" t="s">
        <v>196</v>
      </c>
      <c r="B8" s="136" t="s">
        <v>70</v>
      </c>
      <c r="C8" s="136" t="s">
        <v>256</v>
      </c>
      <c r="D8" s="137" t="s">
        <v>352</v>
      </c>
      <c r="E8" s="137" t="s">
        <v>353</v>
      </c>
      <c r="F8" s="137" t="s">
        <v>354</v>
      </c>
      <c r="G8" s="159">
        <v>1</v>
      </c>
      <c r="H8" s="148">
        <v>95016</v>
      </c>
      <c r="I8" s="148">
        <v>95016</v>
      </c>
      <c r="J8" s="148">
        <v>95016</v>
      </c>
      <c r="K8" s="148"/>
      <c r="L8" s="148"/>
      <c r="M8" s="148"/>
      <c r="N8" s="148"/>
      <c r="O8" s="148"/>
      <c r="P8" s="148"/>
      <c r="Q8" s="148"/>
      <c r="R8" s="148"/>
      <c r="S8" s="148"/>
    </row>
    <row r="9" ht="21" customHeight="1" spans="1:19">
      <c r="A9" s="138" t="s">
        <v>169</v>
      </c>
      <c r="B9" s="139"/>
      <c r="C9" s="139"/>
      <c r="D9" s="140"/>
      <c r="E9" s="140"/>
      <c r="F9" s="140"/>
      <c r="G9" s="160"/>
      <c r="H9" s="148">
        <v>95016</v>
      </c>
      <c r="I9" s="148">
        <v>95016</v>
      </c>
      <c r="J9" s="148">
        <v>95016</v>
      </c>
      <c r="K9" s="148"/>
      <c r="L9" s="148"/>
      <c r="M9" s="148"/>
      <c r="N9" s="148"/>
      <c r="O9" s="148"/>
      <c r="P9" s="148"/>
      <c r="Q9" s="148"/>
      <c r="R9" s="148"/>
      <c r="S9" s="148"/>
    </row>
    <row r="10" ht="21" customHeight="1" spans="1:19">
      <c r="A10" s="156" t="s">
        <v>355</v>
      </c>
      <c r="B10" s="52"/>
      <c r="C10" s="52"/>
      <c r="D10" s="156"/>
      <c r="E10" s="156"/>
      <c r="F10" s="156"/>
      <c r="G10" s="161"/>
      <c r="H10" s="162"/>
      <c r="I10" s="162"/>
      <c r="J10" s="162"/>
      <c r="K10" s="162"/>
      <c r="L10" s="162"/>
      <c r="M10" s="162"/>
      <c r="N10" s="162"/>
      <c r="O10" s="162"/>
      <c r="P10" s="162"/>
      <c r="Q10" s="162"/>
      <c r="R10" s="162"/>
      <c r="S10" s="162"/>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1"/>
  <sheetViews>
    <sheetView showZeros="0" workbookViewId="0">
      <selection activeCell="C26" sqref="C26"/>
    </sheetView>
  </sheetViews>
  <sheetFormatPr defaultColWidth="9.13888888888889" defaultRowHeight="14.25" customHeight="1"/>
  <cols>
    <col min="1" max="5" width="39.1388888888889" customWidth="1"/>
    <col min="6" max="6" width="27.5740740740741" customWidth="1"/>
    <col min="7" max="7" width="28.5740740740741" customWidth="1"/>
    <col min="8" max="8" width="28.1388888888889" customWidth="1"/>
    <col min="9" max="9" width="39.1388888888889" customWidth="1"/>
    <col min="10" max="18" width="20.4259259259259" customWidth="1"/>
    <col min="19" max="20" width="20.287037037037" customWidth="1"/>
  </cols>
  <sheetData>
    <row r="1" ht="16.5" customHeight="1" spans="1:20">
      <c r="A1" s="125"/>
      <c r="B1" s="126"/>
      <c r="C1" s="126"/>
      <c r="D1" s="126"/>
      <c r="E1" s="126"/>
      <c r="F1" s="126"/>
      <c r="G1" s="126"/>
      <c r="H1" s="125"/>
      <c r="I1" s="125"/>
      <c r="J1" s="125"/>
      <c r="K1" s="125"/>
      <c r="L1" s="125"/>
      <c r="M1" s="125"/>
      <c r="N1" s="141"/>
      <c r="O1" s="125"/>
      <c r="P1" s="125"/>
      <c r="Q1" s="126"/>
      <c r="R1" s="125"/>
      <c r="S1" s="150"/>
      <c r="T1" s="150" t="s">
        <v>356</v>
      </c>
    </row>
    <row r="2" ht="41.25" customHeight="1" spans="1:20">
      <c r="A2" s="116" t="str">
        <f>"2025"&amp;"年部门政府购买服务预算表"</f>
        <v>2025年部门政府购买服务预算表</v>
      </c>
      <c r="B2" s="110"/>
      <c r="C2" s="110"/>
      <c r="D2" s="110"/>
      <c r="E2" s="110"/>
      <c r="F2" s="110"/>
      <c r="G2" s="110"/>
      <c r="H2" s="127"/>
      <c r="I2" s="127"/>
      <c r="J2" s="127"/>
      <c r="K2" s="127"/>
      <c r="L2" s="127"/>
      <c r="M2" s="127"/>
      <c r="N2" s="142"/>
      <c r="O2" s="127"/>
      <c r="P2" s="127"/>
      <c r="Q2" s="110"/>
      <c r="R2" s="127"/>
      <c r="S2" s="142"/>
      <c r="T2" s="110"/>
    </row>
    <row r="3" ht="22.5" customHeight="1" spans="1:20">
      <c r="A3" s="117" t="str">
        <f>"单位名称："&amp;"石林彝族自治县第一幼儿园"</f>
        <v>单位名称：石林彝族自治县第一幼儿园</v>
      </c>
      <c r="B3" s="128"/>
      <c r="C3" s="128"/>
      <c r="D3" s="128"/>
      <c r="E3" s="128"/>
      <c r="F3" s="128"/>
      <c r="G3" s="128"/>
      <c r="H3" s="118"/>
      <c r="I3" s="118"/>
      <c r="J3" s="118"/>
      <c r="K3" s="118"/>
      <c r="L3" s="118"/>
      <c r="M3" s="118"/>
      <c r="N3" s="141"/>
      <c r="O3" s="125"/>
      <c r="P3" s="125"/>
      <c r="Q3" s="126"/>
      <c r="R3" s="125"/>
      <c r="S3" s="151"/>
      <c r="T3" s="150" t="s">
        <v>1</v>
      </c>
    </row>
    <row r="4" ht="24" customHeight="1" spans="1:20">
      <c r="A4" s="57" t="s">
        <v>178</v>
      </c>
      <c r="B4" s="129" t="s">
        <v>179</v>
      </c>
      <c r="C4" s="129" t="s">
        <v>342</v>
      </c>
      <c r="D4" s="129" t="s">
        <v>357</v>
      </c>
      <c r="E4" s="129" t="s">
        <v>358</v>
      </c>
      <c r="F4" s="129" t="s">
        <v>359</v>
      </c>
      <c r="G4" s="129" t="s">
        <v>360</v>
      </c>
      <c r="H4" s="130" t="s">
        <v>361</v>
      </c>
      <c r="I4" s="130" t="s">
        <v>362</v>
      </c>
      <c r="J4" s="143" t="s">
        <v>186</v>
      </c>
      <c r="K4" s="143"/>
      <c r="L4" s="143"/>
      <c r="M4" s="143"/>
      <c r="N4" s="144"/>
      <c r="O4" s="143"/>
      <c r="P4" s="143"/>
      <c r="Q4" s="152"/>
      <c r="R4" s="143"/>
      <c r="S4" s="144"/>
      <c r="T4" s="153"/>
    </row>
    <row r="5" ht="24" customHeight="1" spans="1:20">
      <c r="A5" s="59"/>
      <c r="B5" s="131"/>
      <c r="C5" s="131"/>
      <c r="D5" s="131"/>
      <c r="E5" s="131"/>
      <c r="F5" s="131"/>
      <c r="G5" s="131"/>
      <c r="H5" s="132"/>
      <c r="I5" s="132"/>
      <c r="J5" s="132" t="s">
        <v>55</v>
      </c>
      <c r="K5" s="132" t="s">
        <v>58</v>
      </c>
      <c r="L5" s="132" t="s">
        <v>348</v>
      </c>
      <c r="M5" s="132" t="s">
        <v>349</v>
      </c>
      <c r="N5" s="145" t="s">
        <v>350</v>
      </c>
      <c r="O5" s="146" t="s">
        <v>351</v>
      </c>
      <c r="P5" s="146"/>
      <c r="Q5" s="154"/>
      <c r="R5" s="146"/>
      <c r="S5" s="155"/>
      <c r="T5" s="133"/>
    </row>
    <row r="6" ht="54" customHeight="1" spans="1:20">
      <c r="A6" s="62"/>
      <c r="B6" s="133"/>
      <c r="C6" s="133"/>
      <c r="D6" s="133"/>
      <c r="E6" s="133"/>
      <c r="F6" s="133"/>
      <c r="G6" s="133"/>
      <c r="H6" s="134"/>
      <c r="I6" s="134"/>
      <c r="J6" s="134"/>
      <c r="K6" s="134" t="s">
        <v>57</v>
      </c>
      <c r="L6" s="134"/>
      <c r="M6" s="134"/>
      <c r="N6" s="147"/>
      <c r="O6" s="134" t="s">
        <v>57</v>
      </c>
      <c r="P6" s="134" t="s">
        <v>64</v>
      </c>
      <c r="Q6" s="133" t="s">
        <v>65</v>
      </c>
      <c r="R6" s="134" t="s">
        <v>66</v>
      </c>
      <c r="S6" s="147" t="s">
        <v>67</v>
      </c>
      <c r="T6" s="133" t="s">
        <v>68</v>
      </c>
    </row>
    <row r="7" ht="17.25" customHeight="1" spans="1:20">
      <c r="A7" s="63">
        <v>1</v>
      </c>
      <c r="B7" s="133">
        <v>2</v>
      </c>
      <c r="C7" s="63">
        <v>3</v>
      </c>
      <c r="D7" s="63">
        <v>4</v>
      </c>
      <c r="E7" s="133">
        <v>5</v>
      </c>
      <c r="F7" s="63">
        <v>6</v>
      </c>
      <c r="G7" s="63">
        <v>7</v>
      </c>
      <c r="H7" s="133">
        <v>8</v>
      </c>
      <c r="I7" s="63">
        <v>9</v>
      </c>
      <c r="J7" s="63">
        <v>10</v>
      </c>
      <c r="K7" s="133">
        <v>11</v>
      </c>
      <c r="L7" s="63">
        <v>12</v>
      </c>
      <c r="M7" s="63">
        <v>13</v>
      </c>
      <c r="N7" s="133">
        <v>14</v>
      </c>
      <c r="O7" s="63">
        <v>15</v>
      </c>
      <c r="P7" s="63">
        <v>16</v>
      </c>
      <c r="Q7" s="133">
        <v>17</v>
      </c>
      <c r="R7" s="63">
        <v>18</v>
      </c>
      <c r="S7" s="63">
        <v>19</v>
      </c>
      <c r="T7" s="63">
        <v>20</v>
      </c>
    </row>
    <row r="8" ht="21" customHeight="1" spans="1:20">
      <c r="A8" s="135"/>
      <c r="B8" s="136"/>
      <c r="C8" s="136"/>
      <c r="D8" s="136"/>
      <c r="E8" s="136"/>
      <c r="F8" s="136"/>
      <c r="G8" s="136"/>
      <c r="H8" s="137"/>
      <c r="I8" s="137"/>
      <c r="J8" s="148"/>
      <c r="K8" s="148"/>
      <c r="L8" s="148"/>
      <c r="M8" s="148"/>
      <c r="N8" s="148"/>
      <c r="O8" s="148"/>
      <c r="P8" s="148"/>
      <c r="Q8" s="148"/>
      <c r="R8" s="148"/>
      <c r="S8" s="148"/>
      <c r="T8" s="148"/>
    </row>
    <row r="9" ht="21" customHeight="1" spans="1:20">
      <c r="A9" s="138" t="s">
        <v>169</v>
      </c>
      <c r="B9" s="139"/>
      <c r="C9" s="139"/>
      <c r="D9" s="139"/>
      <c r="E9" s="139"/>
      <c r="F9" s="139"/>
      <c r="G9" s="139"/>
      <c r="H9" s="140"/>
      <c r="I9" s="149"/>
      <c r="J9" s="148"/>
      <c r="K9" s="148"/>
      <c r="L9" s="148"/>
      <c r="M9" s="148"/>
      <c r="N9" s="148"/>
      <c r="O9" s="148"/>
      <c r="P9" s="148"/>
      <c r="Q9" s="148"/>
      <c r="R9" s="148"/>
      <c r="S9" s="148"/>
      <c r="T9" s="148"/>
    </row>
    <row r="11" customHeight="1" spans="1:1">
      <c r="A11" t="s">
        <v>363</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2:E11"/>
  <sheetViews>
    <sheetView showZeros="0" tabSelected="1" workbookViewId="0">
      <selection activeCell="C15" sqref="C15"/>
    </sheetView>
  </sheetViews>
  <sheetFormatPr defaultColWidth="9.13888888888889" defaultRowHeight="14.25" customHeight="1" outlineLevelCol="4"/>
  <cols>
    <col min="1" max="1" width="37.7037037037037" customWidth="1"/>
    <col min="2" max="24" width="20" customWidth="1"/>
  </cols>
  <sheetData>
    <row r="2" customFormat="1" customHeight="1" spans="1:5">
      <c r="A2" s="114"/>
      <c r="B2" s="114"/>
      <c r="C2" s="114"/>
      <c r="D2" s="114"/>
      <c r="E2" s="114"/>
    </row>
    <row r="3" customFormat="1" ht="13.5" customHeight="1" spans="4:5">
      <c r="D3" s="115"/>
      <c r="E3" s="50" t="s">
        <v>364</v>
      </c>
    </row>
    <row r="4" customFormat="1" ht="27.75" customHeight="1" spans="1:5">
      <c r="A4" s="116" t="s">
        <v>365</v>
      </c>
      <c r="B4" s="51"/>
      <c r="C4" s="51"/>
      <c r="D4" s="51"/>
      <c r="E4" s="51"/>
    </row>
    <row r="5" customFormat="1" ht="18" customHeight="1" spans="1:5">
      <c r="A5" s="117" t="str">
        <f>"单位名称："&amp;"石林彝族自治县第一幼儿园"</f>
        <v>单位名称：石林彝族自治县第一幼儿园</v>
      </c>
      <c r="B5" s="118"/>
      <c r="C5" s="118"/>
      <c r="D5" s="119"/>
      <c r="E5" s="55" t="s">
        <v>1</v>
      </c>
    </row>
    <row r="6" customFormat="1" ht="19.5" customHeight="1" spans="1:5">
      <c r="A6" s="120" t="s">
        <v>366</v>
      </c>
      <c r="B6" s="121" t="s">
        <v>186</v>
      </c>
      <c r="C6" s="121"/>
      <c r="D6" s="121"/>
      <c r="E6" s="121" t="s">
        <v>367</v>
      </c>
    </row>
    <row r="7" customFormat="1" ht="40.5" customHeight="1" spans="1:5">
      <c r="A7" s="122"/>
      <c r="B7" s="121" t="s">
        <v>55</v>
      </c>
      <c r="C7" s="123" t="s">
        <v>58</v>
      </c>
      <c r="D7" s="123" t="s">
        <v>348</v>
      </c>
      <c r="E7" s="121"/>
    </row>
    <row r="8" customFormat="1" ht="19.5" customHeight="1" spans="1:5">
      <c r="A8" s="14">
        <v>1</v>
      </c>
      <c r="B8" s="63">
        <v>2</v>
      </c>
      <c r="C8" s="63">
        <v>3</v>
      </c>
      <c r="D8" s="122">
        <v>4</v>
      </c>
      <c r="E8" s="63">
        <v>5</v>
      </c>
    </row>
    <row r="9" customFormat="1" ht="28.4" customHeight="1" spans="1:5">
      <c r="A9" s="74"/>
      <c r="B9" s="124"/>
      <c r="C9" s="124"/>
      <c r="D9" s="124"/>
      <c r="E9" s="124"/>
    </row>
    <row r="10" customFormat="1" ht="29.9" customHeight="1" spans="1:5">
      <c r="A10" s="74"/>
      <c r="B10" s="124"/>
      <c r="C10" s="124"/>
      <c r="D10" s="124"/>
      <c r="E10" s="124"/>
    </row>
    <row r="11" customHeight="1" spans="1:1">
      <c r="A11" s="80" t="s">
        <v>368</v>
      </c>
    </row>
  </sheetData>
  <mergeCells count="5">
    <mergeCell ref="A4:E4"/>
    <mergeCell ref="A5:D5"/>
    <mergeCell ref="B6:D6"/>
    <mergeCell ref="A6:A7"/>
    <mergeCell ref="E6:E7"/>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selection activeCell="C20" sqref="C20"/>
    </sheetView>
  </sheetViews>
  <sheetFormatPr defaultColWidth="9.13888888888889" defaultRowHeight="12" customHeight="1"/>
  <cols>
    <col min="1" max="1" width="34.287037037037" customWidth="1"/>
    <col min="2" max="2" width="29" customWidth="1"/>
    <col min="3" max="5" width="23.5740740740741" customWidth="1"/>
    <col min="6" max="6" width="11.287037037037" customWidth="1"/>
    <col min="7" max="7" width="25.1388888888889" customWidth="1"/>
    <col min="8" max="8" width="15.5740740740741" customWidth="1"/>
    <col min="9" max="9" width="13.4259259259259" customWidth="1"/>
    <col min="10" max="10" width="18.8518518518519" customWidth="1"/>
  </cols>
  <sheetData>
    <row r="1" ht="16.5" customHeight="1" spans="10:10">
      <c r="J1" s="50" t="s">
        <v>369</v>
      </c>
    </row>
    <row r="2" ht="41.25" customHeight="1" spans="1:10">
      <c r="A2" s="109" t="str">
        <f>"2025"&amp;"年对下转移支付绩效目标表"</f>
        <v>2025年对下转移支付绩效目标表</v>
      </c>
      <c r="B2" s="51"/>
      <c r="C2" s="51"/>
      <c r="D2" s="51"/>
      <c r="E2" s="51"/>
      <c r="F2" s="110"/>
      <c r="G2" s="51"/>
      <c r="H2" s="110"/>
      <c r="I2" s="110"/>
      <c r="J2" s="51"/>
    </row>
    <row r="3" ht="17.25" customHeight="1" spans="1:1">
      <c r="A3" s="52" t="str">
        <f>"单位名称："&amp;"石林彝族自治县第一幼儿园"</f>
        <v>单位名称：石林彝族自治县第一幼儿园</v>
      </c>
    </row>
    <row r="4" ht="44.25" customHeight="1" spans="1:10">
      <c r="A4" s="19" t="s">
        <v>366</v>
      </c>
      <c r="B4" s="19" t="s">
        <v>258</v>
      </c>
      <c r="C4" s="19" t="s">
        <v>259</v>
      </c>
      <c r="D4" s="19" t="s">
        <v>260</v>
      </c>
      <c r="E4" s="19" t="s">
        <v>261</v>
      </c>
      <c r="F4" s="111" t="s">
        <v>262</v>
      </c>
      <c r="G4" s="19" t="s">
        <v>263</v>
      </c>
      <c r="H4" s="111" t="s">
        <v>264</v>
      </c>
      <c r="I4" s="111" t="s">
        <v>265</v>
      </c>
      <c r="J4" s="19" t="s">
        <v>266</v>
      </c>
    </row>
    <row r="5" ht="14.25" customHeight="1" spans="1:10">
      <c r="A5" s="19">
        <v>1</v>
      </c>
      <c r="B5" s="19">
        <v>2</v>
      </c>
      <c r="C5" s="19">
        <v>3</v>
      </c>
      <c r="D5" s="19">
        <v>4</v>
      </c>
      <c r="E5" s="19">
        <v>5</v>
      </c>
      <c r="F5" s="111">
        <v>6</v>
      </c>
      <c r="G5" s="19">
        <v>7</v>
      </c>
      <c r="H5" s="111">
        <v>8</v>
      </c>
      <c r="I5" s="111">
        <v>9</v>
      </c>
      <c r="J5" s="19">
        <v>10</v>
      </c>
    </row>
    <row r="6" ht="42" customHeight="1" spans="1:10">
      <c r="A6" s="74"/>
      <c r="B6" s="112"/>
      <c r="C6" s="112"/>
      <c r="D6" s="112"/>
      <c r="E6" s="99"/>
      <c r="F6" s="113"/>
      <c r="G6" s="99"/>
      <c r="H6" s="113"/>
      <c r="I6" s="113"/>
      <c r="J6" s="99"/>
    </row>
    <row r="7" ht="42" customHeight="1" spans="1:10">
      <c r="A7" s="74"/>
      <c r="B7" s="65"/>
      <c r="C7" s="65"/>
      <c r="D7" s="65"/>
      <c r="E7" s="74"/>
      <c r="F7" s="65"/>
      <c r="G7" s="74"/>
      <c r="H7" s="65"/>
      <c r="I7" s="65"/>
      <c r="J7" s="74"/>
    </row>
    <row r="9" customHeight="1" spans="1:1">
      <c r="A9" s="80" t="s">
        <v>368</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10"/>
  <sheetViews>
    <sheetView showZeros="0" workbookViewId="0">
      <selection activeCell="A10" sqref="A10"/>
    </sheetView>
  </sheetViews>
  <sheetFormatPr defaultColWidth="10.4259259259259" defaultRowHeight="14.25" customHeight="1"/>
  <cols>
    <col min="1" max="3" width="33.7037037037037" customWidth="1"/>
    <col min="4" max="4" width="45.5740740740741" customWidth="1"/>
    <col min="5" max="5" width="27.5740740740741" customWidth="1"/>
    <col min="6" max="6" width="21.712962962963" customWidth="1"/>
    <col min="7" max="9" width="26.287037037037" customWidth="1"/>
  </cols>
  <sheetData>
    <row r="1" customHeight="1" spans="1:9">
      <c r="A1" s="83" t="s">
        <v>370</v>
      </c>
      <c r="B1" s="84"/>
      <c r="C1" s="84"/>
      <c r="D1" s="85"/>
      <c r="E1" s="85"/>
      <c r="F1" s="85"/>
      <c r="G1" s="84"/>
      <c r="H1" s="84"/>
      <c r="I1" s="85"/>
    </row>
    <row r="2" ht="41.25" customHeight="1" spans="1:9">
      <c r="A2" s="86" t="str">
        <f>"2025"&amp;"年新增资产配置预算表"</f>
        <v>2025年新增资产配置预算表</v>
      </c>
      <c r="B2" s="87"/>
      <c r="C2" s="87"/>
      <c r="D2" s="88"/>
      <c r="E2" s="88"/>
      <c r="F2" s="88"/>
      <c r="G2" s="87"/>
      <c r="H2" s="87"/>
      <c r="I2" s="88"/>
    </row>
    <row r="3" customHeight="1" spans="1:9">
      <c r="A3" s="89" t="str">
        <f>"单位名称："&amp;"石林彝族自治县第一幼儿园"</f>
        <v>单位名称：石林彝族自治县第一幼儿园</v>
      </c>
      <c r="B3" s="90"/>
      <c r="C3" s="90"/>
      <c r="D3" s="91"/>
      <c r="F3" s="88"/>
      <c r="G3" s="87"/>
      <c r="H3" s="87"/>
      <c r="I3" s="108" t="s">
        <v>1</v>
      </c>
    </row>
    <row r="4" ht="28.5" customHeight="1" spans="1:9">
      <c r="A4" s="92" t="s">
        <v>178</v>
      </c>
      <c r="B4" s="93" t="s">
        <v>179</v>
      </c>
      <c r="C4" s="94" t="s">
        <v>371</v>
      </c>
      <c r="D4" s="92" t="s">
        <v>372</v>
      </c>
      <c r="E4" s="92" t="s">
        <v>373</v>
      </c>
      <c r="F4" s="92" t="s">
        <v>374</v>
      </c>
      <c r="G4" s="93" t="s">
        <v>375</v>
      </c>
      <c r="H4" s="81"/>
      <c r="I4" s="92"/>
    </row>
    <row r="5" ht="21" customHeight="1" spans="1:9">
      <c r="A5" s="94"/>
      <c r="B5" s="95"/>
      <c r="C5" s="95"/>
      <c r="D5" s="96"/>
      <c r="E5" s="95"/>
      <c r="F5" s="95"/>
      <c r="G5" s="93" t="s">
        <v>346</v>
      </c>
      <c r="H5" s="93" t="s">
        <v>376</v>
      </c>
      <c r="I5" s="93" t="s">
        <v>377</v>
      </c>
    </row>
    <row r="6" ht="17.25" customHeight="1" spans="1:9">
      <c r="A6" s="97" t="s">
        <v>82</v>
      </c>
      <c r="B6" s="98" t="s">
        <v>83</v>
      </c>
      <c r="C6" s="97" t="s">
        <v>84</v>
      </c>
      <c r="D6" s="99" t="s">
        <v>85</v>
      </c>
      <c r="E6" s="97" t="s">
        <v>86</v>
      </c>
      <c r="F6" s="98" t="s">
        <v>87</v>
      </c>
      <c r="G6" s="100" t="s">
        <v>88</v>
      </c>
      <c r="H6" s="99" t="s">
        <v>89</v>
      </c>
      <c r="I6" s="99">
        <v>9</v>
      </c>
    </row>
    <row r="7" ht="19.5" customHeight="1" spans="1:9">
      <c r="A7" s="101"/>
      <c r="B7" s="76"/>
      <c r="C7" s="76"/>
      <c r="D7" s="74"/>
      <c r="E7" s="65"/>
      <c r="F7" s="100"/>
      <c r="G7" s="102"/>
      <c r="H7" s="103"/>
      <c r="I7" s="103"/>
    </row>
    <row r="8" ht="19.5" customHeight="1" spans="1:9">
      <c r="A8" s="23" t="s">
        <v>55</v>
      </c>
      <c r="B8" s="104"/>
      <c r="C8" s="104"/>
      <c r="D8" s="105"/>
      <c r="E8" s="106"/>
      <c r="F8" s="106"/>
      <c r="G8" s="102"/>
      <c r="H8" s="103"/>
      <c r="I8" s="103"/>
    </row>
    <row r="10" customHeight="1" spans="1:1">
      <c r="A10" s="107" t="s">
        <v>378</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selection activeCell="H27" sqref="H27"/>
    </sheetView>
  </sheetViews>
  <sheetFormatPr defaultColWidth="9.13888888888889" defaultRowHeight="14.25" customHeight="1"/>
  <cols>
    <col min="1" max="1" width="19.287037037037" customWidth="1"/>
    <col min="2" max="2" width="33.8518518518519" customWidth="1"/>
    <col min="3" max="3" width="23.8518518518519" customWidth="1"/>
    <col min="4" max="4" width="11.1388888888889" customWidth="1"/>
    <col min="5" max="5" width="17.712962962963" customWidth="1"/>
    <col min="6" max="6" width="9.85185185185185" customWidth="1"/>
    <col min="7" max="7" width="17.712962962963" customWidth="1"/>
    <col min="8" max="11" width="23.1388888888889" customWidth="1"/>
  </cols>
  <sheetData>
    <row r="1" customHeight="1" spans="4:11">
      <c r="D1" s="49"/>
      <c r="E1" s="49"/>
      <c r="F1" s="49"/>
      <c r="G1" s="49"/>
      <c r="K1" s="50" t="s">
        <v>379</v>
      </c>
    </row>
    <row r="2" ht="41.25" customHeight="1" spans="1:11">
      <c r="A2" s="51" t="str">
        <f>"2025"&amp;"年上级转移支付补助项目支出预算表"</f>
        <v>2025年上级转移支付补助项目支出预算表</v>
      </c>
      <c r="B2" s="51"/>
      <c r="C2" s="51"/>
      <c r="D2" s="51"/>
      <c r="E2" s="51"/>
      <c r="F2" s="51"/>
      <c r="G2" s="51"/>
      <c r="H2" s="51"/>
      <c r="I2" s="51"/>
      <c r="J2" s="51"/>
      <c r="K2" s="51"/>
    </row>
    <row r="3" ht="13.5" customHeight="1" spans="1:11">
      <c r="A3" s="52" t="str">
        <f>"单位名称："&amp;"石林彝族自治县第一幼儿园"</f>
        <v>单位名称：石林彝族自治县第一幼儿园</v>
      </c>
      <c r="B3" s="53"/>
      <c r="C3" s="53"/>
      <c r="D3" s="53"/>
      <c r="E3" s="53"/>
      <c r="F3" s="53"/>
      <c r="G3" s="53"/>
      <c r="H3" s="54"/>
      <c r="I3" s="54"/>
      <c r="J3" s="54"/>
      <c r="K3" s="55" t="s">
        <v>1</v>
      </c>
    </row>
    <row r="4" ht="21.75" customHeight="1" spans="1:11">
      <c r="A4" s="56" t="s">
        <v>237</v>
      </c>
      <c r="B4" s="56" t="s">
        <v>181</v>
      </c>
      <c r="C4" s="56" t="s">
        <v>238</v>
      </c>
      <c r="D4" s="57" t="s">
        <v>182</v>
      </c>
      <c r="E4" s="57" t="s">
        <v>183</v>
      </c>
      <c r="F4" s="57" t="s">
        <v>239</v>
      </c>
      <c r="G4" s="57" t="s">
        <v>240</v>
      </c>
      <c r="H4" s="72" t="s">
        <v>55</v>
      </c>
      <c r="I4" s="12" t="s">
        <v>380</v>
      </c>
      <c r="J4" s="13"/>
      <c r="K4" s="42"/>
    </row>
    <row r="5" ht="21.75" customHeight="1" spans="1:11">
      <c r="A5" s="58"/>
      <c r="B5" s="58"/>
      <c r="C5" s="58"/>
      <c r="D5" s="59"/>
      <c r="E5" s="59"/>
      <c r="F5" s="59"/>
      <c r="G5" s="59"/>
      <c r="H5" s="73"/>
      <c r="I5" s="57" t="s">
        <v>58</v>
      </c>
      <c r="J5" s="57" t="s">
        <v>59</v>
      </c>
      <c r="K5" s="57" t="s">
        <v>60</v>
      </c>
    </row>
    <row r="6" ht="40.5" customHeight="1" spans="1:11">
      <c r="A6" s="61"/>
      <c r="B6" s="61"/>
      <c r="C6" s="61"/>
      <c r="D6" s="62"/>
      <c r="E6" s="62"/>
      <c r="F6" s="62"/>
      <c r="G6" s="62"/>
      <c r="H6" s="63"/>
      <c r="I6" s="62" t="s">
        <v>57</v>
      </c>
      <c r="J6" s="62"/>
      <c r="K6" s="62"/>
    </row>
    <row r="7" ht="15" customHeight="1" spans="1:11">
      <c r="A7" s="64">
        <v>1</v>
      </c>
      <c r="B7" s="64">
        <v>2</v>
      </c>
      <c r="C7" s="64">
        <v>3</v>
      </c>
      <c r="D7" s="64">
        <v>4</v>
      </c>
      <c r="E7" s="64">
        <v>5</v>
      </c>
      <c r="F7" s="64">
        <v>6</v>
      </c>
      <c r="G7" s="64">
        <v>7</v>
      </c>
      <c r="H7" s="64">
        <v>8</v>
      </c>
      <c r="I7" s="64">
        <v>9</v>
      </c>
      <c r="J7" s="81">
        <v>10</v>
      </c>
      <c r="K7" s="81">
        <v>11</v>
      </c>
    </row>
    <row r="8" ht="18.75" customHeight="1" spans="1:11">
      <c r="A8" s="74"/>
      <c r="B8" s="65"/>
      <c r="C8" s="74"/>
      <c r="D8" s="74"/>
      <c r="E8" s="74"/>
      <c r="F8" s="74"/>
      <c r="G8" s="74"/>
      <c r="H8" s="75"/>
      <c r="I8" s="82"/>
      <c r="J8" s="82"/>
      <c r="K8" s="75"/>
    </row>
    <row r="9" ht="18.75" customHeight="1" spans="1:11">
      <c r="A9" s="76"/>
      <c r="B9" s="65"/>
      <c r="C9" s="65"/>
      <c r="D9" s="65"/>
      <c r="E9" s="65"/>
      <c r="F9" s="65"/>
      <c r="G9" s="65"/>
      <c r="H9" s="67"/>
      <c r="I9" s="67"/>
      <c r="J9" s="67"/>
      <c r="K9" s="75"/>
    </row>
    <row r="10" ht="18.75" customHeight="1" spans="1:11">
      <c r="A10" s="77" t="s">
        <v>169</v>
      </c>
      <c r="B10" s="78"/>
      <c r="C10" s="78"/>
      <c r="D10" s="78"/>
      <c r="E10" s="78"/>
      <c r="F10" s="78"/>
      <c r="G10" s="79"/>
      <c r="H10" s="67"/>
      <c r="I10" s="67"/>
      <c r="J10" s="67"/>
      <c r="K10" s="75"/>
    </row>
    <row r="12" customHeight="1" spans="1:1">
      <c r="A12" s="80" t="s">
        <v>381</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3"/>
  <sheetViews>
    <sheetView showZeros="0" workbookViewId="0">
      <selection activeCell="A1" sqref="A1"/>
    </sheetView>
  </sheetViews>
  <sheetFormatPr defaultColWidth="9.13888888888889" defaultRowHeight="14.25" customHeight="1" outlineLevelCol="6"/>
  <cols>
    <col min="1" max="1" width="35.287037037037" customWidth="1"/>
    <col min="2" max="4" width="28" customWidth="1"/>
    <col min="5" max="7" width="23.8518518518519" customWidth="1"/>
  </cols>
  <sheetData>
    <row r="1" ht="13.5" customHeight="1" spans="4:7">
      <c r="D1" s="49"/>
      <c r="G1" s="50" t="s">
        <v>382</v>
      </c>
    </row>
    <row r="2" ht="41.25" customHeight="1" spans="1:7">
      <c r="A2" s="51" t="str">
        <f>"2025"&amp;"年部门项目中期规划预算表"</f>
        <v>2025年部门项目中期规划预算表</v>
      </c>
      <c r="B2" s="51"/>
      <c r="C2" s="51"/>
      <c r="D2" s="51"/>
      <c r="E2" s="51"/>
      <c r="F2" s="51"/>
      <c r="G2" s="51"/>
    </row>
    <row r="3" ht="13.5" customHeight="1" spans="1:7">
      <c r="A3" s="52" t="str">
        <f>"单位名称："&amp;"石林彝族自治县第一幼儿园"</f>
        <v>单位名称：石林彝族自治县第一幼儿园</v>
      </c>
      <c r="B3" s="53"/>
      <c r="C3" s="53"/>
      <c r="D3" s="53"/>
      <c r="E3" s="54"/>
      <c r="F3" s="54"/>
      <c r="G3" s="55" t="s">
        <v>1</v>
      </c>
    </row>
    <row r="4" ht="21.75" customHeight="1" spans="1:7">
      <c r="A4" s="56" t="s">
        <v>238</v>
      </c>
      <c r="B4" s="56" t="s">
        <v>237</v>
      </c>
      <c r="C4" s="56" t="s">
        <v>181</v>
      </c>
      <c r="D4" s="57" t="s">
        <v>383</v>
      </c>
      <c r="E4" s="12" t="s">
        <v>58</v>
      </c>
      <c r="F4" s="13"/>
      <c r="G4" s="42"/>
    </row>
    <row r="5" ht="21.75" customHeight="1" spans="1:7">
      <c r="A5" s="58"/>
      <c r="B5" s="58"/>
      <c r="C5" s="58"/>
      <c r="D5" s="59"/>
      <c r="E5" s="60" t="str">
        <f>"2025"&amp;"年"</f>
        <v>2025年</v>
      </c>
      <c r="F5" s="57" t="str">
        <f>("2025"+1)&amp;"年"</f>
        <v>2026年</v>
      </c>
      <c r="G5" s="57" t="str">
        <f>("2025"+2)&amp;"年"</f>
        <v>2027年</v>
      </c>
    </row>
    <row r="6" ht="40.5" customHeight="1" spans="1:7">
      <c r="A6" s="61"/>
      <c r="B6" s="61"/>
      <c r="C6" s="61"/>
      <c r="D6" s="62"/>
      <c r="E6" s="63"/>
      <c r="F6" s="62" t="s">
        <v>57</v>
      </c>
      <c r="G6" s="62"/>
    </row>
    <row r="7" ht="15" customHeight="1" spans="1:7">
      <c r="A7" s="64">
        <v>1</v>
      </c>
      <c r="B7" s="64">
        <v>2</v>
      </c>
      <c r="C7" s="64">
        <v>3</v>
      </c>
      <c r="D7" s="64">
        <v>4</v>
      </c>
      <c r="E7" s="64">
        <v>5</v>
      </c>
      <c r="F7" s="64">
        <v>6</v>
      </c>
      <c r="G7" s="64">
        <v>7</v>
      </c>
    </row>
    <row r="8" ht="17.25" customHeight="1" spans="1:7">
      <c r="A8" s="65" t="s">
        <v>70</v>
      </c>
      <c r="B8" s="66"/>
      <c r="C8" s="66"/>
      <c r="D8" s="65"/>
      <c r="E8" s="67">
        <v>2790560</v>
      </c>
      <c r="F8" s="67"/>
      <c r="G8" s="67"/>
    </row>
    <row r="9" ht="18.75" customHeight="1" spans="1:7">
      <c r="A9" s="65"/>
      <c r="B9" s="65" t="s">
        <v>384</v>
      </c>
      <c r="C9" s="65" t="s">
        <v>245</v>
      </c>
      <c r="D9" s="65" t="s">
        <v>385</v>
      </c>
      <c r="E9" s="67">
        <v>556800</v>
      </c>
      <c r="F9" s="67"/>
      <c r="G9" s="67"/>
    </row>
    <row r="10" ht="18.75" customHeight="1" spans="1:7">
      <c r="A10" s="68"/>
      <c r="B10" s="65" t="s">
        <v>384</v>
      </c>
      <c r="C10" s="65" t="s">
        <v>249</v>
      </c>
      <c r="D10" s="65" t="s">
        <v>385</v>
      </c>
      <c r="E10" s="67">
        <v>884</v>
      </c>
      <c r="F10" s="67"/>
      <c r="G10" s="67"/>
    </row>
    <row r="11" ht="18.75" customHeight="1" spans="1:7">
      <c r="A11" s="68"/>
      <c r="B11" s="65" t="s">
        <v>386</v>
      </c>
      <c r="C11" s="65" t="s">
        <v>254</v>
      </c>
      <c r="D11" s="65" t="s">
        <v>385</v>
      </c>
      <c r="E11" s="67">
        <v>2137860</v>
      </c>
      <c r="F11" s="67"/>
      <c r="G11" s="67"/>
    </row>
    <row r="12" ht="18.75" customHeight="1" spans="1:7">
      <c r="A12" s="68"/>
      <c r="B12" s="65" t="s">
        <v>386</v>
      </c>
      <c r="C12" s="65" t="s">
        <v>256</v>
      </c>
      <c r="D12" s="65" t="s">
        <v>385</v>
      </c>
      <c r="E12" s="67">
        <v>95016</v>
      </c>
      <c r="F12" s="67"/>
      <c r="G12" s="67"/>
    </row>
    <row r="13" ht="18.75" customHeight="1" spans="1:7">
      <c r="A13" s="69" t="s">
        <v>55</v>
      </c>
      <c r="B13" s="70" t="s">
        <v>387</v>
      </c>
      <c r="C13" s="70"/>
      <c r="D13" s="71"/>
      <c r="E13" s="67">
        <v>2790560</v>
      </c>
      <c r="F13" s="67"/>
      <c r="G13" s="67"/>
    </row>
  </sheetData>
  <mergeCells count="11">
    <mergeCell ref="A2:G2"/>
    <mergeCell ref="A3:D3"/>
    <mergeCell ref="E4:G4"/>
    <mergeCell ref="A13:D13"/>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5"/>
  <sheetViews>
    <sheetView showZeros="0" workbookViewId="0">
      <selection activeCell="A1" sqref="A1"/>
    </sheetView>
  </sheetViews>
  <sheetFormatPr defaultColWidth="8.57407407407407" defaultRowHeight="14.25" customHeight="1"/>
  <cols>
    <col min="1" max="1" width="18.1388888888889" customWidth="1"/>
    <col min="2" max="2" width="23.4259259259259" customWidth="1"/>
    <col min="3" max="3" width="21.8518518518519" customWidth="1"/>
    <col min="4" max="4" width="15.5740740740741" customWidth="1"/>
    <col min="5" max="5" width="31.5740740740741" customWidth="1"/>
    <col min="6" max="6" width="15.4259259259259" customWidth="1"/>
    <col min="7" max="7" width="16.4259259259259" customWidth="1"/>
    <col min="8" max="8" width="29.5740740740741" customWidth="1"/>
    <col min="9" max="9" width="30.5740740740741" customWidth="1"/>
    <col min="10" max="10" width="23.8518518518519" customWidth="1"/>
  </cols>
  <sheetData>
    <row r="1" customHeight="1" spans="1:10">
      <c r="A1" s="1"/>
      <c r="B1" s="1"/>
      <c r="C1" s="1"/>
      <c r="D1" s="1"/>
      <c r="E1" s="1"/>
      <c r="F1" s="1"/>
      <c r="G1" s="1"/>
      <c r="H1" s="1"/>
      <c r="I1" s="1"/>
      <c r="J1" s="41" t="s">
        <v>388</v>
      </c>
    </row>
    <row r="2" ht="41.25" customHeight="1" spans="1:10">
      <c r="A2" s="1" t="str">
        <f>"2025"&amp;"年部门整体支出绩效目标表"</f>
        <v>2025年部门整体支出绩效目标表</v>
      </c>
      <c r="B2" s="2"/>
      <c r="C2" s="2"/>
      <c r="D2" s="2"/>
      <c r="E2" s="2"/>
      <c r="F2" s="2"/>
      <c r="G2" s="2"/>
      <c r="H2" s="2"/>
      <c r="I2" s="2"/>
      <c r="J2" s="2"/>
    </row>
    <row r="3" ht="17.25" customHeight="1" spans="1:10">
      <c r="A3" s="3" t="str">
        <f>"单位名称："&amp;"石林彝族自治县第一幼儿园"</f>
        <v>单位名称：石林彝族自治县第一幼儿园</v>
      </c>
      <c r="B3" s="3"/>
      <c r="C3" s="4"/>
      <c r="D3" s="5"/>
      <c r="E3" s="5"/>
      <c r="F3" s="5"/>
      <c r="G3" s="5"/>
      <c r="H3" s="5"/>
      <c r="I3" s="5"/>
      <c r="J3" s="239" t="s">
        <v>1</v>
      </c>
    </row>
    <row r="4" ht="30" customHeight="1" spans="1:10">
      <c r="A4" s="6" t="s">
        <v>389</v>
      </c>
      <c r="B4" s="7">
        <v>105024</v>
      </c>
      <c r="C4" s="8"/>
      <c r="D4" s="8"/>
      <c r="E4" s="9"/>
      <c r="F4" s="10" t="s">
        <v>390</v>
      </c>
      <c r="G4" s="9"/>
      <c r="H4" s="11" t="s">
        <v>70</v>
      </c>
      <c r="I4" s="8"/>
      <c r="J4" s="9"/>
    </row>
    <row r="5" ht="32.25" customHeight="1" spans="1:10">
      <c r="A5" s="12" t="s">
        <v>391</v>
      </c>
      <c r="B5" s="13"/>
      <c r="C5" s="13"/>
      <c r="D5" s="13"/>
      <c r="E5" s="13"/>
      <c r="F5" s="13"/>
      <c r="G5" s="13"/>
      <c r="H5" s="13"/>
      <c r="I5" s="42"/>
      <c r="J5" s="43" t="s">
        <v>392</v>
      </c>
    </row>
    <row r="6" ht="99.75" customHeight="1" spans="1:10">
      <c r="A6" s="14" t="s">
        <v>393</v>
      </c>
      <c r="B6" s="15" t="s">
        <v>394</v>
      </c>
      <c r="C6" s="16" t="s">
        <v>395</v>
      </c>
      <c r="D6" s="16"/>
      <c r="E6" s="16"/>
      <c r="F6" s="16"/>
      <c r="G6" s="16"/>
      <c r="H6" s="16"/>
      <c r="I6" s="16"/>
      <c r="J6" s="44" t="s">
        <v>396</v>
      </c>
    </row>
    <row r="7" ht="99.75" customHeight="1" spans="1:10">
      <c r="A7" s="14"/>
      <c r="B7" s="15" t="str">
        <f>"总体绩效目标（"&amp;"2025"&amp;"-"&amp;("2025"+2)&amp;"年期间）"</f>
        <v>总体绩效目标（2025-2027年期间）</v>
      </c>
      <c r="C7" s="17" t="s">
        <v>397</v>
      </c>
      <c r="D7" s="18"/>
      <c r="E7" s="18"/>
      <c r="F7" s="18"/>
      <c r="G7" s="18"/>
      <c r="H7" s="18"/>
      <c r="I7" s="45"/>
      <c r="J7" s="44" t="s">
        <v>398</v>
      </c>
    </row>
    <row r="8" ht="75" customHeight="1" spans="1:10">
      <c r="A8" s="15" t="s">
        <v>399</v>
      </c>
      <c r="B8" s="19" t="str">
        <f>"预算年度（"&amp;"2025"&amp;"年）绩效目标"</f>
        <v>预算年度（2025年）绩效目标</v>
      </c>
      <c r="C8" s="20" t="s">
        <v>400</v>
      </c>
      <c r="D8" s="21"/>
      <c r="E8" s="21"/>
      <c r="F8" s="21"/>
      <c r="G8" s="21"/>
      <c r="H8" s="21"/>
      <c r="I8" s="46"/>
      <c r="J8" s="47" t="s">
        <v>401</v>
      </c>
    </row>
    <row r="9" ht="32.25" customHeight="1" spans="1:10">
      <c r="A9" s="22" t="s">
        <v>402</v>
      </c>
      <c r="B9" s="22"/>
      <c r="C9" s="22"/>
      <c r="D9" s="22"/>
      <c r="E9" s="22"/>
      <c r="F9" s="22"/>
      <c r="G9" s="22"/>
      <c r="H9" s="22"/>
      <c r="I9" s="22"/>
      <c r="J9" s="22"/>
    </row>
    <row r="10" ht="32.25" customHeight="1" spans="1:10">
      <c r="A10" s="15" t="s">
        <v>403</v>
      </c>
      <c r="B10" s="15"/>
      <c r="C10" s="14" t="s">
        <v>404</v>
      </c>
      <c r="D10" s="14"/>
      <c r="E10" s="14"/>
      <c r="F10" s="14" t="s">
        <v>405</v>
      </c>
      <c r="G10" s="14"/>
      <c r="H10" s="14" t="s">
        <v>406</v>
      </c>
      <c r="I10" s="14"/>
      <c r="J10" s="14"/>
    </row>
    <row r="11" ht="32.25" customHeight="1" spans="1:10">
      <c r="A11" s="15"/>
      <c r="B11" s="15"/>
      <c r="C11" s="14"/>
      <c r="D11" s="14"/>
      <c r="E11" s="14"/>
      <c r="F11" s="14"/>
      <c r="G11" s="14"/>
      <c r="H11" s="15" t="s">
        <v>407</v>
      </c>
      <c r="I11" s="15" t="s">
        <v>408</v>
      </c>
      <c r="J11" s="15" t="s">
        <v>409</v>
      </c>
    </row>
    <row r="12" ht="24" customHeight="1" spans="1:10">
      <c r="A12" s="23" t="s">
        <v>55</v>
      </c>
      <c r="B12" s="24"/>
      <c r="C12" s="24"/>
      <c r="D12" s="24"/>
      <c r="E12" s="24"/>
      <c r="F12" s="24"/>
      <c r="G12" s="25"/>
      <c r="H12" s="26">
        <v>11193156</v>
      </c>
      <c r="I12" s="26">
        <v>11193156</v>
      </c>
      <c r="J12" s="26"/>
    </row>
    <row r="13" ht="30" customHeight="1" spans="1:10">
      <c r="A13" s="16" t="s">
        <v>410</v>
      </c>
      <c r="B13" s="27"/>
      <c r="C13" s="16" t="s">
        <v>411</v>
      </c>
      <c r="D13" s="27"/>
      <c r="E13" s="27"/>
      <c r="F13" s="27"/>
      <c r="G13" s="27"/>
      <c r="H13" s="26">
        <v>8498390</v>
      </c>
      <c r="I13" s="26">
        <v>8498390</v>
      </c>
      <c r="J13" s="26"/>
    </row>
    <row r="14" ht="30" customHeight="1" spans="1:10">
      <c r="A14" s="16" t="s">
        <v>112</v>
      </c>
      <c r="B14" s="27"/>
      <c r="C14" s="16" t="s">
        <v>412</v>
      </c>
      <c r="D14" s="27"/>
      <c r="E14" s="27"/>
      <c r="F14" s="27"/>
      <c r="G14" s="27"/>
      <c r="H14" s="26">
        <v>985047</v>
      </c>
      <c r="I14" s="26">
        <v>985047</v>
      </c>
      <c r="J14" s="26"/>
    </row>
    <row r="15" ht="30" customHeight="1" spans="1:10">
      <c r="A15" s="16" t="s">
        <v>114</v>
      </c>
      <c r="B15" s="27"/>
      <c r="C15" s="16" t="s">
        <v>413</v>
      </c>
      <c r="D15" s="27"/>
      <c r="E15" s="27"/>
      <c r="F15" s="27"/>
      <c r="G15" s="27"/>
      <c r="H15" s="26">
        <v>123388</v>
      </c>
      <c r="I15" s="26">
        <v>123388</v>
      </c>
      <c r="J15" s="26"/>
    </row>
    <row r="16" ht="30" customHeight="1" spans="1:10">
      <c r="A16" s="16" t="s">
        <v>414</v>
      </c>
      <c r="B16" s="27"/>
      <c r="C16" s="16" t="s">
        <v>415</v>
      </c>
      <c r="D16" s="27"/>
      <c r="E16" s="27"/>
      <c r="F16" s="27"/>
      <c r="G16" s="27"/>
      <c r="H16" s="26">
        <v>413021</v>
      </c>
      <c r="I16" s="26">
        <v>413021</v>
      </c>
      <c r="J16" s="26"/>
    </row>
    <row r="17" ht="30" customHeight="1" spans="1:10">
      <c r="A17" s="16" t="s">
        <v>416</v>
      </c>
      <c r="B17" s="27"/>
      <c r="C17" s="16" t="s">
        <v>417</v>
      </c>
      <c r="D17" s="27"/>
      <c r="E17" s="27"/>
      <c r="F17" s="27"/>
      <c r="G17" s="27"/>
      <c r="H17" s="26">
        <v>261415</v>
      </c>
      <c r="I17" s="26">
        <v>261415</v>
      </c>
      <c r="J17" s="26"/>
    </row>
    <row r="18" ht="30" customHeight="1" spans="1:10">
      <c r="A18" s="16" t="s">
        <v>124</v>
      </c>
      <c r="B18" s="27"/>
      <c r="C18" s="16" t="s">
        <v>418</v>
      </c>
      <c r="D18" s="27"/>
      <c r="E18" s="27"/>
      <c r="F18" s="27"/>
      <c r="G18" s="27"/>
      <c r="H18" s="26">
        <v>37632</v>
      </c>
      <c r="I18" s="26">
        <v>37632</v>
      </c>
      <c r="J18" s="26"/>
    </row>
    <row r="19" ht="30" customHeight="1" spans="1:10">
      <c r="A19" s="16" t="s">
        <v>130</v>
      </c>
      <c r="B19" s="27"/>
      <c r="C19" s="16" t="s">
        <v>419</v>
      </c>
      <c r="D19" s="27"/>
      <c r="E19" s="27"/>
      <c r="F19" s="27"/>
      <c r="G19" s="27"/>
      <c r="H19" s="26">
        <v>779247</v>
      </c>
      <c r="I19" s="26">
        <v>779247</v>
      </c>
      <c r="J19" s="26"/>
    </row>
    <row r="20" ht="30" customHeight="1" spans="1:10">
      <c r="A20" s="16" t="s">
        <v>106</v>
      </c>
      <c r="B20" s="27"/>
      <c r="C20" s="16" t="s">
        <v>420</v>
      </c>
      <c r="D20" s="27"/>
      <c r="E20" s="27"/>
      <c r="F20" s="27"/>
      <c r="G20" s="27"/>
      <c r="H20" s="28">
        <v>95016</v>
      </c>
      <c r="I20" s="28">
        <v>95016</v>
      </c>
      <c r="J20" s="28"/>
    </row>
    <row r="21" ht="32.25" customHeight="1" spans="1:10">
      <c r="A21" s="22" t="s">
        <v>421</v>
      </c>
      <c r="B21" s="22"/>
      <c r="C21" s="22"/>
      <c r="D21" s="22"/>
      <c r="E21" s="22"/>
      <c r="F21" s="22"/>
      <c r="G21" s="22"/>
      <c r="H21" s="22"/>
      <c r="I21" s="22"/>
      <c r="J21" s="22"/>
    </row>
    <row r="22" ht="32.25" customHeight="1" spans="1:10">
      <c r="A22" s="29" t="s">
        <v>422</v>
      </c>
      <c r="B22" s="29"/>
      <c r="C22" s="29"/>
      <c r="D22" s="29"/>
      <c r="E22" s="29"/>
      <c r="F22" s="29"/>
      <c r="G22" s="29"/>
      <c r="H22" s="30" t="s">
        <v>423</v>
      </c>
      <c r="I22" s="48" t="s">
        <v>266</v>
      </c>
      <c r="J22" s="30" t="s">
        <v>424</v>
      </c>
    </row>
    <row r="23" ht="36" customHeight="1" spans="1:10">
      <c r="A23" s="31" t="s">
        <v>259</v>
      </c>
      <c r="B23" s="31" t="s">
        <v>425</v>
      </c>
      <c r="C23" s="32" t="s">
        <v>261</v>
      </c>
      <c r="D23" s="32" t="s">
        <v>262</v>
      </c>
      <c r="E23" s="32" t="s">
        <v>263</v>
      </c>
      <c r="F23" s="32" t="s">
        <v>264</v>
      </c>
      <c r="G23" s="32" t="s">
        <v>265</v>
      </c>
      <c r="H23" s="33"/>
      <c r="I23" s="33"/>
      <c r="J23" s="33"/>
    </row>
    <row r="24" ht="36" customHeight="1" spans="1:10">
      <c r="A24" s="34" t="s">
        <v>268</v>
      </c>
      <c r="B24" s="34"/>
      <c r="C24" s="35"/>
      <c r="D24" s="34"/>
      <c r="E24" s="34"/>
      <c r="F24" s="34"/>
      <c r="G24" s="34"/>
      <c r="H24" s="36"/>
      <c r="I24" s="36"/>
      <c r="J24" s="36"/>
    </row>
    <row r="25" ht="36" customHeight="1" spans="1:10">
      <c r="A25" s="37"/>
      <c r="B25" s="38" t="s">
        <v>269</v>
      </c>
      <c r="C25" s="38" t="s">
        <v>426</v>
      </c>
      <c r="D25" s="38" t="s">
        <v>290</v>
      </c>
      <c r="E25" s="38" t="s">
        <v>427</v>
      </c>
      <c r="F25" s="38" t="s">
        <v>272</v>
      </c>
      <c r="G25" s="38" t="s">
        <v>273</v>
      </c>
      <c r="H25" s="38" t="s">
        <v>428</v>
      </c>
      <c r="I25" s="38" t="s">
        <v>429</v>
      </c>
      <c r="J25" s="38" t="s">
        <v>430</v>
      </c>
    </row>
    <row r="26" ht="36" customHeight="1" spans="1:10">
      <c r="A26" s="37"/>
      <c r="B26" s="38" t="s">
        <v>274</v>
      </c>
      <c r="C26" s="38" t="s">
        <v>431</v>
      </c>
      <c r="D26" s="38" t="s">
        <v>290</v>
      </c>
      <c r="E26" s="39">
        <v>50</v>
      </c>
      <c r="F26" s="38" t="s">
        <v>277</v>
      </c>
      <c r="G26" s="38" t="s">
        <v>273</v>
      </c>
      <c r="H26" s="38" t="s">
        <v>432</v>
      </c>
      <c r="I26" s="38" t="s">
        <v>433</v>
      </c>
      <c r="J26" s="38" t="s">
        <v>434</v>
      </c>
    </row>
    <row r="27" ht="36" customHeight="1" spans="1:10">
      <c r="A27" s="37"/>
      <c r="B27" s="38" t="s">
        <v>278</v>
      </c>
      <c r="C27" s="40" t="s">
        <v>435</v>
      </c>
      <c r="D27" s="38" t="s">
        <v>290</v>
      </c>
      <c r="E27" s="38" t="s">
        <v>436</v>
      </c>
      <c r="F27" s="38" t="s">
        <v>437</v>
      </c>
      <c r="G27" s="38" t="s">
        <v>273</v>
      </c>
      <c r="H27" s="38" t="s">
        <v>438</v>
      </c>
      <c r="I27" s="38" t="s">
        <v>439</v>
      </c>
      <c r="J27" s="38" t="s">
        <v>440</v>
      </c>
    </row>
    <row r="28" ht="36" customHeight="1" spans="1:10">
      <c r="A28" s="37"/>
      <c r="B28" s="38" t="s">
        <v>328</v>
      </c>
      <c r="C28" s="38" t="s">
        <v>441</v>
      </c>
      <c r="D28" s="38" t="s">
        <v>300</v>
      </c>
      <c r="E28" s="38" t="s">
        <v>442</v>
      </c>
      <c r="F28" s="38" t="s">
        <v>443</v>
      </c>
      <c r="G28" s="38" t="s">
        <v>273</v>
      </c>
      <c r="H28" s="38" t="s">
        <v>444</v>
      </c>
      <c r="I28" s="38" t="s">
        <v>445</v>
      </c>
      <c r="J28" s="38" t="s">
        <v>446</v>
      </c>
    </row>
    <row r="29" ht="36" customHeight="1" spans="1:10">
      <c r="A29" s="37" t="s">
        <v>281</v>
      </c>
      <c r="B29" s="38"/>
      <c r="C29" s="38"/>
      <c r="D29" s="38"/>
      <c r="E29" s="38"/>
      <c r="F29" s="38"/>
      <c r="G29" s="38"/>
      <c r="H29" s="38"/>
      <c r="I29" s="38"/>
      <c r="J29" s="38"/>
    </row>
    <row r="30" ht="36" customHeight="1" spans="1:10">
      <c r="A30" s="37"/>
      <c r="B30" s="38" t="s">
        <v>447</v>
      </c>
      <c r="C30" s="38" t="s">
        <v>448</v>
      </c>
      <c r="D30" s="38" t="s">
        <v>271</v>
      </c>
      <c r="E30" s="38" t="s">
        <v>449</v>
      </c>
      <c r="F30" s="38" t="s">
        <v>277</v>
      </c>
      <c r="G30" s="38" t="s">
        <v>273</v>
      </c>
      <c r="H30" s="38" t="s">
        <v>450</v>
      </c>
      <c r="I30" s="38" t="s">
        <v>450</v>
      </c>
      <c r="J30" s="38" t="s">
        <v>430</v>
      </c>
    </row>
    <row r="31" ht="36" customHeight="1" spans="1:10">
      <c r="A31" s="37"/>
      <c r="B31" s="38" t="s">
        <v>451</v>
      </c>
      <c r="C31" s="40" t="s">
        <v>452</v>
      </c>
      <c r="D31" s="38" t="s">
        <v>290</v>
      </c>
      <c r="E31" s="38">
        <v>100</v>
      </c>
      <c r="F31" s="38" t="s">
        <v>277</v>
      </c>
      <c r="G31" s="38" t="s">
        <v>273</v>
      </c>
      <c r="H31" s="38" t="s">
        <v>453</v>
      </c>
      <c r="I31" s="38" t="s">
        <v>453</v>
      </c>
      <c r="J31" s="38" t="s">
        <v>454</v>
      </c>
    </row>
    <row r="32" ht="36" customHeight="1" spans="1:10">
      <c r="A32" s="37"/>
      <c r="B32" s="38" t="s">
        <v>455</v>
      </c>
      <c r="C32" s="40" t="s">
        <v>456</v>
      </c>
      <c r="D32" s="38" t="s">
        <v>290</v>
      </c>
      <c r="E32" s="38" t="s">
        <v>457</v>
      </c>
      <c r="F32" s="38" t="s">
        <v>458</v>
      </c>
      <c r="G32" s="38" t="s">
        <v>285</v>
      </c>
      <c r="H32" s="38" t="s">
        <v>459</v>
      </c>
      <c r="I32" s="38" t="s">
        <v>459</v>
      </c>
      <c r="J32" s="38" t="s">
        <v>430</v>
      </c>
    </row>
    <row r="33" ht="36" customHeight="1" spans="1:10">
      <c r="A33" s="37"/>
      <c r="B33" s="38" t="s">
        <v>460</v>
      </c>
      <c r="C33" s="40" t="s">
        <v>461</v>
      </c>
      <c r="D33" s="38" t="s">
        <v>290</v>
      </c>
      <c r="E33" s="38">
        <v>100</v>
      </c>
      <c r="F33" s="38" t="s">
        <v>277</v>
      </c>
      <c r="G33" s="38" t="s">
        <v>285</v>
      </c>
      <c r="H33" s="40" t="s">
        <v>462</v>
      </c>
      <c r="I33" s="40" t="s">
        <v>462</v>
      </c>
      <c r="J33" s="38" t="s">
        <v>430</v>
      </c>
    </row>
    <row r="34" ht="36" customHeight="1" spans="1:10">
      <c r="A34" s="37" t="s">
        <v>287</v>
      </c>
      <c r="B34" s="38"/>
      <c r="C34" s="38"/>
      <c r="D34" s="38"/>
      <c r="E34" s="38"/>
      <c r="F34" s="38"/>
      <c r="G34" s="38"/>
      <c r="H34" s="38"/>
      <c r="I34" s="38"/>
      <c r="J34" s="38"/>
    </row>
    <row r="35" ht="36" customHeight="1" spans="1:10">
      <c r="A35" s="37"/>
      <c r="B35" s="38" t="s">
        <v>463</v>
      </c>
      <c r="C35" s="40" t="s">
        <v>464</v>
      </c>
      <c r="D35" s="38" t="s">
        <v>290</v>
      </c>
      <c r="E35" s="38">
        <v>95</v>
      </c>
      <c r="F35" s="38" t="s">
        <v>277</v>
      </c>
      <c r="G35" s="38" t="s">
        <v>285</v>
      </c>
      <c r="H35" s="38" t="s">
        <v>465</v>
      </c>
      <c r="I35" s="38" t="s">
        <v>466</v>
      </c>
      <c r="J35" s="38" t="s">
        <v>467</v>
      </c>
    </row>
  </sheetData>
  <mergeCells count="36">
    <mergeCell ref="A2:J2"/>
    <mergeCell ref="A3:C3"/>
    <mergeCell ref="B4:E4"/>
    <mergeCell ref="F4:G4"/>
    <mergeCell ref="H4:J4"/>
    <mergeCell ref="A5:I5"/>
    <mergeCell ref="C6:I6"/>
    <mergeCell ref="C7:I7"/>
    <mergeCell ref="C8:I8"/>
    <mergeCell ref="A9:J9"/>
    <mergeCell ref="H10:J10"/>
    <mergeCell ref="A12:G12"/>
    <mergeCell ref="A13:B13"/>
    <mergeCell ref="C13:G13"/>
    <mergeCell ref="A14:B14"/>
    <mergeCell ref="C14:G14"/>
    <mergeCell ref="A15:B15"/>
    <mergeCell ref="C15:G15"/>
    <mergeCell ref="A16:B16"/>
    <mergeCell ref="C16:G16"/>
    <mergeCell ref="A17:B17"/>
    <mergeCell ref="C17:G17"/>
    <mergeCell ref="A18:B18"/>
    <mergeCell ref="C18:G18"/>
    <mergeCell ref="A19:B19"/>
    <mergeCell ref="C19:G19"/>
    <mergeCell ref="A20:B20"/>
    <mergeCell ref="C20:G20"/>
    <mergeCell ref="A21:J21"/>
    <mergeCell ref="A22:G22"/>
    <mergeCell ref="A6:A7"/>
    <mergeCell ref="H22:H23"/>
    <mergeCell ref="I22:I23"/>
    <mergeCell ref="J22:J23"/>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D23" sqref="D23"/>
    </sheetView>
  </sheetViews>
  <sheetFormatPr defaultColWidth="8.57407407407407" defaultRowHeight="12.75" customHeight="1"/>
  <cols>
    <col min="1" max="1" width="15.8888888888889" customWidth="1"/>
    <col min="2" max="2" width="35" customWidth="1"/>
    <col min="3" max="19" width="22" customWidth="1"/>
  </cols>
  <sheetData>
    <row r="1" ht="17.25" customHeight="1" spans="1:1">
      <c r="A1" s="108" t="s">
        <v>52</v>
      </c>
    </row>
    <row r="2" ht="41.25" customHeight="1" spans="1:1">
      <c r="A2" s="86" t="str">
        <f>"2025"&amp;"年部门收入预算表"</f>
        <v>2025年部门收入预算表</v>
      </c>
    </row>
    <row r="3" ht="17.25" customHeight="1" spans="1:19">
      <c r="A3" s="89" t="str">
        <f>"单位名称："&amp;"石林彝族自治县第一幼儿园"</f>
        <v>单位名称：石林彝族自治县第一幼儿园</v>
      </c>
      <c r="S3" s="91" t="s">
        <v>1</v>
      </c>
    </row>
    <row r="4" ht="21.75" customHeight="1" spans="1:19">
      <c r="A4" s="225" t="s">
        <v>53</v>
      </c>
      <c r="B4" s="226" t="s">
        <v>54</v>
      </c>
      <c r="C4" s="226" t="s">
        <v>55</v>
      </c>
      <c r="D4" s="227" t="s">
        <v>56</v>
      </c>
      <c r="E4" s="227"/>
      <c r="F4" s="227"/>
      <c r="G4" s="227"/>
      <c r="H4" s="227"/>
      <c r="I4" s="175"/>
      <c r="J4" s="227"/>
      <c r="K4" s="227"/>
      <c r="L4" s="227"/>
      <c r="M4" s="227"/>
      <c r="N4" s="233"/>
      <c r="O4" s="227" t="s">
        <v>45</v>
      </c>
      <c r="P4" s="227"/>
      <c r="Q4" s="227"/>
      <c r="R4" s="227"/>
      <c r="S4" s="233"/>
    </row>
    <row r="5" ht="27" customHeight="1" spans="1:19">
      <c r="A5" s="228"/>
      <c r="B5" s="229"/>
      <c r="C5" s="229"/>
      <c r="D5" s="229" t="s">
        <v>57</v>
      </c>
      <c r="E5" s="229" t="s">
        <v>58</v>
      </c>
      <c r="F5" s="229" t="s">
        <v>59</v>
      </c>
      <c r="G5" s="229" t="s">
        <v>60</v>
      </c>
      <c r="H5" s="229" t="s">
        <v>61</v>
      </c>
      <c r="I5" s="234" t="s">
        <v>62</v>
      </c>
      <c r="J5" s="235"/>
      <c r="K5" s="235"/>
      <c r="L5" s="235"/>
      <c r="M5" s="235"/>
      <c r="N5" s="236"/>
      <c r="O5" s="229" t="s">
        <v>57</v>
      </c>
      <c r="P5" s="229" t="s">
        <v>58</v>
      </c>
      <c r="Q5" s="229" t="s">
        <v>59</v>
      </c>
      <c r="R5" s="229" t="s">
        <v>60</v>
      </c>
      <c r="S5" s="229" t="s">
        <v>63</v>
      </c>
    </row>
    <row r="6" ht="30" customHeight="1" spans="1:19">
      <c r="A6" s="230"/>
      <c r="B6" s="149"/>
      <c r="C6" s="160"/>
      <c r="D6" s="160"/>
      <c r="E6" s="160"/>
      <c r="F6" s="160"/>
      <c r="G6" s="160"/>
      <c r="H6" s="160"/>
      <c r="I6" s="113" t="s">
        <v>57</v>
      </c>
      <c r="J6" s="236" t="s">
        <v>64</v>
      </c>
      <c r="K6" s="236" t="s">
        <v>65</v>
      </c>
      <c r="L6" s="236" t="s">
        <v>66</v>
      </c>
      <c r="M6" s="236" t="s">
        <v>67</v>
      </c>
      <c r="N6" s="236" t="s">
        <v>68</v>
      </c>
      <c r="O6" s="237"/>
      <c r="P6" s="237"/>
      <c r="Q6" s="237"/>
      <c r="R6" s="237"/>
      <c r="S6" s="160"/>
    </row>
    <row r="7" ht="15" customHeight="1" spans="1:19">
      <c r="A7" s="231">
        <v>1</v>
      </c>
      <c r="B7" s="231">
        <v>2</v>
      </c>
      <c r="C7" s="231">
        <v>3</v>
      </c>
      <c r="D7" s="231">
        <v>4</v>
      </c>
      <c r="E7" s="231">
        <v>5</v>
      </c>
      <c r="F7" s="231">
        <v>6</v>
      </c>
      <c r="G7" s="231">
        <v>7</v>
      </c>
      <c r="H7" s="231">
        <v>8</v>
      </c>
      <c r="I7" s="113">
        <v>9</v>
      </c>
      <c r="J7" s="231">
        <v>10</v>
      </c>
      <c r="K7" s="231">
        <v>11</v>
      </c>
      <c r="L7" s="231">
        <v>12</v>
      </c>
      <c r="M7" s="231">
        <v>13</v>
      </c>
      <c r="N7" s="231">
        <v>14</v>
      </c>
      <c r="O7" s="231">
        <v>15</v>
      </c>
      <c r="P7" s="231">
        <v>16</v>
      </c>
      <c r="Q7" s="231">
        <v>17</v>
      </c>
      <c r="R7" s="231">
        <v>18</v>
      </c>
      <c r="S7" s="231">
        <v>19</v>
      </c>
    </row>
    <row r="8" ht="18" customHeight="1" spans="1:19">
      <c r="A8" s="65" t="s">
        <v>69</v>
      </c>
      <c r="B8" s="65" t="s">
        <v>70</v>
      </c>
      <c r="C8" s="148">
        <v>11193156</v>
      </c>
      <c r="D8" s="148">
        <v>11193156</v>
      </c>
      <c r="E8" s="148">
        <v>11193156</v>
      </c>
      <c r="F8" s="148"/>
      <c r="G8" s="148"/>
      <c r="H8" s="148"/>
      <c r="I8" s="148"/>
      <c r="J8" s="148"/>
      <c r="K8" s="148"/>
      <c r="L8" s="148"/>
      <c r="M8" s="148"/>
      <c r="N8" s="148"/>
      <c r="O8" s="148"/>
      <c r="P8" s="148"/>
      <c r="Q8" s="148"/>
      <c r="R8" s="148"/>
      <c r="S8" s="148"/>
    </row>
    <row r="9" ht="18" customHeight="1" spans="1:19">
      <c r="A9" s="94" t="s">
        <v>55</v>
      </c>
      <c r="B9" s="232"/>
      <c r="C9" s="148">
        <v>11193156</v>
      </c>
      <c r="D9" s="148">
        <v>11193156</v>
      </c>
      <c r="E9" s="148">
        <v>11193156</v>
      </c>
      <c r="F9" s="148"/>
      <c r="G9" s="148"/>
      <c r="H9" s="148"/>
      <c r="I9" s="148"/>
      <c r="J9" s="148"/>
      <c r="K9" s="148"/>
      <c r="L9" s="148"/>
      <c r="M9" s="148"/>
      <c r="N9" s="148"/>
      <c r="O9" s="148"/>
      <c r="P9" s="148"/>
      <c r="Q9" s="148"/>
      <c r="R9" s="148"/>
      <c r="S9" s="148"/>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4"/>
  <sheetViews>
    <sheetView showGridLines="0" showZeros="0" workbookViewId="0">
      <selection activeCell="A1" sqref="A1:O1"/>
    </sheetView>
  </sheetViews>
  <sheetFormatPr defaultColWidth="8.57407407407407" defaultRowHeight="12.75" customHeight="1"/>
  <cols>
    <col min="1" max="1" width="14.287037037037" customWidth="1"/>
    <col min="2" max="2" width="37.5740740740741" customWidth="1"/>
    <col min="3" max="8" width="24.5740740740741" customWidth="1"/>
    <col min="9" max="9" width="26.712962962963" customWidth="1"/>
    <col min="10" max="11" width="24.4259259259259" customWidth="1"/>
    <col min="12" max="15" width="24.5740740740741" customWidth="1"/>
  </cols>
  <sheetData>
    <row r="1" ht="17.25" customHeight="1" spans="1:1">
      <c r="A1" s="91" t="s">
        <v>71</v>
      </c>
    </row>
    <row r="2" ht="41.25" customHeight="1" spans="1:1">
      <c r="A2" s="86" t="str">
        <f>"2025"&amp;"年部门支出预算表"</f>
        <v>2025年部门支出预算表</v>
      </c>
    </row>
    <row r="3" ht="17.25" customHeight="1" spans="1:15">
      <c r="A3" s="89" t="str">
        <f>"单位名称："&amp;"石林彝族自治县第一幼儿园"</f>
        <v>单位名称：石林彝族自治县第一幼儿园</v>
      </c>
      <c r="O3" s="91" t="s">
        <v>1</v>
      </c>
    </row>
    <row r="4" ht="27" customHeight="1" spans="1:15">
      <c r="A4" s="211" t="s">
        <v>72</v>
      </c>
      <c r="B4" s="211" t="s">
        <v>73</v>
      </c>
      <c r="C4" s="211" t="s">
        <v>55</v>
      </c>
      <c r="D4" s="212" t="s">
        <v>58</v>
      </c>
      <c r="E4" s="213"/>
      <c r="F4" s="214"/>
      <c r="G4" s="215" t="s">
        <v>59</v>
      </c>
      <c r="H4" s="215" t="s">
        <v>60</v>
      </c>
      <c r="I4" s="215" t="s">
        <v>74</v>
      </c>
      <c r="J4" s="212" t="s">
        <v>62</v>
      </c>
      <c r="K4" s="213"/>
      <c r="L4" s="213"/>
      <c r="M4" s="213"/>
      <c r="N4" s="222"/>
      <c r="O4" s="223"/>
    </row>
    <row r="5" ht="42" customHeight="1" spans="1:15">
      <c r="A5" s="216"/>
      <c r="B5" s="216"/>
      <c r="C5" s="217"/>
      <c r="D5" s="218" t="s">
        <v>57</v>
      </c>
      <c r="E5" s="218" t="s">
        <v>75</v>
      </c>
      <c r="F5" s="218" t="s">
        <v>76</v>
      </c>
      <c r="G5" s="217"/>
      <c r="H5" s="217"/>
      <c r="I5" s="224"/>
      <c r="J5" s="218" t="s">
        <v>57</v>
      </c>
      <c r="K5" s="205" t="s">
        <v>77</v>
      </c>
      <c r="L5" s="205" t="s">
        <v>78</v>
      </c>
      <c r="M5" s="205" t="s">
        <v>79</v>
      </c>
      <c r="N5" s="205" t="s">
        <v>80</v>
      </c>
      <c r="O5" s="205" t="s">
        <v>81</v>
      </c>
    </row>
    <row r="6" ht="18" customHeight="1" spans="1:15">
      <c r="A6" s="97" t="s">
        <v>82</v>
      </c>
      <c r="B6" s="97" t="s">
        <v>83</v>
      </c>
      <c r="C6" s="97" t="s">
        <v>84</v>
      </c>
      <c r="D6" s="100" t="s">
        <v>85</v>
      </c>
      <c r="E6" s="100" t="s">
        <v>86</v>
      </c>
      <c r="F6" s="100" t="s">
        <v>87</v>
      </c>
      <c r="G6" s="100" t="s">
        <v>88</v>
      </c>
      <c r="H6" s="100" t="s">
        <v>89</v>
      </c>
      <c r="I6" s="100" t="s">
        <v>90</v>
      </c>
      <c r="J6" s="100" t="s">
        <v>91</v>
      </c>
      <c r="K6" s="100" t="s">
        <v>92</v>
      </c>
      <c r="L6" s="100" t="s">
        <v>93</v>
      </c>
      <c r="M6" s="100" t="s">
        <v>94</v>
      </c>
      <c r="N6" s="97" t="s">
        <v>95</v>
      </c>
      <c r="O6" s="100" t="s">
        <v>96</v>
      </c>
    </row>
    <row r="7" ht="21" customHeight="1" spans="1:15">
      <c r="A7" s="101" t="s">
        <v>97</v>
      </c>
      <c r="B7" s="101" t="s">
        <v>98</v>
      </c>
      <c r="C7" s="148">
        <v>8593406</v>
      </c>
      <c r="D7" s="148">
        <v>8593406</v>
      </c>
      <c r="E7" s="148">
        <v>5802846</v>
      </c>
      <c r="F7" s="148">
        <v>2790560</v>
      </c>
      <c r="G7" s="148"/>
      <c r="H7" s="148"/>
      <c r="I7" s="148"/>
      <c r="J7" s="148"/>
      <c r="K7" s="148"/>
      <c r="L7" s="148"/>
      <c r="M7" s="148"/>
      <c r="N7" s="148"/>
      <c r="O7" s="148"/>
    </row>
    <row r="8" ht="21" customHeight="1" spans="1:15">
      <c r="A8" s="219" t="s">
        <v>99</v>
      </c>
      <c r="B8" s="219" t="s">
        <v>100</v>
      </c>
      <c r="C8" s="148">
        <v>8498390</v>
      </c>
      <c r="D8" s="148">
        <v>8498390</v>
      </c>
      <c r="E8" s="148">
        <v>5802846</v>
      </c>
      <c r="F8" s="148">
        <v>2695544</v>
      </c>
      <c r="G8" s="148"/>
      <c r="H8" s="148"/>
      <c r="I8" s="148"/>
      <c r="J8" s="148"/>
      <c r="K8" s="148"/>
      <c r="L8" s="148"/>
      <c r="M8" s="148"/>
      <c r="N8" s="148"/>
      <c r="O8" s="148"/>
    </row>
    <row r="9" ht="21" customHeight="1" spans="1:15">
      <c r="A9" s="220" t="s">
        <v>101</v>
      </c>
      <c r="B9" s="220" t="s">
        <v>102</v>
      </c>
      <c r="C9" s="148">
        <v>8498390</v>
      </c>
      <c r="D9" s="148">
        <v>8498390</v>
      </c>
      <c r="E9" s="148">
        <v>5802846</v>
      </c>
      <c r="F9" s="148">
        <v>2695544</v>
      </c>
      <c r="G9" s="148"/>
      <c r="H9" s="148"/>
      <c r="I9" s="148"/>
      <c r="J9" s="148"/>
      <c r="K9" s="148"/>
      <c r="L9" s="148"/>
      <c r="M9" s="148"/>
      <c r="N9" s="148"/>
      <c r="O9" s="148"/>
    </row>
    <row r="10" ht="21" customHeight="1" spans="1:15">
      <c r="A10" s="219" t="s">
        <v>103</v>
      </c>
      <c r="B10" s="219" t="s">
        <v>104</v>
      </c>
      <c r="C10" s="148">
        <v>95016</v>
      </c>
      <c r="D10" s="148">
        <v>95016</v>
      </c>
      <c r="E10" s="148"/>
      <c r="F10" s="148">
        <v>95016</v>
      </c>
      <c r="G10" s="148"/>
      <c r="H10" s="148"/>
      <c r="I10" s="148"/>
      <c r="J10" s="148"/>
      <c r="K10" s="148"/>
      <c r="L10" s="148"/>
      <c r="M10" s="148"/>
      <c r="N10" s="148"/>
      <c r="O10" s="148"/>
    </row>
    <row r="11" ht="21" customHeight="1" spans="1:15">
      <c r="A11" s="220" t="s">
        <v>105</v>
      </c>
      <c r="B11" s="220" t="s">
        <v>106</v>
      </c>
      <c r="C11" s="148">
        <v>95016</v>
      </c>
      <c r="D11" s="148">
        <v>95016</v>
      </c>
      <c r="E11" s="148"/>
      <c r="F11" s="148">
        <v>95016</v>
      </c>
      <c r="G11" s="148"/>
      <c r="H11" s="148"/>
      <c r="I11" s="148"/>
      <c r="J11" s="148"/>
      <c r="K11" s="148"/>
      <c r="L11" s="148"/>
      <c r="M11" s="148"/>
      <c r="N11" s="148"/>
      <c r="O11" s="148"/>
    </row>
    <row r="12" ht="21" customHeight="1" spans="1:15">
      <c r="A12" s="101" t="s">
        <v>107</v>
      </c>
      <c r="B12" s="101" t="s">
        <v>108</v>
      </c>
      <c r="C12" s="148">
        <v>1108435</v>
      </c>
      <c r="D12" s="148">
        <v>1108435</v>
      </c>
      <c r="E12" s="148">
        <v>1108435</v>
      </c>
      <c r="F12" s="148"/>
      <c r="G12" s="148"/>
      <c r="H12" s="148"/>
      <c r="I12" s="148"/>
      <c r="J12" s="148"/>
      <c r="K12" s="148"/>
      <c r="L12" s="148"/>
      <c r="M12" s="148"/>
      <c r="N12" s="148"/>
      <c r="O12" s="148"/>
    </row>
    <row r="13" ht="21" customHeight="1" spans="1:15">
      <c r="A13" s="219" t="s">
        <v>109</v>
      </c>
      <c r="B13" s="219" t="s">
        <v>110</v>
      </c>
      <c r="C13" s="148">
        <v>1108435</v>
      </c>
      <c r="D13" s="148">
        <v>1108435</v>
      </c>
      <c r="E13" s="148">
        <v>1108435</v>
      </c>
      <c r="F13" s="148"/>
      <c r="G13" s="148"/>
      <c r="H13" s="148"/>
      <c r="I13" s="148"/>
      <c r="J13" s="148"/>
      <c r="K13" s="148"/>
      <c r="L13" s="148"/>
      <c r="M13" s="148"/>
      <c r="N13" s="148"/>
      <c r="O13" s="148"/>
    </row>
    <row r="14" ht="21" customHeight="1" spans="1:15">
      <c r="A14" s="220" t="s">
        <v>111</v>
      </c>
      <c r="B14" s="220" t="s">
        <v>112</v>
      </c>
      <c r="C14" s="148">
        <v>985047</v>
      </c>
      <c r="D14" s="148">
        <v>985047</v>
      </c>
      <c r="E14" s="148">
        <v>985047</v>
      </c>
      <c r="F14" s="148"/>
      <c r="G14" s="148"/>
      <c r="H14" s="148"/>
      <c r="I14" s="148"/>
      <c r="J14" s="148"/>
      <c r="K14" s="148"/>
      <c r="L14" s="148"/>
      <c r="M14" s="148"/>
      <c r="N14" s="148"/>
      <c r="O14" s="148"/>
    </row>
    <row r="15" ht="21" customHeight="1" spans="1:15">
      <c r="A15" s="220" t="s">
        <v>113</v>
      </c>
      <c r="B15" s="220" t="s">
        <v>114</v>
      </c>
      <c r="C15" s="148">
        <v>123388</v>
      </c>
      <c r="D15" s="148">
        <v>123388</v>
      </c>
      <c r="E15" s="148">
        <v>123388</v>
      </c>
      <c r="F15" s="148"/>
      <c r="G15" s="148"/>
      <c r="H15" s="148"/>
      <c r="I15" s="148"/>
      <c r="J15" s="148"/>
      <c r="K15" s="148"/>
      <c r="L15" s="148"/>
      <c r="M15" s="148"/>
      <c r="N15" s="148"/>
      <c r="O15" s="148"/>
    </row>
    <row r="16" ht="21" customHeight="1" spans="1:15">
      <c r="A16" s="101" t="s">
        <v>115</v>
      </c>
      <c r="B16" s="101" t="s">
        <v>116</v>
      </c>
      <c r="C16" s="148">
        <v>712068</v>
      </c>
      <c r="D16" s="148">
        <v>712068</v>
      </c>
      <c r="E16" s="148">
        <v>712068</v>
      </c>
      <c r="F16" s="148"/>
      <c r="G16" s="148"/>
      <c r="H16" s="148"/>
      <c r="I16" s="148"/>
      <c r="J16" s="148"/>
      <c r="K16" s="148"/>
      <c r="L16" s="148"/>
      <c r="M16" s="148"/>
      <c r="N16" s="148"/>
      <c r="O16" s="148"/>
    </row>
    <row r="17" ht="21" customHeight="1" spans="1:15">
      <c r="A17" s="219" t="s">
        <v>117</v>
      </c>
      <c r="B17" s="219" t="s">
        <v>118</v>
      </c>
      <c r="C17" s="148">
        <v>712068</v>
      </c>
      <c r="D17" s="148">
        <v>712068</v>
      </c>
      <c r="E17" s="148">
        <v>712068</v>
      </c>
      <c r="F17" s="148"/>
      <c r="G17" s="148"/>
      <c r="H17" s="148"/>
      <c r="I17" s="148"/>
      <c r="J17" s="148"/>
      <c r="K17" s="148"/>
      <c r="L17" s="148"/>
      <c r="M17" s="148"/>
      <c r="N17" s="148"/>
      <c r="O17" s="148"/>
    </row>
    <row r="18" ht="21" customHeight="1" spans="1:15">
      <c r="A18" s="220" t="s">
        <v>119</v>
      </c>
      <c r="B18" s="220" t="s">
        <v>120</v>
      </c>
      <c r="C18" s="148">
        <v>413021</v>
      </c>
      <c r="D18" s="148">
        <v>413021</v>
      </c>
      <c r="E18" s="148">
        <v>413021</v>
      </c>
      <c r="F18" s="148"/>
      <c r="G18" s="148"/>
      <c r="H18" s="148"/>
      <c r="I18" s="148"/>
      <c r="J18" s="148"/>
      <c r="K18" s="148"/>
      <c r="L18" s="148"/>
      <c r="M18" s="148"/>
      <c r="N18" s="148"/>
      <c r="O18" s="148"/>
    </row>
    <row r="19" ht="21" customHeight="1" spans="1:15">
      <c r="A19" s="220" t="s">
        <v>121</v>
      </c>
      <c r="B19" s="220" t="s">
        <v>122</v>
      </c>
      <c r="C19" s="148">
        <v>261415</v>
      </c>
      <c r="D19" s="148">
        <v>261415</v>
      </c>
      <c r="E19" s="148">
        <v>261415</v>
      </c>
      <c r="F19" s="148"/>
      <c r="G19" s="148"/>
      <c r="H19" s="148"/>
      <c r="I19" s="148"/>
      <c r="J19" s="148"/>
      <c r="K19" s="148"/>
      <c r="L19" s="148"/>
      <c r="M19" s="148"/>
      <c r="N19" s="148"/>
      <c r="O19" s="148"/>
    </row>
    <row r="20" ht="21" customHeight="1" spans="1:15">
      <c r="A20" s="220" t="s">
        <v>123</v>
      </c>
      <c r="B20" s="220" t="s">
        <v>124</v>
      </c>
      <c r="C20" s="148">
        <v>37632</v>
      </c>
      <c r="D20" s="148">
        <v>37632</v>
      </c>
      <c r="E20" s="148">
        <v>37632</v>
      </c>
      <c r="F20" s="148"/>
      <c r="G20" s="148"/>
      <c r="H20" s="148"/>
      <c r="I20" s="148"/>
      <c r="J20" s="148"/>
      <c r="K20" s="148"/>
      <c r="L20" s="148"/>
      <c r="M20" s="148"/>
      <c r="N20" s="148"/>
      <c r="O20" s="148"/>
    </row>
    <row r="21" ht="21" customHeight="1" spans="1:15">
      <c r="A21" s="101" t="s">
        <v>125</v>
      </c>
      <c r="B21" s="101" t="s">
        <v>126</v>
      </c>
      <c r="C21" s="148">
        <v>779247</v>
      </c>
      <c r="D21" s="148">
        <v>779247</v>
      </c>
      <c r="E21" s="148">
        <v>779247</v>
      </c>
      <c r="F21" s="148"/>
      <c r="G21" s="148"/>
      <c r="H21" s="148"/>
      <c r="I21" s="148"/>
      <c r="J21" s="148"/>
      <c r="K21" s="148"/>
      <c r="L21" s="148"/>
      <c r="M21" s="148"/>
      <c r="N21" s="148"/>
      <c r="O21" s="148"/>
    </row>
    <row r="22" ht="21" customHeight="1" spans="1:15">
      <c r="A22" s="219" t="s">
        <v>127</v>
      </c>
      <c r="B22" s="219" t="s">
        <v>128</v>
      </c>
      <c r="C22" s="148">
        <v>779247</v>
      </c>
      <c r="D22" s="148">
        <v>779247</v>
      </c>
      <c r="E22" s="148">
        <v>779247</v>
      </c>
      <c r="F22" s="148"/>
      <c r="G22" s="148"/>
      <c r="H22" s="148"/>
      <c r="I22" s="148"/>
      <c r="J22" s="148"/>
      <c r="K22" s="148"/>
      <c r="L22" s="148"/>
      <c r="M22" s="148"/>
      <c r="N22" s="148"/>
      <c r="O22" s="148"/>
    </row>
    <row r="23" ht="21" customHeight="1" spans="1:15">
      <c r="A23" s="220" t="s">
        <v>129</v>
      </c>
      <c r="B23" s="220" t="s">
        <v>130</v>
      </c>
      <c r="C23" s="148">
        <v>779247</v>
      </c>
      <c r="D23" s="148">
        <v>779247</v>
      </c>
      <c r="E23" s="148">
        <v>779247</v>
      </c>
      <c r="F23" s="148"/>
      <c r="G23" s="148"/>
      <c r="H23" s="148"/>
      <c r="I23" s="148"/>
      <c r="J23" s="148"/>
      <c r="K23" s="148"/>
      <c r="L23" s="148"/>
      <c r="M23" s="148"/>
      <c r="N23" s="148"/>
      <c r="O23" s="148"/>
    </row>
    <row r="24" ht="21" customHeight="1" spans="1:15">
      <c r="A24" s="221" t="s">
        <v>55</v>
      </c>
      <c r="B24" s="79"/>
      <c r="C24" s="148">
        <v>11193156</v>
      </c>
      <c r="D24" s="148">
        <v>11193156</v>
      </c>
      <c r="E24" s="148">
        <v>8402596</v>
      </c>
      <c r="F24" s="148">
        <v>2790560</v>
      </c>
      <c r="G24" s="148"/>
      <c r="H24" s="148"/>
      <c r="I24" s="148"/>
      <c r="J24" s="148"/>
      <c r="K24" s="148"/>
      <c r="L24" s="148"/>
      <c r="M24" s="148"/>
      <c r="N24" s="148"/>
      <c r="O24" s="148"/>
    </row>
  </sheetData>
  <mergeCells count="12">
    <mergeCell ref="A1:O1"/>
    <mergeCell ref="A2:O2"/>
    <mergeCell ref="A3:B3"/>
    <mergeCell ref="D4:F4"/>
    <mergeCell ref="J4:O4"/>
    <mergeCell ref="A24:B24"/>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A1" sqref="A1"/>
    </sheetView>
  </sheetViews>
  <sheetFormatPr defaultColWidth="8.57407407407407" defaultRowHeight="12.75" customHeight="1" outlineLevelCol="3"/>
  <cols>
    <col min="1" max="4" width="35.5740740740741" customWidth="1"/>
  </cols>
  <sheetData>
    <row r="1" ht="15" customHeight="1" spans="1:4">
      <c r="A1" s="87"/>
      <c r="B1" s="91"/>
      <c r="C1" s="91"/>
      <c r="D1" s="91" t="s">
        <v>131</v>
      </c>
    </row>
    <row r="2" ht="41.25" customHeight="1" spans="1:1">
      <c r="A2" s="86" t="str">
        <f>"2025"&amp;"年部门财政拨款收支预算总表"</f>
        <v>2025年部门财政拨款收支预算总表</v>
      </c>
    </row>
    <row r="3" ht="17.25" customHeight="1" spans="1:4">
      <c r="A3" s="89" t="str">
        <f>"单位名称："&amp;"石林彝族自治县第一幼儿园"</f>
        <v>单位名称：石林彝族自治县第一幼儿园</v>
      </c>
      <c r="B3" s="204"/>
      <c r="D3" s="91" t="s">
        <v>1</v>
      </c>
    </row>
    <row r="4" ht="17.25" customHeight="1" spans="1:4">
      <c r="A4" s="205" t="s">
        <v>2</v>
      </c>
      <c r="B4" s="206"/>
      <c r="C4" s="205" t="s">
        <v>3</v>
      </c>
      <c r="D4" s="206"/>
    </row>
    <row r="5" ht="18.75" customHeight="1" spans="1:4">
      <c r="A5" s="205" t="s">
        <v>4</v>
      </c>
      <c r="B5" s="205" t="s">
        <v>5</v>
      </c>
      <c r="C5" s="205" t="s">
        <v>6</v>
      </c>
      <c r="D5" s="205" t="s">
        <v>5</v>
      </c>
    </row>
    <row r="6" ht="16.5" customHeight="1" spans="1:4">
      <c r="A6" s="207" t="s">
        <v>132</v>
      </c>
      <c r="B6" s="148">
        <v>11193156</v>
      </c>
      <c r="C6" s="207" t="s">
        <v>133</v>
      </c>
      <c r="D6" s="148">
        <v>11193156</v>
      </c>
    </row>
    <row r="7" ht="16.5" customHeight="1" spans="1:4">
      <c r="A7" s="207" t="s">
        <v>134</v>
      </c>
      <c r="B7" s="148">
        <v>11193156</v>
      </c>
      <c r="C7" s="207" t="s">
        <v>135</v>
      </c>
      <c r="D7" s="148"/>
    </row>
    <row r="8" ht="16.5" customHeight="1" spans="1:4">
      <c r="A8" s="207" t="s">
        <v>136</v>
      </c>
      <c r="B8" s="148"/>
      <c r="C8" s="207" t="s">
        <v>137</v>
      </c>
      <c r="D8" s="148"/>
    </row>
    <row r="9" ht="16.5" customHeight="1" spans="1:4">
      <c r="A9" s="207" t="s">
        <v>138</v>
      </c>
      <c r="B9" s="148"/>
      <c r="C9" s="207" t="s">
        <v>139</v>
      </c>
      <c r="D9" s="148"/>
    </row>
    <row r="10" ht="16.5" customHeight="1" spans="1:4">
      <c r="A10" s="207" t="s">
        <v>140</v>
      </c>
      <c r="B10" s="148"/>
      <c r="C10" s="207" t="s">
        <v>141</v>
      </c>
      <c r="D10" s="148"/>
    </row>
    <row r="11" ht="16.5" customHeight="1" spans="1:4">
      <c r="A11" s="207" t="s">
        <v>134</v>
      </c>
      <c r="B11" s="148"/>
      <c r="C11" s="207" t="s">
        <v>142</v>
      </c>
      <c r="D11" s="148">
        <v>8593406</v>
      </c>
    </row>
    <row r="12" ht="16.5" customHeight="1" spans="1:4">
      <c r="A12" s="24" t="s">
        <v>136</v>
      </c>
      <c r="B12" s="148"/>
      <c r="C12" s="112" t="s">
        <v>143</v>
      </c>
      <c r="D12" s="148"/>
    </row>
    <row r="13" ht="16.5" customHeight="1" spans="1:4">
      <c r="A13" s="24" t="s">
        <v>138</v>
      </c>
      <c r="B13" s="148"/>
      <c r="C13" s="112" t="s">
        <v>144</v>
      </c>
      <c r="D13" s="148"/>
    </row>
    <row r="14" ht="16.5" customHeight="1" spans="1:4">
      <c r="A14" s="208"/>
      <c r="B14" s="148"/>
      <c r="C14" s="112" t="s">
        <v>145</v>
      </c>
      <c r="D14" s="148">
        <v>1108435</v>
      </c>
    </row>
    <row r="15" ht="16.5" customHeight="1" spans="1:4">
      <c r="A15" s="208"/>
      <c r="B15" s="148"/>
      <c r="C15" s="112" t="s">
        <v>146</v>
      </c>
      <c r="D15" s="148">
        <v>712068</v>
      </c>
    </row>
    <row r="16" ht="16.5" customHeight="1" spans="1:4">
      <c r="A16" s="208"/>
      <c r="B16" s="148"/>
      <c r="C16" s="112" t="s">
        <v>147</v>
      </c>
      <c r="D16" s="148"/>
    </row>
    <row r="17" ht="16.5" customHeight="1" spans="1:4">
      <c r="A17" s="208"/>
      <c r="B17" s="148"/>
      <c r="C17" s="112" t="s">
        <v>148</v>
      </c>
      <c r="D17" s="148"/>
    </row>
    <row r="18" ht="16.5" customHeight="1" spans="1:4">
      <c r="A18" s="208"/>
      <c r="B18" s="148"/>
      <c r="C18" s="112" t="s">
        <v>149</v>
      </c>
      <c r="D18" s="148"/>
    </row>
    <row r="19" ht="16.5" customHeight="1" spans="1:4">
      <c r="A19" s="208"/>
      <c r="B19" s="148"/>
      <c r="C19" s="112" t="s">
        <v>150</v>
      </c>
      <c r="D19" s="148"/>
    </row>
    <row r="20" ht="16.5" customHeight="1" spans="1:4">
      <c r="A20" s="208"/>
      <c r="B20" s="148"/>
      <c r="C20" s="112" t="s">
        <v>151</v>
      </c>
      <c r="D20" s="148"/>
    </row>
    <row r="21" ht="16.5" customHeight="1" spans="1:4">
      <c r="A21" s="208"/>
      <c r="B21" s="148"/>
      <c r="C21" s="112" t="s">
        <v>152</v>
      </c>
      <c r="D21" s="148"/>
    </row>
    <row r="22" ht="16.5" customHeight="1" spans="1:4">
      <c r="A22" s="208"/>
      <c r="B22" s="148"/>
      <c r="C22" s="112" t="s">
        <v>153</v>
      </c>
      <c r="D22" s="148"/>
    </row>
    <row r="23" ht="16.5" customHeight="1" spans="1:4">
      <c r="A23" s="208"/>
      <c r="B23" s="148"/>
      <c r="C23" s="112" t="s">
        <v>154</v>
      </c>
      <c r="D23" s="148"/>
    </row>
    <row r="24" ht="16.5" customHeight="1" spans="1:4">
      <c r="A24" s="208"/>
      <c r="B24" s="148"/>
      <c r="C24" s="112" t="s">
        <v>155</v>
      </c>
      <c r="D24" s="148"/>
    </row>
    <row r="25" ht="16.5" customHeight="1" spans="1:4">
      <c r="A25" s="208"/>
      <c r="B25" s="148"/>
      <c r="C25" s="112" t="s">
        <v>156</v>
      </c>
      <c r="D25" s="148">
        <v>779247</v>
      </c>
    </row>
    <row r="26" ht="16.5" customHeight="1" spans="1:4">
      <c r="A26" s="208"/>
      <c r="B26" s="148"/>
      <c r="C26" s="112" t="s">
        <v>157</v>
      </c>
      <c r="D26" s="148"/>
    </row>
    <row r="27" ht="16.5" customHeight="1" spans="1:4">
      <c r="A27" s="208"/>
      <c r="B27" s="148"/>
      <c r="C27" s="112" t="s">
        <v>158</v>
      </c>
      <c r="D27" s="148"/>
    </row>
    <row r="28" ht="16.5" customHeight="1" spans="1:4">
      <c r="A28" s="208"/>
      <c r="B28" s="148"/>
      <c r="C28" s="112" t="s">
        <v>159</v>
      </c>
      <c r="D28" s="148"/>
    </row>
    <row r="29" ht="16.5" customHeight="1" spans="1:4">
      <c r="A29" s="208"/>
      <c r="B29" s="148"/>
      <c r="C29" s="112" t="s">
        <v>160</v>
      </c>
      <c r="D29" s="148"/>
    </row>
    <row r="30" ht="16.5" customHeight="1" spans="1:4">
      <c r="A30" s="208"/>
      <c r="B30" s="148"/>
      <c r="C30" s="112" t="s">
        <v>161</v>
      </c>
      <c r="D30" s="148"/>
    </row>
    <row r="31" ht="16.5" customHeight="1" spans="1:4">
      <c r="A31" s="208"/>
      <c r="B31" s="148"/>
      <c r="C31" s="24" t="s">
        <v>162</v>
      </c>
      <c r="D31" s="148"/>
    </row>
    <row r="32" ht="16.5" customHeight="1" spans="1:4">
      <c r="A32" s="208"/>
      <c r="B32" s="148"/>
      <c r="C32" s="24" t="s">
        <v>163</v>
      </c>
      <c r="D32" s="148"/>
    </row>
    <row r="33" ht="16.5" customHeight="1" spans="1:4">
      <c r="A33" s="208"/>
      <c r="B33" s="148"/>
      <c r="C33" s="74" t="s">
        <v>164</v>
      </c>
      <c r="D33" s="148"/>
    </row>
    <row r="34" ht="15" customHeight="1" spans="1:4">
      <c r="A34" s="209" t="s">
        <v>50</v>
      </c>
      <c r="B34" s="210">
        <v>11193156</v>
      </c>
      <c r="C34" s="209" t="s">
        <v>51</v>
      </c>
      <c r="D34" s="210">
        <v>11193156</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4"/>
  <sheetViews>
    <sheetView showZeros="0" workbookViewId="0">
      <selection activeCell="A1" sqref="A1"/>
    </sheetView>
  </sheetViews>
  <sheetFormatPr defaultColWidth="9.13888888888889" defaultRowHeight="14.25" customHeight="1" outlineLevelCol="6"/>
  <cols>
    <col min="1" max="1" width="20.1388888888889" customWidth="1"/>
    <col min="2" max="2" width="44" customWidth="1"/>
    <col min="3" max="7" width="24.1388888888889" customWidth="1"/>
  </cols>
  <sheetData>
    <row r="1" customHeight="1" spans="4:7">
      <c r="D1" s="179"/>
      <c r="F1" s="115"/>
      <c r="G1" s="183" t="s">
        <v>165</v>
      </c>
    </row>
    <row r="2" ht="41.25" customHeight="1" spans="1:7">
      <c r="A2" s="169" t="str">
        <f>"2025"&amp;"年一般公共预算支出预算表（按功能科目分类）"</f>
        <v>2025年一般公共预算支出预算表（按功能科目分类）</v>
      </c>
      <c r="B2" s="169"/>
      <c r="C2" s="169"/>
      <c r="D2" s="169"/>
      <c r="E2" s="169"/>
      <c r="F2" s="169"/>
      <c r="G2" s="169"/>
    </row>
    <row r="3" ht="18" customHeight="1" spans="1:7">
      <c r="A3" s="52" t="str">
        <f>"单位名称："&amp;"石林彝族自治县第一幼儿园"</f>
        <v>单位名称：石林彝族自治县第一幼儿园</v>
      </c>
      <c r="F3" s="166"/>
      <c r="G3" s="183" t="s">
        <v>1</v>
      </c>
    </row>
    <row r="4" ht="20.25" customHeight="1" spans="1:7">
      <c r="A4" s="198" t="s">
        <v>166</v>
      </c>
      <c r="B4" s="199"/>
      <c r="C4" s="170" t="s">
        <v>55</v>
      </c>
      <c r="D4" s="190" t="s">
        <v>75</v>
      </c>
      <c r="E4" s="13"/>
      <c r="F4" s="42"/>
      <c r="G4" s="180" t="s">
        <v>76</v>
      </c>
    </row>
    <row r="5" ht="20.25" customHeight="1" spans="1:7">
      <c r="A5" s="200" t="s">
        <v>72</v>
      </c>
      <c r="B5" s="200" t="s">
        <v>73</v>
      </c>
      <c r="C5" s="63"/>
      <c r="D5" s="14" t="s">
        <v>57</v>
      </c>
      <c r="E5" s="14" t="s">
        <v>167</v>
      </c>
      <c r="F5" s="14" t="s">
        <v>168</v>
      </c>
      <c r="G5" s="182"/>
    </row>
    <row r="6" ht="15" customHeight="1" spans="1:7">
      <c r="A6" s="23" t="s">
        <v>82</v>
      </c>
      <c r="B6" s="23" t="s">
        <v>83</v>
      </c>
      <c r="C6" s="23" t="s">
        <v>84</v>
      </c>
      <c r="D6" s="23" t="s">
        <v>85</v>
      </c>
      <c r="E6" s="23" t="s">
        <v>86</v>
      </c>
      <c r="F6" s="23" t="s">
        <v>87</v>
      </c>
      <c r="G6" s="23" t="s">
        <v>88</v>
      </c>
    </row>
    <row r="7" ht="18" customHeight="1" spans="1:7">
      <c r="A7" s="74" t="s">
        <v>97</v>
      </c>
      <c r="B7" s="74" t="s">
        <v>98</v>
      </c>
      <c r="C7" s="148">
        <v>8593406</v>
      </c>
      <c r="D7" s="148">
        <v>5802846</v>
      </c>
      <c r="E7" s="148">
        <v>5597566</v>
      </c>
      <c r="F7" s="148">
        <v>205280</v>
      </c>
      <c r="G7" s="148">
        <v>2790560</v>
      </c>
    </row>
    <row r="8" ht="18" customHeight="1" spans="1:7">
      <c r="A8" s="178" t="s">
        <v>99</v>
      </c>
      <c r="B8" s="178" t="s">
        <v>100</v>
      </c>
      <c r="C8" s="148">
        <v>8498390</v>
      </c>
      <c r="D8" s="148">
        <v>5802846</v>
      </c>
      <c r="E8" s="148">
        <v>5597566</v>
      </c>
      <c r="F8" s="148">
        <v>205280</v>
      </c>
      <c r="G8" s="148">
        <v>2695544</v>
      </c>
    </row>
    <row r="9" ht="18" customHeight="1" spans="1:7">
      <c r="A9" s="201" t="s">
        <v>101</v>
      </c>
      <c r="B9" s="201" t="s">
        <v>102</v>
      </c>
      <c r="C9" s="148">
        <v>8498390</v>
      </c>
      <c r="D9" s="148">
        <v>5802846</v>
      </c>
      <c r="E9" s="148">
        <v>5597566</v>
      </c>
      <c r="F9" s="148">
        <v>205280</v>
      </c>
      <c r="G9" s="148">
        <v>2695544</v>
      </c>
    </row>
    <row r="10" ht="18" customHeight="1" spans="1:7">
      <c r="A10" s="178" t="s">
        <v>103</v>
      </c>
      <c r="B10" s="178" t="s">
        <v>104</v>
      </c>
      <c r="C10" s="148">
        <v>95016</v>
      </c>
      <c r="D10" s="148"/>
      <c r="E10" s="148"/>
      <c r="F10" s="148"/>
      <c r="G10" s="148">
        <v>95016</v>
      </c>
    </row>
    <row r="11" ht="18" customHeight="1" spans="1:7">
      <c r="A11" s="201" t="s">
        <v>105</v>
      </c>
      <c r="B11" s="201" t="s">
        <v>106</v>
      </c>
      <c r="C11" s="148">
        <v>95016</v>
      </c>
      <c r="D11" s="148"/>
      <c r="E11" s="148"/>
      <c r="F11" s="148"/>
      <c r="G11" s="148">
        <v>95016</v>
      </c>
    </row>
    <row r="12" ht="18" customHeight="1" spans="1:7">
      <c r="A12" s="74" t="s">
        <v>107</v>
      </c>
      <c r="B12" s="74" t="s">
        <v>108</v>
      </c>
      <c r="C12" s="148">
        <v>1108435</v>
      </c>
      <c r="D12" s="148">
        <v>1108435</v>
      </c>
      <c r="E12" s="148">
        <v>1108435</v>
      </c>
      <c r="F12" s="148"/>
      <c r="G12" s="148"/>
    </row>
    <row r="13" ht="18" customHeight="1" spans="1:7">
      <c r="A13" s="178" t="s">
        <v>109</v>
      </c>
      <c r="B13" s="178" t="s">
        <v>110</v>
      </c>
      <c r="C13" s="148">
        <v>1108435</v>
      </c>
      <c r="D13" s="148">
        <v>1108435</v>
      </c>
      <c r="E13" s="148">
        <v>1108435</v>
      </c>
      <c r="F13" s="148"/>
      <c r="G13" s="148"/>
    </row>
    <row r="14" ht="18" customHeight="1" spans="1:7">
      <c r="A14" s="201" t="s">
        <v>111</v>
      </c>
      <c r="B14" s="201" t="s">
        <v>112</v>
      </c>
      <c r="C14" s="148">
        <v>985047</v>
      </c>
      <c r="D14" s="148">
        <v>985047</v>
      </c>
      <c r="E14" s="148">
        <v>985047</v>
      </c>
      <c r="F14" s="148"/>
      <c r="G14" s="148"/>
    </row>
    <row r="15" ht="18" customHeight="1" spans="1:7">
      <c r="A15" s="201" t="s">
        <v>113</v>
      </c>
      <c r="B15" s="201" t="s">
        <v>114</v>
      </c>
      <c r="C15" s="148">
        <v>123388</v>
      </c>
      <c r="D15" s="148">
        <v>123388</v>
      </c>
      <c r="E15" s="148">
        <v>123388</v>
      </c>
      <c r="F15" s="148"/>
      <c r="G15" s="148"/>
    </row>
    <row r="16" ht="18" customHeight="1" spans="1:7">
      <c r="A16" s="74" t="s">
        <v>115</v>
      </c>
      <c r="B16" s="74" t="s">
        <v>116</v>
      </c>
      <c r="C16" s="148">
        <v>712068</v>
      </c>
      <c r="D16" s="148">
        <v>712068</v>
      </c>
      <c r="E16" s="148">
        <v>712068</v>
      </c>
      <c r="F16" s="148"/>
      <c r="G16" s="148"/>
    </row>
    <row r="17" ht="18" customHeight="1" spans="1:7">
      <c r="A17" s="178" t="s">
        <v>117</v>
      </c>
      <c r="B17" s="178" t="s">
        <v>118</v>
      </c>
      <c r="C17" s="148">
        <v>712068</v>
      </c>
      <c r="D17" s="148">
        <v>712068</v>
      </c>
      <c r="E17" s="148">
        <v>712068</v>
      </c>
      <c r="F17" s="148"/>
      <c r="G17" s="148"/>
    </row>
    <row r="18" ht="18" customHeight="1" spans="1:7">
      <c r="A18" s="201" t="s">
        <v>119</v>
      </c>
      <c r="B18" s="201" t="s">
        <v>120</v>
      </c>
      <c r="C18" s="148">
        <v>413021</v>
      </c>
      <c r="D18" s="148">
        <v>413021</v>
      </c>
      <c r="E18" s="148">
        <v>413021</v>
      </c>
      <c r="F18" s="148"/>
      <c r="G18" s="148"/>
    </row>
    <row r="19" ht="18" customHeight="1" spans="1:7">
      <c r="A19" s="201" t="s">
        <v>121</v>
      </c>
      <c r="B19" s="201" t="s">
        <v>122</v>
      </c>
      <c r="C19" s="148">
        <v>261415</v>
      </c>
      <c r="D19" s="148">
        <v>261415</v>
      </c>
      <c r="E19" s="148">
        <v>261415</v>
      </c>
      <c r="F19" s="148"/>
      <c r="G19" s="148"/>
    </row>
    <row r="20" ht="18" customHeight="1" spans="1:7">
      <c r="A20" s="201" t="s">
        <v>123</v>
      </c>
      <c r="B20" s="201" t="s">
        <v>124</v>
      </c>
      <c r="C20" s="148">
        <v>37632</v>
      </c>
      <c r="D20" s="148">
        <v>37632</v>
      </c>
      <c r="E20" s="148">
        <v>37632</v>
      </c>
      <c r="F20" s="148"/>
      <c r="G20" s="148"/>
    </row>
    <row r="21" ht="18" customHeight="1" spans="1:7">
      <c r="A21" s="74" t="s">
        <v>125</v>
      </c>
      <c r="B21" s="74" t="s">
        <v>126</v>
      </c>
      <c r="C21" s="148">
        <v>779247</v>
      </c>
      <c r="D21" s="148">
        <v>779247</v>
      </c>
      <c r="E21" s="148">
        <v>779247</v>
      </c>
      <c r="F21" s="148"/>
      <c r="G21" s="148"/>
    </row>
    <row r="22" ht="18" customHeight="1" spans="1:7">
      <c r="A22" s="178" t="s">
        <v>127</v>
      </c>
      <c r="B22" s="178" t="s">
        <v>128</v>
      </c>
      <c r="C22" s="148">
        <v>779247</v>
      </c>
      <c r="D22" s="148">
        <v>779247</v>
      </c>
      <c r="E22" s="148">
        <v>779247</v>
      </c>
      <c r="F22" s="148"/>
      <c r="G22" s="148"/>
    </row>
    <row r="23" ht="18" customHeight="1" spans="1:7">
      <c r="A23" s="201" t="s">
        <v>129</v>
      </c>
      <c r="B23" s="201" t="s">
        <v>130</v>
      </c>
      <c r="C23" s="148">
        <v>779247</v>
      </c>
      <c r="D23" s="148">
        <v>779247</v>
      </c>
      <c r="E23" s="148">
        <v>779247</v>
      </c>
      <c r="F23" s="148"/>
      <c r="G23" s="148"/>
    </row>
    <row r="24" ht="18" customHeight="1" spans="1:7">
      <c r="A24" s="202" t="s">
        <v>169</v>
      </c>
      <c r="B24" s="203" t="s">
        <v>169</v>
      </c>
      <c r="C24" s="148">
        <v>11193156</v>
      </c>
      <c r="D24" s="148">
        <v>8402596</v>
      </c>
      <c r="E24" s="148">
        <v>8197316</v>
      </c>
      <c r="F24" s="148">
        <v>205280</v>
      </c>
      <c r="G24" s="148">
        <v>2790560</v>
      </c>
    </row>
  </sheetData>
  <mergeCells count="6">
    <mergeCell ref="A2:G2"/>
    <mergeCell ref="A4:B4"/>
    <mergeCell ref="D4:F4"/>
    <mergeCell ref="A24:B24"/>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E22" sqref="E22"/>
    </sheetView>
  </sheetViews>
  <sheetFormatPr defaultColWidth="10.4259259259259" defaultRowHeight="14.25" customHeight="1" outlineLevelRow="6" outlineLevelCol="5"/>
  <cols>
    <col min="1" max="6" width="28.1388888888889" customWidth="1"/>
  </cols>
  <sheetData>
    <row r="1" customHeight="1" spans="1:6">
      <c r="A1" s="88"/>
      <c r="B1" s="88"/>
      <c r="C1" s="88"/>
      <c r="D1" s="88"/>
      <c r="E1" s="87"/>
      <c r="F1" s="194" t="s">
        <v>170</v>
      </c>
    </row>
    <row r="2" ht="41.25" customHeight="1" spans="1:6">
      <c r="A2" s="195" t="str">
        <f>"2025"&amp;"年一般公共预算“三公”经费支出预算表"</f>
        <v>2025年一般公共预算“三公”经费支出预算表</v>
      </c>
      <c r="B2" s="88"/>
      <c r="C2" s="88"/>
      <c r="D2" s="88"/>
      <c r="E2" s="87"/>
      <c r="F2" s="88"/>
    </row>
    <row r="3" customHeight="1" spans="1:6">
      <c r="A3" s="156" t="str">
        <f>"单位名称："&amp;"石林彝族自治县第一幼儿园"</f>
        <v>单位名称：石林彝族自治县第一幼儿园</v>
      </c>
      <c r="B3" s="196"/>
      <c r="D3" s="88"/>
      <c r="E3" s="87"/>
      <c r="F3" s="108" t="s">
        <v>1</v>
      </c>
    </row>
    <row r="4" ht="27" customHeight="1" spans="1:6">
      <c r="A4" s="92" t="s">
        <v>171</v>
      </c>
      <c r="B4" s="92" t="s">
        <v>172</v>
      </c>
      <c r="C4" s="94" t="s">
        <v>173</v>
      </c>
      <c r="D4" s="92"/>
      <c r="E4" s="93"/>
      <c r="F4" s="92" t="s">
        <v>174</v>
      </c>
    </row>
    <row r="5" ht="28.5" customHeight="1" spans="1:6">
      <c r="A5" s="197"/>
      <c r="B5" s="96"/>
      <c r="C5" s="93" t="s">
        <v>57</v>
      </c>
      <c r="D5" s="93" t="s">
        <v>175</v>
      </c>
      <c r="E5" s="93" t="s">
        <v>176</v>
      </c>
      <c r="F5" s="95"/>
    </row>
    <row r="6" ht="17.25" customHeight="1" spans="1:6">
      <c r="A6" s="100" t="s">
        <v>82</v>
      </c>
      <c r="B6" s="100" t="s">
        <v>83</v>
      </c>
      <c r="C6" s="100" t="s">
        <v>84</v>
      </c>
      <c r="D6" s="100" t="s">
        <v>85</v>
      </c>
      <c r="E6" s="100" t="s">
        <v>86</v>
      </c>
      <c r="F6" s="100" t="s">
        <v>87</v>
      </c>
    </row>
    <row r="7" ht="17.25" customHeight="1" spans="1:6">
      <c r="A7" s="148">
        <v>15000</v>
      </c>
      <c r="B7" s="148"/>
      <c r="C7" s="148"/>
      <c r="D7" s="148"/>
      <c r="E7" s="148"/>
      <c r="F7" s="148">
        <v>15000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29"/>
  <sheetViews>
    <sheetView showZeros="0" topLeftCell="G1" workbookViewId="0">
      <selection activeCell="A1" sqref="A1"/>
    </sheetView>
  </sheetViews>
  <sheetFormatPr defaultColWidth="9.13888888888889" defaultRowHeight="14.25" customHeight="1"/>
  <cols>
    <col min="1" max="2" width="32.8518518518519" customWidth="1"/>
    <col min="3" max="3" width="20.712962962963" customWidth="1"/>
    <col min="4" max="4" width="31.287037037037" customWidth="1"/>
    <col min="5" max="5" width="10.1388888888889" customWidth="1"/>
    <col min="6" max="6" width="17.5740740740741" customWidth="1"/>
    <col min="7" max="7" width="10.287037037037" customWidth="1"/>
    <col min="8" max="8" width="23" customWidth="1"/>
    <col min="9" max="24" width="18.712962962963" customWidth="1"/>
  </cols>
  <sheetData>
    <row r="1" ht="13.5" customHeight="1" spans="2:24">
      <c r="B1" s="179"/>
      <c r="C1" s="184"/>
      <c r="E1" s="185"/>
      <c r="F1" s="185"/>
      <c r="G1" s="185"/>
      <c r="H1" s="185"/>
      <c r="I1" s="126"/>
      <c r="J1" s="126"/>
      <c r="K1" s="126"/>
      <c r="L1" s="126"/>
      <c r="M1" s="126"/>
      <c r="N1" s="126"/>
      <c r="R1" s="126"/>
      <c r="V1" s="184"/>
      <c r="X1" s="50" t="s">
        <v>177</v>
      </c>
    </row>
    <row r="2" ht="45.75" customHeight="1" spans="1:24">
      <c r="A2" s="110" t="str">
        <f>"2025"&amp;"年部门基本支出预算表"</f>
        <v>2025年部门基本支出预算表</v>
      </c>
      <c r="B2" s="51"/>
      <c r="C2" s="110"/>
      <c r="D2" s="110"/>
      <c r="E2" s="110"/>
      <c r="F2" s="110"/>
      <c r="G2" s="110"/>
      <c r="H2" s="110"/>
      <c r="I2" s="110"/>
      <c r="J2" s="110"/>
      <c r="K2" s="110"/>
      <c r="L2" s="110"/>
      <c r="M2" s="110"/>
      <c r="N2" s="110"/>
      <c r="O2" s="51"/>
      <c r="P2" s="51"/>
      <c r="Q2" s="51"/>
      <c r="R2" s="110"/>
      <c r="S2" s="110"/>
      <c r="T2" s="110"/>
      <c r="U2" s="110"/>
      <c r="V2" s="110"/>
      <c r="W2" s="110"/>
      <c r="X2" s="110"/>
    </row>
    <row r="3" ht="18.75" customHeight="1" spans="1:24">
      <c r="A3" s="52" t="str">
        <f>"单位名称："&amp;"石林彝族自治县第一幼儿园"</f>
        <v>单位名称：石林彝族自治县第一幼儿园</v>
      </c>
      <c r="B3" s="53"/>
      <c r="C3" s="186"/>
      <c r="D3" s="186"/>
      <c r="E3" s="186"/>
      <c r="F3" s="186"/>
      <c r="G3" s="186"/>
      <c r="H3" s="186"/>
      <c r="I3" s="128"/>
      <c r="J3" s="128"/>
      <c r="K3" s="128"/>
      <c r="L3" s="128"/>
      <c r="M3" s="128"/>
      <c r="N3" s="128"/>
      <c r="O3" s="54"/>
      <c r="P3" s="54"/>
      <c r="Q3" s="54"/>
      <c r="R3" s="128"/>
      <c r="V3" s="184"/>
      <c r="X3" s="50" t="s">
        <v>1</v>
      </c>
    </row>
    <row r="4" ht="18" customHeight="1" spans="1:24">
      <c r="A4" s="56" t="s">
        <v>178</v>
      </c>
      <c r="B4" s="56" t="s">
        <v>179</v>
      </c>
      <c r="C4" s="56" t="s">
        <v>180</v>
      </c>
      <c r="D4" s="56" t="s">
        <v>181</v>
      </c>
      <c r="E4" s="56" t="s">
        <v>182</v>
      </c>
      <c r="F4" s="56" t="s">
        <v>183</v>
      </c>
      <c r="G4" s="56" t="s">
        <v>184</v>
      </c>
      <c r="H4" s="56" t="s">
        <v>185</v>
      </c>
      <c r="I4" s="190" t="s">
        <v>186</v>
      </c>
      <c r="J4" s="152" t="s">
        <v>186</v>
      </c>
      <c r="K4" s="152"/>
      <c r="L4" s="152"/>
      <c r="M4" s="152"/>
      <c r="N4" s="152"/>
      <c r="O4" s="13"/>
      <c r="P4" s="13"/>
      <c r="Q4" s="13"/>
      <c r="R4" s="144" t="s">
        <v>61</v>
      </c>
      <c r="S4" s="152" t="s">
        <v>62</v>
      </c>
      <c r="T4" s="152"/>
      <c r="U4" s="152"/>
      <c r="V4" s="152"/>
      <c r="W4" s="152"/>
      <c r="X4" s="153"/>
    </row>
    <row r="5" ht="18" customHeight="1" spans="1:24">
      <c r="A5" s="58"/>
      <c r="B5" s="73"/>
      <c r="C5" s="172"/>
      <c r="D5" s="58"/>
      <c r="E5" s="58"/>
      <c r="F5" s="58"/>
      <c r="G5" s="58"/>
      <c r="H5" s="58"/>
      <c r="I5" s="170" t="s">
        <v>187</v>
      </c>
      <c r="J5" s="190" t="s">
        <v>58</v>
      </c>
      <c r="K5" s="152"/>
      <c r="L5" s="152"/>
      <c r="M5" s="152"/>
      <c r="N5" s="153"/>
      <c r="O5" s="12" t="s">
        <v>188</v>
      </c>
      <c r="P5" s="13"/>
      <c r="Q5" s="42"/>
      <c r="R5" s="56" t="s">
        <v>61</v>
      </c>
      <c r="S5" s="190" t="s">
        <v>62</v>
      </c>
      <c r="T5" s="144" t="s">
        <v>64</v>
      </c>
      <c r="U5" s="152" t="s">
        <v>62</v>
      </c>
      <c r="V5" s="144" t="s">
        <v>66</v>
      </c>
      <c r="W5" s="144" t="s">
        <v>67</v>
      </c>
      <c r="X5" s="193" t="s">
        <v>68</v>
      </c>
    </row>
    <row r="6" ht="19.5" customHeight="1" spans="1:24">
      <c r="A6" s="73"/>
      <c r="B6" s="73"/>
      <c r="C6" s="73"/>
      <c r="D6" s="73"/>
      <c r="E6" s="73"/>
      <c r="F6" s="73"/>
      <c r="G6" s="73"/>
      <c r="H6" s="73"/>
      <c r="I6" s="73"/>
      <c r="J6" s="191" t="s">
        <v>189</v>
      </c>
      <c r="K6" s="56" t="s">
        <v>190</v>
      </c>
      <c r="L6" s="56" t="s">
        <v>191</v>
      </c>
      <c r="M6" s="56" t="s">
        <v>192</v>
      </c>
      <c r="N6" s="56" t="s">
        <v>193</v>
      </c>
      <c r="O6" s="56" t="s">
        <v>58</v>
      </c>
      <c r="P6" s="56" t="s">
        <v>59</v>
      </c>
      <c r="Q6" s="56" t="s">
        <v>60</v>
      </c>
      <c r="R6" s="73"/>
      <c r="S6" s="56" t="s">
        <v>57</v>
      </c>
      <c r="T6" s="56" t="s">
        <v>64</v>
      </c>
      <c r="U6" s="56" t="s">
        <v>194</v>
      </c>
      <c r="V6" s="56" t="s">
        <v>66</v>
      </c>
      <c r="W6" s="56" t="s">
        <v>67</v>
      </c>
      <c r="X6" s="56" t="s">
        <v>68</v>
      </c>
    </row>
    <row r="7" ht="37.5" customHeight="1" spans="1:24">
      <c r="A7" s="187"/>
      <c r="B7" s="63"/>
      <c r="C7" s="187"/>
      <c r="D7" s="187"/>
      <c r="E7" s="187"/>
      <c r="F7" s="187"/>
      <c r="G7" s="187"/>
      <c r="H7" s="187"/>
      <c r="I7" s="187"/>
      <c r="J7" s="192" t="s">
        <v>57</v>
      </c>
      <c r="K7" s="61" t="s">
        <v>195</v>
      </c>
      <c r="L7" s="61" t="s">
        <v>191</v>
      </c>
      <c r="M7" s="61" t="s">
        <v>192</v>
      </c>
      <c r="N7" s="61" t="s">
        <v>193</v>
      </c>
      <c r="O7" s="61" t="s">
        <v>191</v>
      </c>
      <c r="P7" s="61" t="s">
        <v>192</v>
      </c>
      <c r="Q7" s="61" t="s">
        <v>193</v>
      </c>
      <c r="R7" s="61" t="s">
        <v>61</v>
      </c>
      <c r="S7" s="61" t="s">
        <v>57</v>
      </c>
      <c r="T7" s="61" t="s">
        <v>64</v>
      </c>
      <c r="U7" s="61" t="s">
        <v>194</v>
      </c>
      <c r="V7" s="61" t="s">
        <v>66</v>
      </c>
      <c r="W7" s="61" t="s">
        <v>67</v>
      </c>
      <c r="X7" s="61" t="s">
        <v>68</v>
      </c>
    </row>
    <row r="8" customHeight="1" spans="1:24">
      <c r="A8" s="81">
        <v>1</v>
      </c>
      <c r="B8" s="81">
        <v>2</v>
      </c>
      <c r="C8" s="81">
        <v>3</v>
      </c>
      <c r="D8" s="81">
        <v>4</v>
      </c>
      <c r="E8" s="81">
        <v>5</v>
      </c>
      <c r="F8" s="81">
        <v>6</v>
      </c>
      <c r="G8" s="81">
        <v>7</v>
      </c>
      <c r="H8" s="81">
        <v>8</v>
      </c>
      <c r="I8" s="81">
        <v>9</v>
      </c>
      <c r="J8" s="81">
        <v>10</v>
      </c>
      <c r="K8" s="81">
        <v>11</v>
      </c>
      <c r="L8" s="81">
        <v>12</v>
      </c>
      <c r="M8" s="81">
        <v>13</v>
      </c>
      <c r="N8" s="81">
        <v>14</v>
      </c>
      <c r="O8" s="81">
        <v>15</v>
      </c>
      <c r="P8" s="81">
        <v>16</v>
      </c>
      <c r="Q8" s="81">
        <v>17</v>
      </c>
      <c r="R8" s="81">
        <v>18</v>
      </c>
      <c r="S8" s="81">
        <v>19</v>
      </c>
      <c r="T8" s="81">
        <v>20</v>
      </c>
      <c r="U8" s="81">
        <v>21</v>
      </c>
      <c r="V8" s="81">
        <v>22</v>
      </c>
      <c r="W8" s="81">
        <v>23</v>
      </c>
      <c r="X8" s="81">
        <v>24</v>
      </c>
    </row>
    <row r="9" ht="20.25" customHeight="1" spans="1:24">
      <c r="A9" s="24" t="s">
        <v>196</v>
      </c>
      <c r="B9" s="24" t="s">
        <v>70</v>
      </c>
      <c r="C9" s="24" t="s">
        <v>197</v>
      </c>
      <c r="D9" s="24" t="s">
        <v>198</v>
      </c>
      <c r="E9" s="24" t="s">
        <v>101</v>
      </c>
      <c r="F9" s="24" t="s">
        <v>102</v>
      </c>
      <c r="G9" s="24" t="s">
        <v>199</v>
      </c>
      <c r="H9" s="24" t="s">
        <v>200</v>
      </c>
      <c r="I9" s="148">
        <v>2242836</v>
      </c>
      <c r="J9" s="148">
        <v>2242836</v>
      </c>
      <c r="K9" s="148"/>
      <c r="L9" s="148"/>
      <c r="M9" s="148">
        <v>2242836</v>
      </c>
      <c r="N9" s="148"/>
      <c r="O9" s="148"/>
      <c r="P9" s="148"/>
      <c r="Q9" s="148"/>
      <c r="R9" s="148"/>
      <c r="S9" s="148"/>
      <c r="T9" s="148"/>
      <c r="U9" s="148"/>
      <c r="V9" s="148"/>
      <c r="W9" s="148"/>
      <c r="X9" s="148"/>
    </row>
    <row r="10" ht="20.25" customHeight="1" spans="1:24">
      <c r="A10" s="24" t="s">
        <v>196</v>
      </c>
      <c r="B10" s="24" t="s">
        <v>70</v>
      </c>
      <c r="C10" s="24" t="s">
        <v>197</v>
      </c>
      <c r="D10" s="24" t="s">
        <v>198</v>
      </c>
      <c r="E10" s="24" t="s">
        <v>101</v>
      </c>
      <c r="F10" s="24" t="s">
        <v>102</v>
      </c>
      <c r="G10" s="24" t="s">
        <v>201</v>
      </c>
      <c r="H10" s="24" t="s">
        <v>202</v>
      </c>
      <c r="I10" s="148">
        <v>1180044</v>
      </c>
      <c r="J10" s="148">
        <v>1180044</v>
      </c>
      <c r="K10" s="68"/>
      <c r="L10" s="68"/>
      <c r="M10" s="148">
        <v>1180044</v>
      </c>
      <c r="N10" s="68"/>
      <c r="O10" s="148"/>
      <c r="P10" s="148"/>
      <c r="Q10" s="148"/>
      <c r="R10" s="148"/>
      <c r="S10" s="148"/>
      <c r="T10" s="148"/>
      <c r="U10" s="148"/>
      <c r="V10" s="148"/>
      <c r="W10" s="148"/>
      <c r="X10" s="148"/>
    </row>
    <row r="11" ht="20.25" customHeight="1" spans="1:24">
      <c r="A11" s="24" t="s">
        <v>196</v>
      </c>
      <c r="B11" s="24" t="s">
        <v>70</v>
      </c>
      <c r="C11" s="24" t="s">
        <v>197</v>
      </c>
      <c r="D11" s="24" t="s">
        <v>198</v>
      </c>
      <c r="E11" s="24" t="s">
        <v>101</v>
      </c>
      <c r="F11" s="24" t="s">
        <v>102</v>
      </c>
      <c r="G11" s="24" t="s">
        <v>203</v>
      </c>
      <c r="H11" s="24" t="s">
        <v>204</v>
      </c>
      <c r="I11" s="148">
        <v>186903</v>
      </c>
      <c r="J11" s="148">
        <v>186903</v>
      </c>
      <c r="K11" s="68"/>
      <c r="L11" s="68"/>
      <c r="M11" s="148">
        <v>186903</v>
      </c>
      <c r="N11" s="68"/>
      <c r="O11" s="148"/>
      <c r="P11" s="148"/>
      <c r="Q11" s="148"/>
      <c r="R11" s="148"/>
      <c r="S11" s="148"/>
      <c r="T11" s="148"/>
      <c r="U11" s="148"/>
      <c r="V11" s="148"/>
      <c r="W11" s="148"/>
      <c r="X11" s="148"/>
    </row>
    <row r="12" ht="20.25" customHeight="1" spans="1:24">
      <c r="A12" s="24" t="s">
        <v>196</v>
      </c>
      <c r="B12" s="24" t="s">
        <v>70</v>
      </c>
      <c r="C12" s="24" t="s">
        <v>197</v>
      </c>
      <c r="D12" s="24" t="s">
        <v>198</v>
      </c>
      <c r="E12" s="24" t="s">
        <v>101</v>
      </c>
      <c r="F12" s="24" t="s">
        <v>102</v>
      </c>
      <c r="G12" s="24" t="s">
        <v>203</v>
      </c>
      <c r="H12" s="24" t="s">
        <v>204</v>
      </c>
      <c r="I12" s="148">
        <v>13500</v>
      </c>
      <c r="J12" s="148">
        <v>13500</v>
      </c>
      <c r="K12" s="68"/>
      <c r="L12" s="68"/>
      <c r="M12" s="148">
        <v>13500</v>
      </c>
      <c r="N12" s="68"/>
      <c r="O12" s="148"/>
      <c r="P12" s="148"/>
      <c r="Q12" s="148"/>
      <c r="R12" s="148"/>
      <c r="S12" s="148"/>
      <c r="T12" s="148"/>
      <c r="U12" s="148"/>
      <c r="V12" s="148"/>
      <c r="W12" s="148"/>
      <c r="X12" s="148"/>
    </row>
    <row r="13" ht="20.25" customHeight="1" spans="1:24">
      <c r="A13" s="24" t="s">
        <v>196</v>
      </c>
      <c r="B13" s="24" t="s">
        <v>70</v>
      </c>
      <c r="C13" s="24" t="s">
        <v>197</v>
      </c>
      <c r="D13" s="24" t="s">
        <v>198</v>
      </c>
      <c r="E13" s="24" t="s">
        <v>101</v>
      </c>
      <c r="F13" s="24" t="s">
        <v>102</v>
      </c>
      <c r="G13" s="24" t="s">
        <v>205</v>
      </c>
      <c r="H13" s="24" t="s">
        <v>206</v>
      </c>
      <c r="I13" s="148">
        <v>411600</v>
      </c>
      <c r="J13" s="148">
        <v>411600</v>
      </c>
      <c r="K13" s="68"/>
      <c r="L13" s="68"/>
      <c r="M13" s="148">
        <v>411600</v>
      </c>
      <c r="N13" s="68"/>
      <c r="O13" s="148"/>
      <c r="P13" s="148"/>
      <c r="Q13" s="148"/>
      <c r="R13" s="148"/>
      <c r="S13" s="148"/>
      <c r="T13" s="148"/>
      <c r="U13" s="148"/>
      <c r="V13" s="148"/>
      <c r="W13" s="148"/>
      <c r="X13" s="148"/>
    </row>
    <row r="14" ht="20.25" customHeight="1" spans="1:24">
      <c r="A14" s="24" t="s">
        <v>196</v>
      </c>
      <c r="B14" s="24" t="s">
        <v>70</v>
      </c>
      <c r="C14" s="24" t="s">
        <v>197</v>
      </c>
      <c r="D14" s="24" t="s">
        <v>198</v>
      </c>
      <c r="E14" s="24" t="s">
        <v>101</v>
      </c>
      <c r="F14" s="24" t="s">
        <v>102</v>
      </c>
      <c r="G14" s="24" t="s">
        <v>205</v>
      </c>
      <c r="H14" s="24" t="s">
        <v>206</v>
      </c>
      <c r="I14" s="148">
        <v>491520</v>
      </c>
      <c r="J14" s="148">
        <v>491520</v>
      </c>
      <c r="K14" s="68"/>
      <c r="L14" s="68"/>
      <c r="M14" s="148">
        <v>491520</v>
      </c>
      <c r="N14" s="68"/>
      <c r="O14" s="148"/>
      <c r="P14" s="148"/>
      <c r="Q14" s="148"/>
      <c r="R14" s="148"/>
      <c r="S14" s="148"/>
      <c r="T14" s="148"/>
      <c r="U14" s="148"/>
      <c r="V14" s="148"/>
      <c r="W14" s="148"/>
      <c r="X14" s="148"/>
    </row>
    <row r="15" ht="20.25" customHeight="1" spans="1:24">
      <c r="A15" s="24" t="s">
        <v>196</v>
      </c>
      <c r="B15" s="24" t="s">
        <v>70</v>
      </c>
      <c r="C15" s="24" t="s">
        <v>197</v>
      </c>
      <c r="D15" s="24" t="s">
        <v>198</v>
      </c>
      <c r="E15" s="24" t="s">
        <v>101</v>
      </c>
      <c r="F15" s="24" t="s">
        <v>102</v>
      </c>
      <c r="G15" s="24" t="s">
        <v>205</v>
      </c>
      <c r="H15" s="24" t="s">
        <v>206</v>
      </c>
      <c r="I15" s="148">
        <v>908280</v>
      </c>
      <c r="J15" s="148">
        <v>908280</v>
      </c>
      <c r="K15" s="68"/>
      <c r="L15" s="68"/>
      <c r="M15" s="148">
        <v>908280</v>
      </c>
      <c r="N15" s="68"/>
      <c r="O15" s="148"/>
      <c r="P15" s="148"/>
      <c r="Q15" s="148"/>
      <c r="R15" s="148"/>
      <c r="S15" s="148"/>
      <c r="T15" s="148"/>
      <c r="U15" s="148"/>
      <c r="V15" s="148"/>
      <c r="W15" s="148"/>
      <c r="X15" s="148"/>
    </row>
    <row r="16" ht="20.25" customHeight="1" spans="1:24">
      <c r="A16" s="24" t="s">
        <v>196</v>
      </c>
      <c r="B16" s="24" t="s">
        <v>70</v>
      </c>
      <c r="C16" s="24" t="s">
        <v>207</v>
      </c>
      <c r="D16" s="24" t="s">
        <v>208</v>
      </c>
      <c r="E16" s="24" t="s">
        <v>111</v>
      </c>
      <c r="F16" s="24" t="s">
        <v>112</v>
      </c>
      <c r="G16" s="24" t="s">
        <v>209</v>
      </c>
      <c r="H16" s="24" t="s">
        <v>210</v>
      </c>
      <c r="I16" s="148">
        <v>985047</v>
      </c>
      <c r="J16" s="148">
        <v>985047</v>
      </c>
      <c r="K16" s="68"/>
      <c r="L16" s="68"/>
      <c r="M16" s="148">
        <v>985047</v>
      </c>
      <c r="N16" s="68"/>
      <c r="O16" s="148"/>
      <c r="P16" s="148"/>
      <c r="Q16" s="148"/>
      <c r="R16" s="148"/>
      <c r="S16" s="148"/>
      <c r="T16" s="148"/>
      <c r="U16" s="148"/>
      <c r="V16" s="148"/>
      <c r="W16" s="148"/>
      <c r="X16" s="148"/>
    </row>
    <row r="17" ht="20.25" customHeight="1" spans="1:24">
      <c r="A17" s="24" t="s">
        <v>196</v>
      </c>
      <c r="B17" s="24" t="s">
        <v>70</v>
      </c>
      <c r="C17" s="24" t="s">
        <v>207</v>
      </c>
      <c r="D17" s="24" t="s">
        <v>208</v>
      </c>
      <c r="E17" s="24" t="s">
        <v>113</v>
      </c>
      <c r="F17" s="24" t="s">
        <v>114</v>
      </c>
      <c r="G17" s="24" t="s">
        <v>211</v>
      </c>
      <c r="H17" s="24" t="s">
        <v>212</v>
      </c>
      <c r="I17" s="148">
        <v>123388</v>
      </c>
      <c r="J17" s="148">
        <v>123388</v>
      </c>
      <c r="K17" s="68"/>
      <c r="L17" s="68"/>
      <c r="M17" s="148">
        <v>123388</v>
      </c>
      <c r="N17" s="68"/>
      <c r="O17" s="148"/>
      <c r="P17" s="148"/>
      <c r="Q17" s="148"/>
      <c r="R17" s="148"/>
      <c r="S17" s="148"/>
      <c r="T17" s="148"/>
      <c r="U17" s="148"/>
      <c r="V17" s="148"/>
      <c r="W17" s="148"/>
      <c r="X17" s="148"/>
    </row>
    <row r="18" ht="20.25" customHeight="1" spans="1:24">
      <c r="A18" s="24" t="s">
        <v>196</v>
      </c>
      <c r="B18" s="24" t="s">
        <v>70</v>
      </c>
      <c r="C18" s="24" t="s">
        <v>207</v>
      </c>
      <c r="D18" s="24" t="s">
        <v>208</v>
      </c>
      <c r="E18" s="24" t="s">
        <v>119</v>
      </c>
      <c r="F18" s="24" t="s">
        <v>120</v>
      </c>
      <c r="G18" s="24" t="s">
        <v>213</v>
      </c>
      <c r="H18" s="24" t="s">
        <v>214</v>
      </c>
      <c r="I18" s="148">
        <v>413021</v>
      </c>
      <c r="J18" s="148">
        <v>413021</v>
      </c>
      <c r="K18" s="68"/>
      <c r="L18" s="68"/>
      <c r="M18" s="148">
        <v>413021</v>
      </c>
      <c r="N18" s="68"/>
      <c r="O18" s="148"/>
      <c r="P18" s="148"/>
      <c r="Q18" s="148"/>
      <c r="R18" s="148"/>
      <c r="S18" s="148"/>
      <c r="T18" s="148"/>
      <c r="U18" s="148"/>
      <c r="V18" s="148"/>
      <c r="W18" s="148"/>
      <c r="X18" s="148"/>
    </row>
    <row r="19" ht="20.25" customHeight="1" spans="1:24">
      <c r="A19" s="24" t="s">
        <v>196</v>
      </c>
      <c r="B19" s="24" t="s">
        <v>70</v>
      </c>
      <c r="C19" s="24" t="s">
        <v>207</v>
      </c>
      <c r="D19" s="24" t="s">
        <v>208</v>
      </c>
      <c r="E19" s="24" t="s">
        <v>121</v>
      </c>
      <c r="F19" s="24" t="s">
        <v>122</v>
      </c>
      <c r="G19" s="24" t="s">
        <v>215</v>
      </c>
      <c r="H19" s="24" t="s">
        <v>216</v>
      </c>
      <c r="I19" s="148">
        <v>261415</v>
      </c>
      <c r="J19" s="148">
        <v>261415</v>
      </c>
      <c r="K19" s="68"/>
      <c r="L19" s="68"/>
      <c r="M19" s="148">
        <v>261415</v>
      </c>
      <c r="N19" s="68"/>
      <c r="O19" s="148"/>
      <c r="P19" s="148"/>
      <c r="Q19" s="148"/>
      <c r="R19" s="148"/>
      <c r="S19" s="148"/>
      <c r="T19" s="148"/>
      <c r="U19" s="148"/>
      <c r="V19" s="148"/>
      <c r="W19" s="148"/>
      <c r="X19" s="148"/>
    </row>
    <row r="20" ht="20.25" customHeight="1" spans="1:24">
      <c r="A20" s="24" t="s">
        <v>196</v>
      </c>
      <c r="B20" s="24" t="s">
        <v>70</v>
      </c>
      <c r="C20" s="24" t="s">
        <v>207</v>
      </c>
      <c r="D20" s="24" t="s">
        <v>208</v>
      </c>
      <c r="E20" s="24" t="s">
        <v>101</v>
      </c>
      <c r="F20" s="24" t="s">
        <v>102</v>
      </c>
      <c r="G20" s="24" t="s">
        <v>217</v>
      </c>
      <c r="H20" s="24" t="s">
        <v>218</v>
      </c>
      <c r="I20" s="148">
        <v>35623</v>
      </c>
      <c r="J20" s="148">
        <v>35623</v>
      </c>
      <c r="K20" s="68"/>
      <c r="L20" s="68"/>
      <c r="M20" s="148">
        <v>35623</v>
      </c>
      <c r="N20" s="68"/>
      <c r="O20" s="148"/>
      <c r="P20" s="148"/>
      <c r="Q20" s="148"/>
      <c r="R20" s="148"/>
      <c r="S20" s="148"/>
      <c r="T20" s="148"/>
      <c r="U20" s="148"/>
      <c r="V20" s="148"/>
      <c r="W20" s="148"/>
      <c r="X20" s="148"/>
    </row>
    <row r="21" ht="20.25" customHeight="1" spans="1:24">
      <c r="A21" s="24" t="s">
        <v>196</v>
      </c>
      <c r="B21" s="24" t="s">
        <v>70</v>
      </c>
      <c r="C21" s="24" t="s">
        <v>207</v>
      </c>
      <c r="D21" s="24" t="s">
        <v>208</v>
      </c>
      <c r="E21" s="24" t="s">
        <v>123</v>
      </c>
      <c r="F21" s="24" t="s">
        <v>124</v>
      </c>
      <c r="G21" s="24" t="s">
        <v>217</v>
      </c>
      <c r="H21" s="24" t="s">
        <v>218</v>
      </c>
      <c r="I21" s="148">
        <v>12299</v>
      </c>
      <c r="J21" s="148">
        <v>12299</v>
      </c>
      <c r="K21" s="68"/>
      <c r="L21" s="68"/>
      <c r="M21" s="148">
        <v>12299</v>
      </c>
      <c r="N21" s="68"/>
      <c r="O21" s="148"/>
      <c r="P21" s="148"/>
      <c r="Q21" s="148"/>
      <c r="R21" s="148"/>
      <c r="S21" s="148"/>
      <c r="T21" s="148"/>
      <c r="U21" s="148"/>
      <c r="V21" s="148"/>
      <c r="W21" s="148"/>
      <c r="X21" s="148"/>
    </row>
    <row r="22" ht="20.25" customHeight="1" spans="1:24">
      <c r="A22" s="24" t="s">
        <v>196</v>
      </c>
      <c r="B22" s="24" t="s">
        <v>70</v>
      </c>
      <c r="C22" s="24" t="s">
        <v>207</v>
      </c>
      <c r="D22" s="24" t="s">
        <v>208</v>
      </c>
      <c r="E22" s="24" t="s">
        <v>123</v>
      </c>
      <c r="F22" s="24" t="s">
        <v>124</v>
      </c>
      <c r="G22" s="24" t="s">
        <v>217</v>
      </c>
      <c r="H22" s="24" t="s">
        <v>218</v>
      </c>
      <c r="I22" s="148">
        <v>25333</v>
      </c>
      <c r="J22" s="148">
        <v>25333</v>
      </c>
      <c r="K22" s="68"/>
      <c r="L22" s="68"/>
      <c r="M22" s="148">
        <v>25333</v>
      </c>
      <c r="N22" s="68"/>
      <c r="O22" s="148"/>
      <c r="P22" s="148"/>
      <c r="Q22" s="148"/>
      <c r="R22" s="148"/>
      <c r="S22" s="148"/>
      <c r="T22" s="148"/>
      <c r="U22" s="148"/>
      <c r="V22" s="148"/>
      <c r="W22" s="148"/>
      <c r="X22" s="148"/>
    </row>
    <row r="23" ht="20.25" customHeight="1" spans="1:24">
      <c r="A23" s="24" t="s">
        <v>196</v>
      </c>
      <c r="B23" s="24" t="s">
        <v>70</v>
      </c>
      <c r="C23" s="24" t="s">
        <v>219</v>
      </c>
      <c r="D23" s="24" t="s">
        <v>130</v>
      </c>
      <c r="E23" s="24" t="s">
        <v>129</v>
      </c>
      <c r="F23" s="24" t="s">
        <v>130</v>
      </c>
      <c r="G23" s="24" t="s">
        <v>220</v>
      </c>
      <c r="H23" s="24" t="s">
        <v>130</v>
      </c>
      <c r="I23" s="148">
        <v>779247</v>
      </c>
      <c r="J23" s="148">
        <v>779247</v>
      </c>
      <c r="K23" s="68"/>
      <c r="L23" s="68"/>
      <c r="M23" s="148">
        <v>779247</v>
      </c>
      <c r="N23" s="68"/>
      <c r="O23" s="148"/>
      <c r="P23" s="148"/>
      <c r="Q23" s="148"/>
      <c r="R23" s="148"/>
      <c r="S23" s="148"/>
      <c r="T23" s="148"/>
      <c r="U23" s="148"/>
      <c r="V23" s="148"/>
      <c r="W23" s="148"/>
      <c r="X23" s="148"/>
    </row>
    <row r="24" ht="20.25" customHeight="1" spans="1:24">
      <c r="A24" s="24" t="s">
        <v>196</v>
      </c>
      <c r="B24" s="24" t="s">
        <v>70</v>
      </c>
      <c r="C24" s="24" t="s">
        <v>221</v>
      </c>
      <c r="D24" s="24" t="s">
        <v>222</v>
      </c>
      <c r="E24" s="24" t="s">
        <v>101</v>
      </c>
      <c r="F24" s="24" t="s">
        <v>102</v>
      </c>
      <c r="G24" s="24" t="s">
        <v>223</v>
      </c>
      <c r="H24" s="24" t="s">
        <v>222</v>
      </c>
      <c r="I24" s="148">
        <v>56840</v>
      </c>
      <c r="J24" s="148">
        <v>56840</v>
      </c>
      <c r="K24" s="68"/>
      <c r="L24" s="68"/>
      <c r="M24" s="148">
        <v>56840</v>
      </c>
      <c r="N24" s="68"/>
      <c r="O24" s="148"/>
      <c r="P24" s="148"/>
      <c r="Q24" s="148"/>
      <c r="R24" s="148"/>
      <c r="S24" s="148"/>
      <c r="T24" s="148"/>
      <c r="U24" s="148"/>
      <c r="V24" s="148"/>
      <c r="W24" s="148"/>
      <c r="X24" s="148"/>
    </row>
    <row r="25" ht="20.25" customHeight="1" spans="1:24">
      <c r="A25" s="24" t="s">
        <v>196</v>
      </c>
      <c r="B25" s="24" t="s">
        <v>70</v>
      </c>
      <c r="C25" s="24" t="s">
        <v>224</v>
      </c>
      <c r="D25" s="24" t="s">
        <v>225</v>
      </c>
      <c r="E25" s="24" t="s">
        <v>101</v>
      </c>
      <c r="F25" s="24" t="s">
        <v>102</v>
      </c>
      <c r="G25" s="24" t="s">
        <v>226</v>
      </c>
      <c r="H25" s="24" t="s">
        <v>227</v>
      </c>
      <c r="I25" s="148">
        <v>147000</v>
      </c>
      <c r="J25" s="148">
        <v>147000</v>
      </c>
      <c r="K25" s="68"/>
      <c r="L25" s="68"/>
      <c r="M25" s="148">
        <v>147000</v>
      </c>
      <c r="N25" s="68"/>
      <c r="O25" s="148"/>
      <c r="P25" s="148"/>
      <c r="Q25" s="148"/>
      <c r="R25" s="148"/>
      <c r="S25" s="148"/>
      <c r="T25" s="148"/>
      <c r="U25" s="148"/>
      <c r="V25" s="148"/>
      <c r="W25" s="148"/>
      <c r="X25" s="148"/>
    </row>
    <row r="26" ht="20.25" customHeight="1" spans="1:24">
      <c r="A26" s="24" t="s">
        <v>196</v>
      </c>
      <c r="B26" s="24" t="s">
        <v>70</v>
      </c>
      <c r="C26" s="24" t="s">
        <v>228</v>
      </c>
      <c r="D26" s="24" t="s">
        <v>229</v>
      </c>
      <c r="E26" s="24" t="s">
        <v>101</v>
      </c>
      <c r="F26" s="24" t="s">
        <v>102</v>
      </c>
      <c r="G26" s="24" t="s">
        <v>230</v>
      </c>
      <c r="H26" s="24" t="s">
        <v>231</v>
      </c>
      <c r="I26" s="148">
        <v>1440</v>
      </c>
      <c r="J26" s="148">
        <v>1440</v>
      </c>
      <c r="K26" s="68"/>
      <c r="L26" s="68"/>
      <c r="M26" s="148">
        <v>1440</v>
      </c>
      <c r="N26" s="68"/>
      <c r="O26" s="148"/>
      <c r="P26" s="148"/>
      <c r="Q26" s="148"/>
      <c r="R26" s="148"/>
      <c r="S26" s="148"/>
      <c r="T26" s="148"/>
      <c r="U26" s="148"/>
      <c r="V26" s="148"/>
      <c r="W26" s="148"/>
      <c r="X26" s="148"/>
    </row>
    <row r="27" ht="20.25" customHeight="1" spans="1:24">
      <c r="A27" s="24" t="s">
        <v>196</v>
      </c>
      <c r="B27" s="24" t="s">
        <v>70</v>
      </c>
      <c r="C27" s="24" t="s">
        <v>232</v>
      </c>
      <c r="D27" s="24" t="s">
        <v>233</v>
      </c>
      <c r="E27" s="24" t="s">
        <v>101</v>
      </c>
      <c r="F27" s="24" t="s">
        <v>102</v>
      </c>
      <c r="G27" s="24" t="s">
        <v>234</v>
      </c>
      <c r="H27" s="24" t="s">
        <v>235</v>
      </c>
      <c r="I27" s="148">
        <v>82944</v>
      </c>
      <c r="J27" s="148">
        <v>82944</v>
      </c>
      <c r="K27" s="68"/>
      <c r="L27" s="68"/>
      <c r="M27" s="148">
        <v>82944</v>
      </c>
      <c r="N27" s="68"/>
      <c r="O27" s="148"/>
      <c r="P27" s="148"/>
      <c r="Q27" s="148"/>
      <c r="R27" s="148"/>
      <c r="S27" s="148"/>
      <c r="T27" s="148"/>
      <c r="U27" s="148"/>
      <c r="V27" s="148"/>
      <c r="W27" s="148"/>
      <c r="X27" s="148"/>
    </row>
    <row r="28" ht="20.25" customHeight="1" spans="1:24">
      <c r="A28" s="24" t="s">
        <v>196</v>
      </c>
      <c r="B28" s="24" t="s">
        <v>70</v>
      </c>
      <c r="C28" s="24" t="s">
        <v>232</v>
      </c>
      <c r="D28" s="24" t="s">
        <v>233</v>
      </c>
      <c r="E28" s="24" t="s">
        <v>101</v>
      </c>
      <c r="F28" s="24" t="s">
        <v>102</v>
      </c>
      <c r="G28" s="24" t="s">
        <v>234</v>
      </c>
      <c r="H28" s="24" t="s">
        <v>235</v>
      </c>
      <c r="I28" s="148">
        <v>44316</v>
      </c>
      <c r="J28" s="148">
        <v>44316</v>
      </c>
      <c r="K28" s="68"/>
      <c r="L28" s="68"/>
      <c r="M28" s="148">
        <v>44316</v>
      </c>
      <c r="N28" s="68"/>
      <c r="O28" s="148"/>
      <c r="P28" s="148"/>
      <c r="Q28" s="148"/>
      <c r="R28" s="148"/>
      <c r="S28" s="148"/>
      <c r="T28" s="148"/>
      <c r="U28" s="148"/>
      <c r="V28" s="148"/>
      <c r="W28" s="148"/>
      <c r="X28" s="148"/>
    </row>
    <row r="29" ht="17.25" customHeight="1" spans="1:24">
      <c r="A29" s="77" t="s">
        <v>169</v>
      </c>
      <c r="B29" s="78"/>
      <c r="C29" s="188"/>
      <c r="D29" s="188"/>
      <c r="E29" s="188"/>
      <c r="F29" s="188"/>
      <c r="G29" s="188"/>
      <c r="H29" s="189"/>
      <c r="I29" s="148">
        <v>8402596</v>
      </c>
      <c r="J29" s="148">
        <v>8402596</v>
      </c>
      <c r="K29" s="148"/>
      <c r="L29" s="148"/>
      <c r="M29" s="148">
        <v>8402596</v>
      </c>
      <c r="N29" s="148"/>
      <c r="O29" s="148"/>
      <c r="P29" s="148"/>
      <c r="Q29" s="148"/>
      <c r="R29" s="148"/>
      <c r="S29" s="148"/>
      <c r="T29" s="148"/>
      <c r="U29" s="148"/>
      <c r="V29" s="148"/>
      <c r="W29" s="148"/>
      <c r="X29" s="148"/>
    </row>
  </sheetData>
  <mergeCells count="31">
    <mergeCell ref="A2:X2"/>
    <mergeCell ref="A3:H3"/>
    <mergeCell ref="I4:X4"/>
    <mergeCell ref="J5:N5"/>
    <mergeCell ref="O5:Q5"/>
    <mergeCell ref="S5:X5"/>
    <mergeCell ref="A29:H29"/>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3"/>
  <sheetViews>
    <sheetView showZeros="0" workbookViewId="0">
      <selection activeCell="A1" sqref="A1"/>
    </sheetView>
  </sheetViews>
  <sheetFormatPr defaultColWidth="9.13888888888889" defaultRowHeight="14.25" customHeight="1"/>
  <cols>
    <col min="1" max="1" width="10.287037037037" customWidth="1"/>
    <col min="2" max="2" width="13.4259259259259" customWidth="1"/>
    <col min="3" max="3" width="32.8518518518519" customWidth="1"/>
    <col min="4" max="4" width="23.8518518518519" customWidth="1"/>
    <col min="5" max="5" width="11.1388888888889" customWidth="1"/>
    <col min="6" max="6" width="17.712962962963" customWidth="1"/>
    <col min="7" max="7" width="9.85185185185185" customWidth="1"/>
    <col min="8" max="8" width="17.712962962963" customWidth="1"/>
    <col min="9" max="13" width="20" customWidth="1"/>
    <col min="14" max="14" width="12.287037037037" customWidth="1"/>
    <col min="15" max="15" width="12.7037037037037" customWidth="1"/>
    <col min="16" max="16" width="11.1388888888889" customWidth="1"/>
    <col min="17" max="21" width="19.8518518518519" customWidth="1"/>
    <col min="22" max="22" width="20" customWidth="1"/>
    <col min="23" max="23" width="19.8518518518519" customWidth="1"/>
  </cols>
  <sheetData>
    <row r="1" ht="13.5" customHeight="1" spans="2:23">
      <c r="B1" s="179"/>
      <c r="E1" s="49"/>
      <c r="F1" s="49"/>
      <c r="G1" s="49"/>
      <c r="H1" s="49"/>
      <c r="U1" s="179"/>
      <c r="W1" s="183" t="s">
        <v>236</v>
      </c>
    </row>
    <row r="2" ht="46.5" customHeight="1" spans="1:23">
      <c r="A2" s="51" t="str">
        <f>"2025"&amp;"年部门项目支出预算表"</f>
        <v>2025年部门项目支出预算表</v>
      </c>
      <c r="B2" s="51"/>
      <c r="C2" s="51"/>
      <c r="D2" s="51"/>
      <c r="E2" s="51"/>
      <c r="F2" s="51"/>
      <c r="G2" s="51"/>
      <c r="H2" s="51"/>
      <c r="I2" s="51"/>
      <c r="J2" s="51"/>
      <c r="K2" s="51"/>
      <c r="L2" s="51"/>
      <c r="M2" s="51"/>
      <c r="N2" s="51"/>
      <c r="O2" s="51"/>
      <c r="P2" s="51"/>
      <c r="Q2" s="51"/>
      <c r="R2" s="51"/>
      <c r="S2" s="51"/>
      <c r="T2" s="51"/>
      <c r="U2" s="51"/>
      <c r="V2" s="51"/>
      <c r="W2" s="51"/>
    </row>
    <row r="3" ht="13.5" customHeight="1" spans="1:23">
      <c r="A3" s="52" t="str">
        <f>"单位名称："&amp;"石林彝族自治县第一幼儿园"</f>
        <v>单位名称：石林彝族自治县第一幼儿园</v>
      </c>
      <c r="B3" s="53"/>
      <c r="C3" s="53"/>
      <c r="D3" s="53"/>
      <c r="E3" s="53"/>
      <c r="F3" s="53"/>
      <c r="G3" s="53"/>
      <c r="H3" s="53"/>
      <c r="I3" s="54"/>
      <c r="J3" s="54"/>
      <c r="K3" s="54"/>
      <c r="L3" s="54"/>
      <c r="M3" s="54"/>
      <c r="N3" s="54"/>
      <c r="O3" s="54"/>
      <c r="P3" s="54"/>
      <c r="Q3" s="54"/>
      <c r="U3" s="179"/>
      <c r="W3" s="163" t="s">
        <v>1</v>
      </c>
    </row>
    <row r="4" ht="21.75" customHeight="1" spans="1:23">
      <c r="A4" s="56" t="s">
        <v>237</v>
      </c>
      <c r="B4" s="57" t="s">
        <v>180</v>
      </c>
      <c r="C4" s="56" t="s">
        <v>181</v>
      </c>
      <c r="D4" s="56" t="s">
        <v>238</v>
      </c>
      <c r="E4" s="57" t="s">
        <v>182</v>
      </c>
      <c r="F4" s="57" t="s">
        <v>183</v>
      </c>
      <c r="G4" s="57" t="s">
        <v>239</v>
      </c>
      <c r="H4" s="57" t="s">
        <v>240</v>
      </c>
      <c r="I4" s="72" t="s">
        <v>55</v>
      </c>
      <c r="J4" s="12" t="s">
        <v>241</v>
      </c>
      <c r="K4" s="13"/>
      <c r="L4" s="13"/>
      <c r="M4" s="42"/>
      <c r="N4" s="12" t="s">
        <v>188</v>
      </c>
      <c r="O4" s="13"/>
      <c r="P4" s="42"/>
      <c r="Q4" s="57" t="s">
        <v>61</v>
      </c>
      <c r="R4" s="12" t="s">
        <v>62</v>
      </c>
      <c r="S4" s="13"/>
      <c r="T4" s="13"/>
      <c r="U4" s="13"/>
      <c r="V4" s="13"/>
      <c r="W4" s="42"/>
    </row>
    <row r="5" ht="21.75" customHeight="1" spans="1:23">
      <c r="A5" s="58"/>
      <c r="B5" s="73"/>
      <c r="C5" s="58"/>
      <c r="D5" s="58"/>
      <c r="E5" s="59"/>
      <c r="F5" s="59"/>
      <c r="G5" s="59"/>
      <c r="H5" s="59"/>
      <c r="I5" s="73"/>
      <c r="J5" s="120" t="s">
        <v>58</v>
      </c>
      <c r="K5" s="180"/>
      <c r="L5" s="57" t="s">
        <v>59</v>
      </c>
      <c r="M5" s="57" t="s">
        <v>60</v>
      </c>
      <c r="N5" s="57" t="s">
        <v>58</v>
      </c>
      <c r="O5" s="57" t="s">
        <v>59</v>
      </c>
      <c r="P5" s="57" t="s">
        <v>60</v>
      </c>
      <c r="Q5" s="59"/>
      <c r="R5" s="57" t="s">
        <v>57</v>
      </c>
      <c r="S5" s="57" t="s">
        <v>64</v>
      </c>
      <c r="T5" s="57" t="s">
        <v>194</v>
      </c>
      <c r="U5" s="57" t="s">
        <v>66</v>
      </c>
      <c r="V5" s="57" t="s">
        <v>67</v>
      </c>
      <c r="W5" s="57" t="s">
        <v>68</v>
      </c>
    </row>
    <row r="6" ht="21" customHeight="1" spans="1:23">
      <c r="A6" s="73"/>
      <c r="B6" s="73"/>
      <c r="C6" s="73"/>
      <c r="D6" s="73"/>
      <c r="E6" s="73"/>
      <c r="F6" s="73"/>
      <c r="G6" s="73"/>
      <c r="H6" s="73"/>
      <c r="I6" s="73"/>
      <c r="J6" s="181" t="s">
        <v>57</v>
      </c>
      <c r="K6" s="182"/>
      <c r="L6" s="73"/>
      <c r="M6" s="73"/>
      <c r="N6" s="73"/>
      <c r="O6" s="73"/>
      <c r="P6" s="73"/>
      <c r="Q6" s="73"/>
      <c r="R6" s="73"/>
      <c r="S6" s="73"/>
      <c r="T6" s="73"/>
      <c r="U6" s="73"/>
      <c r="V6" s="73"/>
      <c r="W6" s="73"/>
    </row>
    <row r="7" ht="39.75" customHeight="1" spans="1:23">
      <c r="A7" s="61"/>
      <c r="B7" s="63"/>
      <c r="C7" s="61"/>
      <c r="D7" s="61"/>
      <c r="E7" s="62"/>
      <c r="F7" s="62"/>
      <c r="G7" s="62"/>
      <c r="H7" s="62"/>
      <c r="I7" s="63"/>
      <c r="J7" s="19" t="s">
        <v>57</v>
      </c>
      <c r="K7" s="19" t="s">
        <v>242</v>
      </c>
      <c r="L7" s="62"/>
      <c r="M7" s="62"/>
      <c r="N7" s="62"/>
      <c r="O7" s="62"/>
      <c r="P7" s="62"/>
      <c r="Q7" s="62"/>
      <c r="R7" s="62"/>
      <c r="S7" s="62"/>
      <c r="T7" s="62"/>
      <c r="U7" s="63"/>
      <c r="V7" s="62"/>
      <c r="W7" s="62"/>
    </row>
    <row r="8" ht="15" customHeight="1" spans="1:23">
      <c r="A8" s="64">
        <v>1</v>
      </c>
      <c r="B8" s="64">
        <v>2</v>
      </c>
      <c r="C8" s="64">
        <v>3</v>
      </c>
      <c r="D8" s="64">
        <v>4</v>
      </c>
      <c r="E8" s="64">
        <v>5</v>
      </c>
      <c r="F8" s="64">
        <v>6</v>
      </c>
      <c r="G8" s="64">
        <v>7</v>
      </c>
      <c r="H8" s="64">
        <v>8</v>
      </c>
      <c r="I8" s="64">
        <v>9</v>
      </c>
      <c r="J8" s="64">
        <v>10</v>
      </c>
      <c r="K8" s="64">
        <v>11</v>
      </c>
      <c r="L8" s="81">
        <v>12</v>
      </c>
      <c r="M8" s="81">
        <v>13</v>
      </c>
      <c r="N8" s="81">
        <v>14</v>
      </c>
      <c r="O8" s="81">
        <v>15</v>
      </c>
      <c r="P8" s="81">
        <v>16</v>
      </c>
      <c r="Q8" s="81">
        <v>17</v>
      </c>
      <c r="R8" s="81">
        <v>18</v>
      </c>
      <c r="S8" s="81">
        <v>19</v>
      </c>
      <c r="T8" s="81">
        <v>20</v>
      </c>
      <c r="U8" s="64">
        <v>21</v>
      </c>
      <c r="V8" s="81">
        <v>22</v>
      </c>
      <c r="W8" s="64">
        <v>23</v>
      </c>
    </row>
    <row r="9" ht="21.75" customHeight="1" spans="1:23">
      <c r="A9" s="112" t="s">
        <v>243</v>
      </c>
      <c r="B9" s="112" t="s">
        <v>244</v>
      </c>
      <c r="C9" s="112" t="s">
        <v>245</v>
      </c>
      <c r="D9" s="112" t="s">
        <v>70</v>
      </c>
      <c r="E9" s="112" t="s">
        <v>101</v>
      </c>
      <c r="F9" s="112" t="s">
        <v>102</v>
      </c>
      <c r="G9" s="112" t="s">
        <v>246</v>
      </c>
      <c r="H9" s="112" t="s">
        <v>247</v>
      </c>
      <c r="I9" s="148">
        <v>556800</v>
      </c>
      <c r="J9" s="148">
        <v>556800</v>
      </c>
      <c r="K9" s="148">
        <v>556800</v>
      </c>
      <c r="L9" s="148"/>
      <c r="M9" s="148"/>
      <c r="N9" s="148"/>
      <c r="O9" s="148"/>
      <c r="P9" s="148"/>
      <c r="Q9" s="148"/>
      <c r="R9" s="148"/>
      <c r="S9" s="148"/>
      <c r="T9" s="148"/>
      <c r="U9" s="148"/>
      <c r="V9" s="148"/>
      <c r="W9" s="148"/>
    </row>
    <row r="10" ht="21.75" customHeight="1" spans="1:23">
      <c r="A10" s="112" t="s">
        <v>243</v>
      </c>
      <c r="B10" s="112" t="s">
        <v>248</v>
      </c>
      <c r="C10" s="112" t="s">
        <v>249</v>
      </c>
      <c r="D10" s="112" t="s">
        <v>70</v>
      </c>
      <c r="E10" s="112" t="s">
        <v>101</v>
      </c>
      <c r="F10" s="112" t="s">
        <v>102</v>
      </c>
      <c r="G10" s="112" t="s">
        <v>250</v>
      </c>
      <c r="H10" s="112" t="s">
        <v>251</v>
      </c>
      <c r="I10" s="148">
        <v>884</v>
      </c>
      <c r="J10" s="148">
        <v>884</v>
      </c>
      <c r="K10" s="148">
        <v>884</v>
      </c>
      <c r="L10" s="148"/>
      <c r="M10" s="148"/>
      <c r="N10" s="148"/>
      <c r="O10" s="148"/>
      <c r="P10" s="148"/>
      <c r="Q10" s="148"/>
      <c r="R10" s="148"/>
      <c r="S10" s="148"/>
      <c r="T10" s="148"/>
      <c r="U10" s="148"/>
      <c r="V10" s="148"/>
      <c r="W10" s="148"/>
    </row>
    <row r="11" ht="21.75" customHeight="1" spans="1:23">
      <c r="A11" s="112" t="s">
        <v>252</v>
      </c>
      <c r="B11" s="112" t="s">
        <v>253</v>
      </c>
      <c r="C11" s="112" t="s">
        <v>254</v>
      </c>
      <c r="D11" s="112" t="s">
        <v>70</v>
      </c>
      <c r="E11" s="112" t="s">
        <v>101</v>
      </c>
      <c r="F11" s="112" t="s">
        <v>102</v>
      </c>
      <c r="G11" s="112" t="s">
        <v>230</v>
      </c>
      <c r="H11" s="112" t="s">
        <v>231</v>
      </c>
      <c r="I11" s="148">
        <v>2137860</v>
      </c>
      <c r="J11" s="148">
        <v>2137860</v>
      </c>
      <c r="K11" s="148">
        <v>2137860</v>
      </c>
      <c r="L11" s="148"/>
      <c r="M11" s="148"/>
      <c r="N11" s="148"/>
      <c r="O11" s="148"/>
      <c r="P11" s="148"/>
      <c r="Q11" s="148"/>
      <c r="R11" s="148"/>
      <c r="S11" s="148"/>
      <c r="T11" s="148"/>
      <c r="U11" s="148"/>
      <c r="V11" s="148"/>
      <c r="W11" s="148"/>
    </row>
    <row r="12" ht="21.75" customHeight="1" spans="1:23">
      <c r="A12" s="112" t="s">
        <v>252</v>
      </c>
      <c r="B12" s="112" t="s">
        <v>255</v>
      </c>
      <c r="C12" s="112" t="s">
        <v>256</v>
      </c>
      <c r="D12" s="112" t="s">
        <v>70</v>
      </c>
      <c r="E12" s="112" t="s">
        <v>105</v>
      </c>
      <c r="F12" s="112" t="s">
        <v>106</v>
      </c>
      <c r="G12" s="112" t="s">
        <v>230</v>
      </c>
      <c r="H12" s="112" t="s">
        <v>231</v>
      </c>
      <c r="I12" s="148">
        <v>95016</v>
      </c>
      <c r="J12" s="148">
        <v>95016</v>
      </c>
      <c r="K12" s="148">
        <v>95016</v>
      </c>
      <c r="L12" s="148"/>
      <c r="M12" s="148"/>
      <c r="N12" s="148"/>
      <c r="O12" s="148"/>
      <c r="P12" s="148"/>
      <c r="Q12" s="148"/>
      <c r="R12" s="148"/>
      <c r="S12" s="148"/>
      <c r="T12" s="148"/>
      <c r="U12" s="148"/>
      <c r="V12" s="148"/>
      <c r="W12" s="148"/>
    </row>
    <row r="13" ht="18.75" customHeight="1" spans="1:23">
      <c r="A13" s="77" t="s">
        <v>169</v>
      </c>
      <c r="B13" s="78"/>
      <c r="C13" s="78"/>
      <c r="D13" s="78"/>
      <c r="E13" s="78"/>
      <c r="F13" s="78"/>
      <c r="G13" s="78"/>
      <c r="H13" s="79"/>
      <c r="I13" s="148">
        <v>2790560</v>
      </c>
      <c r="J13" s="148">
        <v>2790560</v>
      </c>
      <c r="K13" s="148">
        <v>2790560</v>
      </c>
      <c r="L13" s="148"/>
      <c r="M13" s="148"/>
      <c r="N13" s="148"/>
      <c r="O13" s="148"/>
      <c r="P13" s="148"/>
      <c r="Q13" s="148"/>
      <c r="R13" s="148"/>
      <c r="S13" s="148"/>
      <c r="T13" s="148"/>
      <c r="U13" s="148"/>
      <c r="V13" s="148"/>
      <c r="W13" s="148"/>
    </row>
  </sheetData>
  <mergeCells count="28">
    <mergeCell ref="A2:W2"/>
    <mergeCell ref="A3:H3"/>
    <mergeCell ref="J4:M4"/>
    <mergeCell ref="N4:P4"/>
    <mergeCell ref="R4:W4"/>
    <mergeCell ref="A13:H1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9"/>
  <sheetViews>
    <sheetView showZeros="0" workbookViewId="0">
      <selection activeCell="A1" sqref="A1"/>
    </sheetView>
  </sheetViews>
  <sheetFormatPr defaultColWidth="9.13888888888889" defaultRowHeight="12" customHeight="1"/>
  <cols>
    <col min="1" max="1" width="34.287037037037" customWidth="1"/>
    <col min="2" max="2" width="29" customWidth="1"/>
    <col min="3" max="5" width="23.5740740740741" customWidth="1"/>
    <col min="6" max="6" width="11.287037037037" customWidth="1"/>
    <col min="7" max="7" width="25.1388888888889" customWidth="1"/>
    <col min="8" max="8" width="15.5740740740741" customWidth="1"/>
    <col min="9" max="9" width="13.4259259259259" customWidth="1"/>
    <col min="10" max="10" width="18.8518518518519" customWidth="1"/>
  </cols>
  <sheetData>
    <row r="1" ht="18" customHeight="1" spans="10:10">
      <c r="J1" s="50" t="s">
        <v>257</v>
      </c>
    </row>
    <row r="2" ht="39.75" customHeight="1" spans="1:10">
      <c r="A2" s="109" t="str">
        <f>"2025"&amp;"年部门项目支出绩效目标表"</f>
        <v>2025年部门项目支出绩效目标表</v>
      </c>
      <c r="B2" s="51"/>
      <c r="C2" s="51"/>
      <c r="D2" s="51"/>
      <c r="E2" s="51"/>
      <c r="F2" s="110"/>
      <c r="G2" s="51"/>
      <c r="H2" s="110"/>
      <c r="I2" s="110"/>
      <c r="J2" s="51"/>
    </row>
    <row r="3" ht="17.25" customHeight="1" spans="1:1">
      <c r="A3" s="52" t="str">
        <f>"单位名称："&amp;"石林彝族自治县第一幼儿园"</f>
        <v>单位名称：石林彝族自治县第一幼儿园</v>
      </c>
    </row>
    <row r="4" ht="44.25" customHeight="1" spans="1:10">
      <c r="A4" s="19" t="s">
        <v>181</v>
      </c>
      <c r="B4" s="19" t="s">
        <v>258</v>
      </c>
      <c r="C4" s="19" t="s">
        <v>259</v>
      </c>
      <c r="D4" s="19" t="s">
        <v>260</v>
      </c>
      <c r="E4" s="19" t="s">
        <v>261</v>
      </c>
      <c r="F4" s="111" t="s">
        <v>262</v>
      </c>
      <c r="G4" s="19" t="s">
        <v>263</v>
      </c>
      <c r="H4" s="111" t="s">
        <v>264</v>
      </c>
      <c r="I4" s="111" t="s">
        <v>265</v>
      </c>
      <c r="J4" s="19" t="s">
        <v>266</v>
      </c>
    </row>
    <row r="5" ht="18.75" customHeight="1" spans="1:10">
      <c r="A5" s="177">
        <v>1</v>
      </c>
      <c r="B5" s="177">
        <v>2</v>
      </c>
      <c r="C5" s="177">
        <v>3</v>
      </c>
      <c r="D5" s="177">
        <v>4</v>
      </c>
      <c r="E5" s="177">
        <v>5</v>
      </c>
      <c r="F5" s="81">
        <v>6</v>
      </c>
      <c r="G5" s="177">
        <v>7</v>
      </c>
      <c r="H5" s="81">
        <v>8</v>
      </c>
      <c r="I5" s="81">
        <v>9</v>
      </c>
      <c r="J5" s="177">
        <v>10</v>
      </c>
    </row>
    <row r="6" ht="42" customHeight="1" spans="1:10">
      <c r="A6" s="74" t="s">
        <v>70</v>
      </c>
      <c r="B6" s="112"/>
      <c r="C6" s="112"/>
      <c r="D6" s="112"/>
      <c r="E6" s="99"/>
      <c r="F6" s="113"/>
      <c r="G6" s="99"/>
      <c r="H6" s="113"/>
      <c r="I6" s="113"/>
      <c r="J6" s="99"/>
    </row>
    <row r="7" ht="42" customHeight="1" spans="1:10">
      <c r="A7" s="178" t="s">
        <v>256</v>
      </c>
      <c r="B7" s="65" t="s">
        <v>267</v>
      </c>
      <c r="C7" s="65" t="s">
        <v>268</v>
      </c>
      <c r="D7" s="65" t="s">
        <v>269</v>
      </c>
      <c r="E7" s="74" t="s">
        <v>270</v>
      </c>
      <c r="F7" s="65" t="s">
        <v>271</v>
      </c>
      <c r="G7" s="74" t="s">
        <v>83</v>
      </c>
      <c r="H7" s="65" t="s">
        <v>272</v>
      </c>
      <c r="I7" s="65" t="s">
        <v>273</v>
      </c>
      <c r="J7" s="74" t="s">
        <v>270</v>
      </c>
    </row>
    <row r="8" ht="42" customHeight="1" spans="1:10">
      <c r="A8" s="178" t="s">
        <v>256</v>
      </c>
      <c r="B8" s="65" t="s">
        <v>267</v>
      </c>
      <c r="C8" s="65" t="s">
        <v>268</v>
      </c>
      <c r="D8" s="65" t="s">
        <v>274</v>
      </c>
      <c r="E8" s="74" t="s">
        <v>275</v>
      </c>
      <c r="F8" s="65" t="s">
        <v>271</v>
      </c>
      <c r="G8" s="74" t="s">
        <v>276</v>
      </c>
      <c r="H8" s="65" t="s">
        <v>277</v>
      </c>
      <c r="I8" s="65" t="s">
        <v>273</v>
      </c>
      <c r="J8" s="74" t="s">
        <v>275</v>
      </c>
    </row>
    <row r="9" ht="42" customHeight="1" spans="1:10">
      <c r="A9" s="178" t="s">
        <v>256</v>
      </c>
      <c r="B9" s="65" t="s">
        <v>267</v>
      </c>
      <c r="C9" s="65" t="s">
        <v>268</v>
      </c>
      <c r="D9" s="65" t="s">
        <v>278</v>
      </c>
      <c r="E9" s="74" t="s">
        <v>279</v>
      </c>
      <c r="F9" s="65" t="s">
        <v>271</v>
      </c>
      <c r="G9" s="74" t="s">
        <v>276</v>
      </c>
      <c r="H9" s="65" t="s">
        <v>277</v>
      </c>
      <c r="I9" s="65" t="s">
        <v>273</v>
      </c>
      <c r="J9" s="74" t="s">
        <v>280</v>
      </c>
    </row>
    <row r="10" ht="42" customHeight="1" spans="1:10">
      <c r="A10" s="178" t="s">
        <v>256</v>
      </c>
      <c r="B10" s="65" t="s">
        <v>267</v>
      </c>
      <c r="C10" s="65" t="s">
        <v>281</v>
      </c>
      <c r="D10" s="65" t="s">
        <v>282</v>
      </c>
      <c r="E10" s="74" t="s">
        <v>283</v>
      </c>
      <c r="F10" s="65" t="s">
        <v>271</v>
      </c>
      <c r="G10" s="74" t="s">
        <v>284</v>
      </c>
      <c r="H10" s="65"/>
      <c r="I10" s="65" t="s">
        <v>285</v>
      </c>
      <c r="J10" s="74" t="s">
        <v>286</v>
      </c>
    </row>
    <row r="11" ht="42" customHeight="1" spans="1:10">
      <c r="A11" s="178" t="s">
        <v>256</v>
      </c>
      <c r="B11" s="65" t="s">
        <v>267</v>
      </c>
      <c r="C11" s="65" t="s">
        <v>287</v>
      </c>
      <c r="D11" s="65" t="s">
        <v>288</v>
      </c>
      <c r="E11" s="74" t="s">
        <v>289</v>
      </c>
      <c r="F11" s="65" t="s">
        <v>290</v>
      </c>
      <c r="G11" s="74" t="s">
        <v>291</v>
      </c>
      <c r="H11" s="65" t="s">
        <v>277</v>
      </c>
      <c r="I11" s="65" t="s">
        <v>273</v>
      </c>
      <c r="J11" s="74" t="s">
        <v>292</v>
      </c>
    </row>
    <row r="12" ht="42" customHeight="1" spans="1:10">
      <c r="A12" s="178" t="s">
        <v>249</v>
      </c>
      <c r="B12" s="65" t="s">
        <v>293</v>
      </c>
      <c r="C12" s="65" t="s">
        <v>268</v>
      </c>
      <c r="D12" s="65" t="s">
        <v>269</v>
      </c>
      <c r="E12" s="74" t="s">
        <v>294</v>
      </c>
      <c r="F12" s="65" t="s">
        <v>271</v>
      </c>
      <c r="G12" s="74" t="s">
        <v>295</v>
      </c>
      <c r="H12" s="65" t="s">
        <v>272</v>
      </c>
      <c r="I12" s="65" t="s">
        <v>273</v>
      </c>
      <c r="J12" s="74" t="s">
        <v>296</v>
      </c>
    </row>
    <row r="13" ht="42" customHeight="1" spans="1:10">
      <c r="A13" s="178" t="s">
        <v>249</v>
      </c>
      <c r="B13" s="65" t="s">
        <v>293</v>
      </c>
      <c r="C13" s="65" t="s">
        <v>268</v>
      </c>
      <c r="D13" s="65" t="s">
        <v>274</v>
      </c>
      <c r="E13" s="74" t="s">
        <v>297</v>
      </c>
      <c r="F13" s="65" t="s">
        <v>271</v>
      </c>
      <c r="G13" s="74" t="s">
        <v>276</v>
      </c>
      <c r="H13" s="65" t="s">
        <v>277</v>
      </c>
      <c r="I13" s="65" t="s">
        <v>273</v>
      </c>
      <c r="J13" s="74" t="s">
        <v>298</v>
      </c>
    </row>
    <row r="14" ht="42" customHeight="1" spans="1:10">
      <c r="A14" s="178" t="s">
        <v>249</v>
      </c>
      <c r="B14" s="65" t="s">
        <v>293</v>
      </c>
      <c r="C14" s="65" t="s">
        <v>268</v>
      </c>
      <c r="D14" s="65" t="s">
        <v>278</v>
      </c>
      <c r="E14" s="74" t="s">
        <v>299</v>
      </c>
      <c r="F14" s="65" t="s">
        <v>300</v>
      </c>
      <c r="G14" s="74" t="s">
        <v>276</v>
      </c>
      <c r="H14" s="65" t="s">
        <v>277</v>
      </c>
      <c r="I14" s="65" t="s">
        <v>273</v>
      </c>
      <c r="J14" s="74" t="s">
        <v>301</v>
      </c>
    </row>
    <row r="15" ht="42" customHeight="1" spans="1:10">
      <c r="A15" s="178" t="s">
        <v>249</v>
      </c>
      <c r="B15" s="65" t="s">
        <v>293</v>
      </c>
      <c r="C15" s="65" t="s">
        <v>281</v>
      </c>
      <c r="D15" s="65" t="s">
        <v>302</v>
      </c>
      <c r="E15" s="74" t="s">
        <v>303</v>
      </c>
      <c r="F15" s="65" t="s">
        <v>271</v>
      </c>
      <c r="G15" s="74" t="s">
        <v>303</v>
      </c>
      <c r="H15" s="65"/>
      <c r="I15" s="65" t="s">
        <v>285</v>
      </c>
      <c r="J15" s="74" t="s">
        <v>304</v>
      </c>
    </row>
    <row r="16" ht="42" customHeight="1" spans="1:10">
      <c r="A16" s="178" t="s">
        <v>249</v>
      </c>
      <c r="B16" s="65" t="s">
        <v>293</v>
      </c>
      <c r="C16" s="65" t="s">
        <v>281</v>
      </c>
      <c r="D16" s="65" t="s">
        <v>282</v>
      </c>
      <c r="E16" s="74" t="s">
        <v>305</v>
      </c>
      <c r="F16" s="65" t="s">
        <v>290</v>
      </c>
      <c r="G16" s="74" t="s">
        <v>306</v>
      </c>
      <c r="H16" s="65" t="s">
        <v>277</v>
      </c>
      <c r="I16" s="65" t="s">
        <v>273</v>
      </c>
      <c r="J16" s="74" t="s">
        <v>307</v>
      </c>
    </row>
    <row r="17" ht="42" customHeight="1" spans="1:10">
      <c r="A17" s="178" t="s">
        <v>249</v>
      </c>
      <c r="B17" s="65" t="s">
        <v>293</v>
      </c>
      <c r="C17" s="65" t="s">
        <v>281</v>
      </c>
      <c r="D17" s="65" t="s">
        <v>282</v>
      </c>
      <c r="E17" s="74" t="s">
        <v>308</v>
      </c>
      <c r="F17" s="65" t="s">
        <v>271</v>
      </c>
      <c r="G17" s="74" t="s">
        <v>309</v>
      </c>
      <c r="H17" s="65"/>
      <c r="I17" s="65" t="s">
        <v>285</v>
      </c>
      <c r="J17" s="74" t="s">
        <v>310</v>
      </c>
    </row>
    <row r="18" ht="42" customHeight="1" spans="1:10">
      <c r="A18" s="178" t="s">
        <v>249</v>
      </c>
      <c r="B18" s="65" t="s">
        <v>293</v>
      </c>
      <c r="C18" s="65" t="s">
        <v>287</v>
      </c>
      <c r="D18" s="65" t="s">
        <v>288</v>
      </c>
      <c r="E18" s="74" t="s">
        <v>311</v>
      </c>
      <c r="F18" s="65" t="s">
        <v>290</v>
      </c>
      <c r="G18" s="74" t="s">
        <v>291</v>
      </c>
      <c r="H18" s="65" t="s">
        <v>277</v>
      </c>
      <c r="I18" s="65" t="s">
        <v>273</v>
      </c>
      <c r="J18" s="74" t="s">
        <v>312</v>
      </c>
    </row>
    <row r="19" ht="42" customHeight="1" spans="1:10">
      <c r="A19" s="178" t="s">
        <v>254</v>
      </c>
      <c r="B19" s="65" t="s">
        <v>313</v>
      </c>
      <c r="C19" s="65" t="s">
        <v>268</v>
      </c>
      <c r="D19" s="65" t="s">
        <v>269</v>
      </c>
      <c r="E19" s="74" t="s">
        <v>314</v>
      </c>
      <c r="F19" s="65" t="s">
        <v>271</v>
      </c>
      <c r="G19" s="74" t="s">
        <v>315</v>
      </c>
      <c r="H19" s="65" t="s">
        <v>272</v>
      </c>
      <c r="I19" s="65" t="s">
        <v>273</v>
      </c>
      <c r="J19" s="74" t="s">
        <v>314</v>
      </c>
    </row>
    <row r="20" ht="42" customHeight="1" spans="1:10">
      <c r="A20" s="178" t="s">
        <v>254</v>
      </c>
      <c r="B20" s="65" t="s">
        <v>313</v>
      </c>
      <c r="C20" s="65" t="s">
        <v>268</v>
      </c>
      <c r="D20" s="65" t="s">
        <v>274</v>
      </c>
      <c r="E20" s="74" t="s">
        <v>316</v>
      </c>
      <c r="F20" s="65" t="s">
        <v>271</v>
      </c>
      <c r="G20" s="74" t="s">
        <v>276</v>
      </c>
      <c r="H20" s="65" t="s">
        <v>277</v>
      </c>
      <c r="I20" s="65" t="s">
        <v>273</v>
      </c>
      <c r="J20" s="74" t="s">
        <v>316</v>
      </c>
    </row>
    <row r="21" ht="42" customHeight="1" spans="1:10">
      <c r="A21" s="178" t="s">
        <v>254</v>
      </c>
      <c r="B21" s="65" t="s">
        <v>313</v>
      </c>
      <c r="C21" s="65" t="s">
        <v>268</v>
      </c>
      <c r="D21" s="65" t="s">
        <v>278</v>
      </c>
      <c r="E21" s="74" t="s">
        <v>317</v>
      </c>
      <c r="F21" s="65" t="s">
        <v>271</v>
      </c>
      <c r="G21" s="74" t="s">
        <v>276</v>
      </c>
      <c r="H21" s="65" t="s">
        <v>277</v>
      </c>
      <c r="I21" s="65" t="s">
        <v>273</v>
      </c>
      <c r="J21" s="74" t="s">
        <v>317</v>
      </c>
    </row>
    <row r="22" ht="42" customHeight="1" spans="1:10">
      <c r="A22" s="178" t="s">
        <v>254</v>
      </c>
      <c r="B22" s="65" t="s">
        <v>313</v>
      </c>
      <c r="C22" s="65" t="s">
        <v>281</v>
      </c>
      <c r="D22" s="65" t="s">
        <v>282</v>
      </c>
      <c r="E22" s="74" t="s">
        <v>318</v>
      </c>
      <c r="F22" s="65" t="s">
        <v>271</v>
      </c>
      <c r="G22" s="74" t="s">
        <v>284</v>
      </c>
      <c r="H22" s="65"/>
      <c r="I22" s="65" t="s">
        <v>285</v>
      </c>
      <c r="J22" s="74" t="s">
        <v>318</v>
      </c>
    </row>
    <row r="23" ht="42" customHeight="1" spans="1:10">
      <c r="A23" s="178" t="s">
        <v>254</v>
      </c>
      <c r="B23" s="65" t="s">
        <v>313</v>
      </c>
      <c r="C23" s="65" t="s">
        <v>287</v>
      </c>
      <c r="D23" s="65" t="s">
        <v>288</v>
      </c>
      <c r="E23" s="74" t="s">
        <v>289</v>
      </c>
      <c r="F23" s="65" t="s">
        <v>290</v>
      </c>
      <c r="G23" s="74" t="s">
        <v>291</v>
      </c>
      <c r="H23" s="65" t="s">
        <v>277</v>
      </c>
      <c r="I23" s="65" t="s">
        <v>273</v>
      </c>
      <c r="J23" s="74" t="s">
        <v>289</v>
      </c>
    </row>
    <row r="24" ht="42" customHeight="1" spans="1:10">
      <c r="A24" s="178" t="s">
        <v>245</v>
      </c>
      <c r="B24" s="65" t="s">
        <v>319</v>
      </c>
      <c r="C24" s="65" t="s">
        <v>268</v>
      </c>
      <c r="D24" s="65" t="s">
        <v>269</v>
      </c>
      <c r="E24" s="74" t="s">
        <v>320</v>
      </c>
      <c r="F24" s="65" t="s">
        <v>271</v>
      </c>
      <c r="G24" s="74" t="s">
        <v>321</v>
      </c>
      <c r="H24" s="65" t="s">
        <v>272</v>
      </c>
      <c r="I24" s="65" t="s">
        <v>273</v>
      </c>
      <c r="J24" s="74" t="s">
        <v>320</v>
      </c>
    </row>
    <row r="25" ht="42" customHeight="1" spans="1:10">
      <c r="A25" s="178" t="s">
        <v>245</v>
      </c>
      <c r="B25" s="65" t="s">
        <v>319</v>
      </c>
      <c r="C25" s="65" t="s">
        <v>268</v>
      </c>
      <c r="D25" s="65" t="s">
        <v>274</v>
      </c>
      <c r="E25" s="74" t="s">
        <v>322</v>
      </c>
      <c r="F25" s="65" t="s">
        <v>290</v>
      </c>
      <c r="G25" s="74" t="s">
        <v>323</v>
      </c>
      <c r="H25" s="65" t="s">
        <v>277</v>
      </c>
      <c r="I25" s="65" t="s">
        <v>273</v>
      </c>
      <c r="J25" s="74" t="s">
        <v>324</v>
      </c>
    </row>
    <row r="26" ht="42" customHeight="1" spans="1:10">
      <c r="A26" s="178" t="s">
        <v>245</v>
      </c>
      <c r="B26" s="65" t="s">
        <v>319</v>
      </c>
      <c r="C26" s="65" t="s">
        <v>268</v>
      </c>
      <c r="D26" s="65" t="s">
        <v>278</v>
      </c>
      <c r="E26" s="74" t="s">
        <v>325</v>
      </c>
      <c r="F26" s="65" t="s">
        <v>300</v>
      </c>
      <c r="G26" s="74" t="s">
        <v>91</v>
      </c>
      <c r="H26" s="65" t="s">
        <v>326</v>
      </c>
      <c r="I26" s="65" t="s">
        <v>273</v>
      </c>
      <c r="J26" s="74" t="s">
        <v>327</v>
      </c>
    </row>
    <row r="27" ht="42" customHeight="1" spans="1:10">
      <c r="A27" s="178" t="s">
        <v>245</v>
      </c>
      <c r="B27" s="65" t="s">
        <v>319</v>
      </c>
      <c r="C27" s="65" t="s">
        <v>268</v>
      </c>
      <c r="D27" s="65" t="s">
        <v>328</v>
      </c>
      <c r="E27" s="74" t="s">
        <v>329</v>
      </c>
      <c r="F27" s="65" t="s">
        <v>271</v>
      </c>
      <c r="G27" s="74" t="s">
        <v>330</v>
      </c>
      <c r="H27" s="65" t="s">
        <v>331</v>
      </c>
      <c r="I27" s="65" t="s">
        <v>273</v>
      </c>
      <c r="J27" s="74" t="s">
        <v>324</v>
      </c>
    </row>
    <row r="28" ht="42" customHeight="1" spans="1:10">
      <c r="A28" s="178" t="s">
        <v>245</v>
      </c>
      <c r="B28" s="65" t="s">
        <v>319</v>
      </c>
      <c r="C28" s="65" t="s">
        <v>281</v>
      </c>
      <c r="D28" s="65" t="s">
        <v>282</v>
      </c>
      <c r="E28" s="74" t="s">
        <v>332</v>
      </c>
      <c r="F28" s="65" t="s">
        <v>271</v>
      </c>
      <c r="G28" s="74" t="s">
        <v>333</v>
      </c>
      <c r="H28" s="65"/>
      <c r="I28" s="65" t="s">
        <v>285</v>
      </c>
      <c r="J28" s="74" t="s">
        <v>333</v>
      </c>
    </row>
    <row r="29" ht="42" customHeight="1" spans="1:10">
      <c r="A29" s="178" t="s">
        <v>245</v>
      </c>
      <c r="B29" s="65" t="s">
        <v>319</v>
      </c>
      <c r="C29" s="65" t="s">
        <v>287</v>
      </c>
      <c r="D29" s="65" t="s">
        <v>288</v>
      </c>
      <c r="E29" s="74" t="s">
        <v>334</v>
      </c>
      <c r="F29" s="65" t="s">
        <v>290</v>
      </c>
      <c r="G29" s="74" t="s">
        <v>306</v>
      </c>
      <c r="H29" s="65" t="s">
        <v>277</v>
      </c>
      <c r="I29" s="65" t="s">
        <v>273</v>
      </c>
      <c r="J29" s="74" t="s">
        <v>335</v>
      </c>
    </row>
  </sheetData>
  <mergeCells count="10">
    <mergeCell ref="A2:J2"/>
    <mergeCell ref="A3:H3"/>
    <mergeCell ref="A7:A11"/>
    <mergeCell ref="A12:A18"/>
    <mergeCell ref="A19:A23"/>
    <mergeCell ref="A24:A29"/>
    <mergeCell ref="B7:B11"/>
    <mergeCell ref="B12:B18"/>
    <mergeCell ref="B19:B23"/>
    <mergeCell ref="B24:B29"/>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部门新增资产配置表10</vt:lpstr>
      <vt:lpstr>上级转移支付补助项目支出预算表11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2025-03-06T07:56:00Z</dcterms:created>
  <dcterms:modified xsi:type="dcterms:W3CDTF">2025-03-12T08:05:08Z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52C36F19AA7E4634A1DA9073BC8B40B7</vt:lpwstr>
  </property>
  <property fmtid="{D5CDD505-2E9C-101B-9397-08002B2CF9AE}" pid="3" name="KSOProductBuildVer">
    <vt:lpwstr>2052-11.8.2.12089</vt:lpwstr>
  </property>
</Properties>
</file>