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<sst xmlns="http://schemas.openxmlformats.org/spreadsheetml/2006/main" count="1454" uniqueCount="487">
  <si>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</si>
  <si>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</si>
  <si>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</si>
  <si>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</si>
  <si>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</si>
  <si>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</si>
  <si>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</si>
  <si>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</si>
  <si>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</si>
  <si>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</si>
  <si>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</si>
  <si>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</si>
  <si>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</si>
  <si>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</si>
  <si>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</si>
  <si>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</si>
  <si>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</si>
  <si>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</si>
  <si>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</si>
  <si>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</si>
  <si>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</si>
  <si>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</si>
  <si>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</si>
  <si>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</si>
  <si>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</si>
  <si>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</si>
  <si>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</si>
  <si>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</si>
  <si>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</si>
  <si>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</si>
  <si>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</si>
  <si>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</si>
  <si>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</si>
  <si>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</si>
  <si>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</si>
  <si>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</si>
  <si>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</si>
  <si>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</si>
  <si>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</si>
  <si>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</si>
  <si>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</si>
  <si>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</si>
  <si>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</si>
  <si>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</si>
  <si>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</si>
  <si>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</si>
  <si>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</si>
  <si>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</si>
  <si>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</si>
  <si>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</si>
  <si>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</si>
  <si>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</si>
  <si>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</si>
  <si>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</si>
  <si>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</si>
  <si>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</si>
  <si>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</si>
  <si>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</si>
  <si>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</si>
  <si>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</si>
  <si>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</si>
  <si>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</si>
  <si>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</si>
  <si>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</si>
  <si>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</si>
  <si>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</si>
  <si>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</si>
  <si>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</si>
  <si>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</si>
  <si>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105014</t>
  </si>
  <si>
    <t>石林彝族自治县大可乡中心学校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</si>
  <si>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</si>
  <si>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</si>
  <si>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</si>
  <si>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</si>
  <si>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</si>
  <si>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</si>
  <si>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</si>
  <si>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</si>
  <si>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</si>
  <si>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</si>
  <si>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</si>
  <si>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</si>
  <si>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</si>
  <si>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</si>
  <si>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</si>
  <si>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</si>
  <si>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</si>
  <si>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</si>
  <si>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</si>
  <si>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</si>
  <si>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</si>
  <si>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</si>
  <si>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</si>
  <si>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</si>
  <si>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</si>
  <si>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</si>
  <si>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</si>
  <si>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</si>
  <si>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</si>
  <si>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</si>
  <si>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</si>
  <si>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</si>
  <si>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</si>
  <si>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</si>
  <si>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</si>
  <si>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</si>
  <si>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</si>
  <si>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</si>
  <si>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</si>
  <si>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</si>
  <si>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</si>
  <si>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</si>
  <si>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</si>
  <si>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</si>
  <si>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</si>
  <si>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</si>
  <si>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</si>
  <si>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</si>
  <si>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</si>
  <si>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</si>
  <si>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</si>
  <si>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</si>
  <si>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</si>
  <si>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</si>
  <si>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</si>
  <si>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</si>
  <si>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</si>
  <si>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</si>
  <si>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</si>
  <si>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</si>
  <si>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</si>
  <si>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</si>
  <si>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</si>
  <si>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</si>
  <si>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</si>
  <si>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</si>
  <si>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</si>
  <si>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</si>
  <si>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</si>
  <si>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</si>
  <si>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</si>
  <si>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</si>
  <si>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</si>
  <si>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</si>
  <si>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</si>
  <si>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</si>
  <si>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</si>
  <si>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</si>
  <si>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</si>
  <si>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</si>
  <si>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</si>
  <si>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</si>
  <si>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</si>
  <si>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</si>
  <si>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</si>
  <si>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</si>
  <si>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</si>
  <si>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</si>
  <si>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</si>
  <si>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</si>
  <si>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</si>
  <si>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</si>
  <si>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</si>
  <si>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</si>
  <si>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</si>
  <si>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</si>
  <si>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</si>
  <si>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</si>
  <si>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</si>
  <si>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</si>
  <si>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</si>
  <si>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</si>
  <si>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</si>
  <si>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</si>
  <si>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</si>
  <si>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</si>
  <si>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</si>
  <si>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</si>
  <si>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</si>
  <si>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</si>
  <si>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</si>
  <si>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</si>
  <si>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</si>
  <si>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</si>
  <si>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</si>
  <si>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</si>
  <si>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</si>
  <si>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</si>
  <si>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</si>
  <si>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</si>
  <si>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</si>
  <si>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</si>
  <si>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</si>
  <si>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</si>
  <si>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</si>
  <si>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</si>
  <si>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</si>
  <si>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</si>
  <si>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</si>
  <si>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</si>
  <si>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</si>
  <si>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</si>
  <si>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</si>
  <si>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</si>
  <si>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</si>
  <si>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</si>
  <si>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</si>
  <si>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</si>
  <si>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</si>
  <si>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</si>
  <si>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530126210000000000847</t>
  </si>
  <si>
    <t>事业人员支出工资</t>
  </si>
  <si>
    <t>30101</t>
  </si>
  <si>
    <t>基本工资</t>
  </si>
  <si>
    <t>30102</t>
  </si>
  <si>
    <t>津贴补贴</t>
  </si>
  <si>
    <t>30103</t>
  </si>
  <si>
    <t>奖金</t>
  </si>
  <si>
    <t>30107</t>
  </si>
  <si>
    <t>绩效工资</t>
  </si>
  <si>
    <t>530126210000000000848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</si>
  <si>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</si>
  <si>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</si>
  <si>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</si>
  <si>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</si>
  <si>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</si>
  <si>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</si>
  <si>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</si>
  <si>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</si>
  <si>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</si>
  <si>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</si>
  <si>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</si>
  <si>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530126210000000000849</t>
  </si>
  <si>
    <t>30113</t>
  </si>
  <si>
    <t>530126210000000000850</t>
  </si>
  <si>
    <t>对个人和家庭的补助</t>
  </si>
  <si>
    <t>30305</t>
  </si>
  <si>
    <t>生活补助</t>
  </si>
  <si>
    <t>530126210000000000851</t>
  </si>
  <si>
    <t>工会经费</t>
  </si>
  <si>
    <t>30228</t>
  </si>
  <si>
    <t>530126210000000000852</t>
  </si>
  <si>
    <t>一般公用经费</t>
  </si>
  <si>
    <t>30229</t>
  </si>
  <si>
    <t>福利费</t>
  </si>
  <si>
    <t>30299</t>
  </si>
  <si>
    <t>其他商品和服务支出</t>
  </si>
  <si>
    <t>530126231100001582026</t>
  </si>
  <si>
    <t>事业人员绩效奖励</t>
  </si>
  <si>
    <t>530126231100001582027</t>
  </si>
  <si>
    <t>村社区人员补助</t>
  </si>
  <si>
    <t>530126231100001582041</t>
  </si>
  <si>
    <t>离退休人员支出</t>
  </si>
  <si>
    <t>530126231100001582044</t>
  </si>
  <si>
    <t>辅助用工及劳务派遣经费</t>
  </si>
  <si>
    <t>30226</t>
  </si>
  <si>
    <t>劳务费</t>
  </si>
  <si>
    <t>530126231100001582045</t>
  </si>
  <si>
    <t>学校生均公用经费</t>
  </si>
  <si>
    <t>30201</t>
  </si>
  <si>
    <t>办公费</t>
  </si>
  <si>
    <t>530126231100001582168</t>
  </si>
  <si>
    <t>遗属生活补助</t>
  </si>
  <si>
    <t>530126231100001582169</t>
  </si>
  <si>
    <t>编外人员工资支出</t>
  </si>
  <si>
    <t>30199</t>
  </si>
  <si>
    <t>其他工资福利支出</t>
  </si>
  <si>
    <t>预算05-1表</t>
  </si>
  <si>
    <t>项目分类</t>
  </si>
  <si>
    <t>项目单位</t>
  </si>
  <si>
    <t>经济科目编码</t>
  </si>
  <si>
    <t>经济科目名称</t>
  </si>
  <si>
    <t>本年拨款</t>
  </si>
  <si>
    <t>其中：本次下达</t>
  </si>
  <si>
    <t>民生类</t>
  </si>
  <si>
    <t>530126251100003874946</t>
  </si>
  <si>
    <t>义务教育保障公用经费县级配套（小学教育）专项资金</t>
  </si>
  <si>
    <t>530126251100003874979</t>
  </si>
  <si>
    <t>义务教育阶段寄宿学生公用经费县级配套（小学教育）专项资金</t>
  </si>
  <si>
    <t>530126251100003874993</t>
  </si>
  <si>
    <t>不足100人校点补充公用经费县级配套（小学教育）专项资金</t>
  </si>
  <si>
    <t>530126251100003874995</t>
  </si>
  <si>
    <t>特殊教育公用经费县级配套（小学教育）专项资金</t>
  </si>
  <si>
    <t>530126251100003875090</t>
  </si>
  <si>
    <t>农村义务教育营养改善计划县级配套（小学教育）专项资金</t>
  </si>
  <si>
    <t>30308</t>
  </si>
  <si>
    <t>助学金</t>
  </si>
  <si>
    <t>530126251100003875096</t>
  </si>
  <si>
    <t>学前教育家庭经济困难儿童资助县级配套（学前教育）专项资金</t>
  </si>
  <si>
    <t>530126251100003875118</t>
  </si>
  <si>
    <t>义务教育阶段家庭经济困难学生生活费补助县级配套（小学教育）专项资金</t>
  </si>
  <si>
    <t>530126251100003875164</t>
  </si>
  <si>
    <t>营养改善计划食堂人员专项经费</t>
  </si>
  <si>
    <t>事业发展类</t>
  </si>
  <si>
    <t>530126251100003875001</t>
  </si>
  <si>
    <t>公办幼儿园生均公用经费</t>
  </si>
  <si>
    <t>530126251100003875128</t>
  </si>
  <si>
    <t>公办幼儿园保育员劳务费专项资金</t>
  </si>
  <si>
    <t>530126251100003875155</t>
  </si>
  <si>
    <t>保安人员服务费资金</t>
  </si>
  <si>
    <t>预算05-2表</t>
  </si>
  <si>
    <t>项目年度绩效目标</t>
  </si>
  <si>
    <t>一级指标</t>
  </si>
  <si>
    <t>二级指标</t>
  </si>
  <si>
    <t>三级指标</t>
  </si>
  <si>
    <t>指标性质</t>
  </si>
  <si>
    <t>指标值</t>
  </si>
  <si>
    <t>度量单位</t>
  </si>
  <si>
    <t>指标属性</t>
  </si>
  <si>
    <t>指标内容</t>
  </si>
  <si>
    <t>项目的实施极大的减轻农村家庭教育负担,对建档立卡贫困户家庭儿童实施补助全覆盖。根据文件认真核定享受补助的学生，保证政策落实到实处 ，减轻农村贫困家庭负担，满足家庭经济困难学生基本生活、学习需要，确保贫困家庭子女顺利完成学业，阻断贫困代际传递，摆脱精神贫困。</t>
  </si>
  <si>
    <t>产出指标</t>
  </si>
  <si>
    <t>数量指标</t>
  </si>
  <si>
    <t>资助人数</t>
  </si>
  <si>
    <t>=</t>
  </si>
  <si>
    <t>114</t>
  </si>
  <si>
    <t>人</t>
  </si>
  <si>
    <t>定量指标</t>
  </si>
  <si>
    <t>质量指标</t>
  </si>
  <si>
    <t>家庭经济困难幼儿资助比例</t>
  </si>
  <si>
    <t>100</t>
  </si>
  <si>
    <t>%</t>
  </si>
  <si>
    <t>效益指标</t>
  </si>
  <si>
    <t>社会效益</t>
  </si>
  <si>
    <t>提高困难儿童入园率</t>
  </si>
  <si>
    <t>&gt;=</t>
  </si>
  <si>
    <t>95</t>
  </si>
  <si>
    <t>满意度指标</t>
  </si>
  <si>
    <t>服务对象满意度</t>
  </si>
  <si>
    <t>受助群众满意度</t>
  </si>
  <si>
    <t>按照石林彝族自治县人民政府办公室《印发石林彝族自治县机关事业单位编外用工管理办法》，为确保教育系统办园办学正常运转，以便提升办学质量。编制政府购买服务 保安人员专项经费预算。</t>
  </si>
  <si>
    <t>人数</t>
  </si>
  <si>
    <t>部门运转</t>
  </si>
  <si>
    <t>正常运转</t>
  </si>
  <si>
    <t>年</t>
  </si>
  <si>
    <t>单位人员满意度</t>
  </si>
  <si>
    <t>按照石林彝族自治县人民政府办公室《印发石林彝族自治县机关事业单位编外用工管理办法》和石林彝族自治县教育体育系统2023年编外用工分配表，确保公办幼儿园保育员工资按月足额发放，保障公办幼儿园办学正常运转，以便提升公办幼儿园办学质量。</t>
  </si>
  <si>
    <t>补助人数</t>
  </si>
  <si>
    <t>保育员工资补助覆盖率</t>
  </si>
  <si>
    <t>补助对象政策的知晓度</t>
  </si>
  <si>
    <t>保育员满意度</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</si>
  <si>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</si>
  <si>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104</t>
  </si>
  <si>
    <t>补助范围占在校学生人数比例</t>
  </si>
  <si>
    <t>家长和学生满意度</t>
  </si>
  <si>
    <t>更好地实施农村义务教育学生营养改善计划，落实《昆明市农村义务教育学生营养改善计划实施方案》（昆政发【201206号）的要求，避免因营养改善计划补助资金下达不足导致学校实施营养改善计划出现资金短缺。</t>
  </si>
  <si>
    <t>454</t>
  </si>
  <si>
    <t>补助人数覆盖率</t>
  </si>
  <si>
    <t>补助资金到位率</t>
  </si>
  <si>
    <t>补助对象对政策的知晓度</t>
  </si>
  <si>
    <t>学生及家长满意度</t>
  </si>
  <si>
    <t>巩固城乡义务教育经费保障机制，对城乡义务教育家庭经济困难学生提供生活补助，帮助家庭经济困难学生顺利就学，提升义务教育巩固率。</t>
  </si>
  <si>
    <t>建档学生覆盖率</t>
  </si>
  <si>
    <t>222</t>
  </si>
  <si>
    <t>建档立卡学生覆盖率</t>
  </si>
  <si>
    <t>家长和学生的满意度</t>
  </si>
  <si>
    <t>全面完成2024-2025=6年义务教育保障金不足100人校点公用经费县级配套（小学）专项资金分配工作，经费的使用为学校的发展提供可持续发展的动力，公用经费按标准进行资金拨付，确保公用经费的使用符合公用经费使用规范</t>
  </si>
  <si>
    <t>268</t>
  </si>
  <si>
    <t>补助范围占在校学生数比例</t>
  </si>
  <si>
    <t>全面完成2024-2025=6年义务教育保障金公用经费县级配套（小学）专项资金分配工作，经费的使用为学校的发展提供可持续发展的动力，公用经费按标准进行资金拨付，确保公用经费的使用符合公用经费使用规范</t>
  </si>
  <si>
    <t>449</t>
  </si>
  <si>
    <t>公用经费保障人数</t>
  </si>
  <si>
    <t>全面完成2023-2025年义务教育保障金特殊教育公用经费县级配套（小学）专项资金分配工作，经费的使用为学校的发展提供可持续发展的动力，公用经费按标准进行资金拨付，确保公用经费的使用符合公用经费使用规范</t>
  </si>
  <si>
    <t>小学特殊学生人数</t>
  </si>
  <si>
    <t>全面完成2024-2026年义务教育保障金寄宿生公用经费县级配套（小学）专项资金分配工作，经费的使用为学校的发展提供可持续发展的动力，公用经费按标准进行资金拨付，确保公用经费的使用符合公用经费使用规范</t>
  </si>
  <si>
    <t>寄宿生人数</t>
  </si>
  <si>
    <t>项目补助人数</t>
  </si>
  <si>
    <t>预算06表</t>
  </si>
  <si>
    <t>政府性基金预算支出预算表</t>
  </si>
  <si>
    <t>单位名称：昆明市发展和改革委员会</t>
  </si>
  <si>
    <t>政府性基金预算支出</t>
  </si>
  <si>
    <t>注：我单位无政府性基金预算财政拨款收入支出固此表无内容。</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</si>
  <si>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</si>
  <si>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</si>
  <si>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</si>
  <si>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</si>
  <si>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</si>
  <si>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</si>
  <si>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</si>
  <si>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</si>
  <si>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</si>
  <si>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</si>
  <si>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</si>
  <si>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大可乡中心学校2025年安保服务采购项目</t>
  </si>
  <si>
    <t>物业管理服务</t>
  </si>
  <si>
    <t>千元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</si>
  <si>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</si>
  <si>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</si>
  <si>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</si>
  <si>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</si>
  <si>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</si>
  <si>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</si>
  <si>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</si>
  <si>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</si>
  <si>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注：我单位无政府购买服务支出固此表无内容。</t>
  </si>
  <si>
    <t>预算09-1表</t>
  </si>
  <si>
    <t>2025年对下转移支付预算表</t>
  </si>
  <si>
    <t>单位名称（项目）</t>
  </si>
  <si>
    <t>地区</t>
  </si>
  <si>
    <t>注：我单位无对下转移支付固此表无内容。</t>
  </si>
  <si>
    <t>预算09-2表</t>
  </si>
  <si>
    <t>注：我单位无对下转移支付绩效固此表无内容。</t>
  </si>
  <si>
    <t xml:space="preserve">预算10表
</t>
  </si>
  <si>
    <t>资产类别</t>
  </si>
  <si>
    <t>资产分类代码.名称</t>
  </si>
  <si>
    <t>资产名称</t>
  </si>
  <si>
    <t>计量单位</t>
  </si>
  <si>
    <t>财政部门批复数（元）</t>
  </si>
  <si>
    <t>单价</t>
  </si>
  <si>
    <t>金额</t>
  </si>
  <si>
    <t>注：我单位无新增资产固此表无内容。</t>
  </si>
  <si>
    <t>预算11表</t>
  </si>
  <si>
    <t>上级补助</t>
  </si>
  <si>
    <t>注：我单位无上级补助项目支出固此表无内容。</t>
  </si>
  <si>
    <t>预算12表</t>
  </si>
  <si>
    <t>项目级次</t>
  </si>
  <si>
    <t>312 民生类</t>
  </si>
  <si>
    <t>本级</t>
  </si>
  <si>
    <t>313 事业发展类</t>
  </si>
  <si>
    <t/>
  </si>
  <si>
    <t>预算13表</t>
  </si>
  <si>
    <t>部门编码</t>
  </si>
  <si>
    <t>部门名称</t>
  </si>
  <si>
    <t>内容</t>
  </si>
  <si>
    <t>说明</t>
  </si>
  <si>
    <t>部门总体目标</t>
  </si>
  <si>
    <t>部门职责</t>
  </si>
  <si>
    <t>实施小学义务教育，促进基础教育发展，小学学历教育及相关社会服务。</t>
  </si>
  <si>
    <t>根据三定方案归纳</t>
  </si>
  <si>
    <t>目标1：抓好师德师风工作
目标2：做好安全维稳工作及日常工作
目标3：抓好教育教学工作
目标4：抓好校园文化及文明建设工作</t>
  </si>
  <si>
    <t>根据部门职责，中长期规划，各级党委，各级政府要求归纳</t>
  </si>
  <si>
    <t>部门年度目标</t>
  </si>
  <si>
    <t>1. 以人为本，德育为先，深化行为规范教育，抓好师德师风工作。
2. 狠抓教学常规管理，努力提高教学质量。
3. 深入开展教研活动，提高教师教学水平。
4. 扎实推进书香校园创建，丰富校园育人内涵，抓好安全维稳及日常工作。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</si>
  <si>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</si>
  <si>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</si>
  <si>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</si>
  <si>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</si>
  <si>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</si>
  <si>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</si>
  <si>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</si>
  <si>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</si>
  <si>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</si>
  <si>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按月完成在职教职工工资支付工作；按月完成在职教职工保险缴交。</t>
  </si>
  <si>
    <t>日常办公费、水费、电费、邮电费、培训费等支出，少年宫项目运转经费、体育传统项目学校补助经费、营养改善计划资金、义务教育阶段家庭经济困难学生生活补助支出等。</t>
  </si>
  <si>
    <t>三、部门整体支出绩效指标</t>
  </si>
  <si>
    <t>绩效指标</t>
  </si>
  <si>
    <t>评（扣）分标准</t>
  </si>
  <si>
    <t>绩效指标设定依据及指标值数据来源</t>
  </si>
  <si>
    <t xml:space="preserve">二级指标 </t>
  </si>
  <si>
    <t>年度计划召开40次教职工会议</t>
  </si>
  <si>
    <t>次</t>
  </si>
  <si>
    <t>教职工会议次数减少一次扣0.5分</t>
  </si>
  <si>
    <t>年度召开教职工会议次数</t>
  </si>
  <si>
    <t>办公室统计的会议记录本</t>
  </si>
  <si>
    <t>教育教学质量达到乡镇前列，期末使优生，后进生平均分数达到乡镇前列。</t>
  </si>
  <si>
    <t>相差一个名次扣除0.1分</t>
  </si>
  <si>
    <t>成绩册指标排名</t>
  </si>
  <si>
    <t>教研室发放的成绩册</t>
  </si>
  <si>
    <t>时效指标</t>
  </si>
  <si>
    <t>按计划完成各项工作</t>
  </si>
  <si>
    <t>教体局对学校考核得分降低一个百分点扣除0.1分</t>
  </si>
  <si>
    <t>上级部门对学校的考核方案</t>
  </si>
  <si>
    <t>学校相应的任务执行计划表</t>
  </si>
  <si>
    <t>成本指标</t>
  </si>
  <si>
    <t>厉行节约，严格控制支出</t>
  </si>
  <si>
    <t>正常发放工资福利人数等于在职在编人数得分，反之不得分。</t>
  </si>
  <si>
    <t>事业人员发放工资人数</t>
  </si>
  <si>
    <t>石财预【2025】1号</t>
  </si>
  <si>
    <t>经济效益
指标</t>
  </si>
  <si>
    <t>合理有效使用资金，厉行节约,不断改善教育教学环境，保障学校正常运转，促进教育教学稳步持续发展。</t>
  </si>
  <si>
    <t>部门能够正常运转，得分，反之不得分</t>
  </si>
  <si>
    <t>社会效益
指标</t>
  </si>
  <si>
    <t>力争圆满完成各项目标任务，让学校成为学生爱进来，留得住，学得好的满意学校，提高学生家长和社会满意度，扩大学校办学声誉。</t>
  </si>
  <si>
    <t>补助政策对象对政策知晓度每降低一个百分点扣除0.1分</t>
  </si>
  <si>
    <t>补助政策对象对政策知晓度</t>
  </si>
  <si>
    <t>学校近三年的生源统计报表</t>
  </si>
  <si>
    <t>生态效益
指标</t>
  </si>
  <si>
    <t>通过加强监管，全面营造和谐、向上的育人环境，确保学校各项工作安全、健康发展。</t>
  </si>
  <si>
    <t>教育教学工作能够正常推进，得分，反之不得分。</t>
  </si>
  <si>
    <t>能够正常开展教育教学工作</t>
  </si>
  <si>
    <t>学校年度管理目标考核方案</t>
  </si>
  <si>
    <t>服务对象满意度指标等</t>
  </si>
  <si>
    <t>教育教学质量稳步发展，德育水平高,社会反响好，学生、家长满意度高。</t>
  </si>
  <si>
    <t>家长和学生满意度降低1个百分点扣除0.1分</t>
  </si>
  <si>
    <t>家长和学生满意度调查表</t>
  </si>
  <si>
    <t>上级部门安排的满意度问卷调查统计表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</si>
</sst>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yyyy/mm/dd\ hh:mm:ss"/>
    <numFmt numFmtId="179" formatCode="hh:mm:ss"/>
    <numFmt numFmtId="180" formatCode="#,##0.00;\-#,##0.00;;@"/>
  </numFmts>
  <fonts count="47">
    <font>
      <sz val="11"/>
      <color theme="1"/>
      <name val="宋体"/>
      <charset val="134"/>
      <scheme val="minor"/>
    </font>
    <font>
      <b/>
      <sz val="24"/>
      <color rgb="FF000000"/>
      <name val="宋体"/>
      <charset val="134"/>
    </font>
    <font>
      <sz val="16"/>
      <color rgb="FF000000"/>
      <name val="宋体"/>
      <charset val="134"/>
    </font>
    <font>
      <b/>
      <sz val="16"/>
      <color rgb="FF000000"/>
      <name val="宋体"/>
      <charset val="134"/>
    </font>
    <font>
      <sz val="14"/>
      <color rgb="FF000000"/>
      <name val="宋体"/>
      <charset val="134"/>
    </font>
    <font>
      <b/>
      <sz val="14"/>
      <color rgb="FF000000"/>
      <name val="宋体"/>
      <charset val="134"/>
    </font>
    <font>
      <sz val="18"/>
      <color rgb="FF000000"/>
      <name val="宋体"/>
      <charset val="134"/>
    </font>
    <font>
      <b/>
      <sz val="11"/>
      <color rgb="FF000000"/>
      <name val="宋体"/>
      <charset val="134"/>
    </font>
    <font>
      <sz val="12"/>
      <color rgb="FF000000"/>
      <name val="宋体"/>
      <charset val="134"/>
    </font>
    <font>
      <b/>
      <sz val="11"/>
      <color indexed="30"/>
      <name val="宋体"/>
      <charset val="134"/>
    </font>
    <font>
      <sz val="11"/>
      <color indexed="8"/>
      <name val="宋体"/>
      <charset val="134"/>
    </font>
    <font>
      <sz val="11"/>
      <color rgb="FF000000"/>
      <name val="宋体"/>
      <charset val="134"/>
    </font>
    <font>
      <sz val="9"/>
      <color rgb="FF000000"/>
      <name val="宋体"/>
      <charset val="134"/>
    </font>
    <font>
      <sz val="10"/>
      <color rgb="FF000000"/>
      <name val="宋体"/>
      <charset val="134"/>
    </font>
    <font>
      <b/>
      <sz val="23"/>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0"/>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8" fillId="0" borderId="1">
      <alignment horizontal="right" vertical="center"/>
    </xf>
    <xf numFmtId="0" fontId="26"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8" fillId="0" borderId="1">
      <alignment horizontal="right" vertical="center"/>
    </xf>
    <xf numFmtId="0" fontId="32" fillId="0" borderId="0" applyNumberFormat="0" applyFill="0" applyBorder="0" applyAlignment="0" applyProtection="0">
      <alignment vertical="center"/>
    </xf>
    <xf numFmtId="0" fontId="0" fillId="9" borderId="18"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0" fillId="11" borderId="0" applyNumberFormat="0" applyBorder="0" applyAlignment="0" applyProtection="0">
      <alignment vertical="center"/>
    </xf>
    <xf numFmtId="0" fontId="33" fillId="0" borderId="20" applyNumberFormat="0" applyFill="0" applyAlignment="0" applyProtection="0">
      <alignment vertical="center"/>
    </xf>
    <xf numFmtId="0" fontId="30" fillId="12" borderId="0" applyNumberFormat="0" applyBorder="0" applyAlignment="0" applyProtection="0">
      <alignment vertical="center"/>
    </xf>
    <xf numFmtId="0" fontId="39" fillId="13" borderId="21" applyNumberFormat="0" applyAlignment="0" applyProtection="0">
      <alignment vertical="center"/>
    </xf>
    <xf numFmtId="0" fontId="40" fillId="13" borderId="17" applyNumberFormat="0" applyAlignment="0" applyProtection="0">
      <alignment vertical="center"/>
    </xf>
    <xf numFmtId="0" fontId="41" fillId="14" borderId="22" applyNumberFormat="0" applyAlignment="0" applyProtection="0">
      <alignment vertical="center"/>
    </xf>
    <xf numFmtId="0" fontId="26"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10" fontId="28" fillId="0" borderId="1">
      <alignment horizontal="right" vertical="center"/>
    </xf>
    <xf numFmtId="0" fontId="26" fillId="19" borderId="0" applyNumberFormat="0" applyBorder="0" applyAlignment="0" applyProtection="0">
      <alignment vertical="center"/>
    </xf>
    <xf numFmtId="0" fontId="30"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30" fillId="29" borderId="0" applyNumberFormat="0" applyBorder="0" applyAlignment="0" applyProtection="0">
      <alignment vertical="center"/>
    </xf>
    <xf numFmtId="0" fontId="26"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6" fillId="33" borderId="0" applyNumberFormat="0" applyBorder="0" applyAlignment="0" applyProtection="0">
      <alignment vertical="center"/>
    </xf>
    <xf numFmtId="0" fontId="30" fillId="34" borderId="0" applyNumberFormat="0" applyBorder="0" applyAlignment="0" applyProtection="0">
      <alignment vertical="center"/>
    </xf>
    <xf numFmtId="0" fontId="10" fillId="0" borderId="0"/>
    <xf numFmtId="180" fontId="28" fillId="0" borderId="1">
      <alignment horizontal="right" vertical="center"/>
    </xf>
    <xf numFmtId="49" fontId="28" fillId="0" borderId="1">
      <alignment horizontal="left" vertical="center" wrapText="1"/>
    </xf>
    <xf numFmtId="180" fontId="28" fillId="0" borderId="1">
      <alignment horizontal="right" vertical="center"/>
    </xf>
    <xf numFmtId="179" fontId="28" fillId="0" borderId="1">
      <alignment horizontal="right" vertical="center"/>
    </xf>
    <xf numFmtId="177" fontId="28" fillId="0" borderId="1">
      <alignment horizontal="right" vertical="center"/>
    </xf>
    <xf numFmtId="0" fontId="10" fillId="0" borderId="0">
      <alignment vertical="center"/>
    </xf>
    <xf numFmtId="0" fontId="28" fillId="0" borderId="0">
      <alignment vertical="top"/>
      <protection locked="0"/>
    </xf>
    <xf numFmtId="0" fontId="16" fillId="0" borderId="0"/>
    <xf numFmtId="0" fontId="10" fillId="0" borderId="0"/>
    <xf numFmtId="0" fontId="46" fillId="0" borderId="0"/>
  </cellStyleXfs>
  <cellXfs count="24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4" fillId="0" borderId="1" xfId="0" applyNumberFormat="1" applyFont="1" applyBorder="1" applyAlignment="1">
      <alignment horizontal="left" vertical="center" wrapText="1"/>
    </xf>
    <xf numFmtId="0" fontId="4" fillId="0" borderId="1" xfId="0" applyFont="1" applyBorder="1"/>
    <xf numFmtId="4" fontId="4" fillId="0" borderId="1" xfId="0" applyNumberFormat="1" applyFont="1" applyBorder="1" applyAlignment="1">
      <alignment horizontal="right" vertical="center"/>
    </xf>
    <xf numFmtId="0" fontId="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8" fillId="0" borderId="5" xfId="0" applyNumberFormat="1" applyFont="1" applyBorder="1" applyAlignment="1" applyProtection="1">
      <alignment horizontal="center" vertical="center"/>
      <protection locked="0"/>
    </xf>
    <xf numFmtId="0" fontId="9" fillId="0" borderId="6" xfId="61" applyFont="1" applyFill="1" applyBorder="1" applyAlignment="1">
      <alignment horizontal="center" vertical="center" wrapText="1"/>
    </xf>
    <xf numFmtId="0" fontId="10" fillId="0" borderId="7" xfId="52" applyFont="1" applyFill="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9" fontId="10" fillId="0" borderId="7" xfId="52" applyNumberFormat="1" applyFont="1" applyFill="1" applyBorder="1" applyAlignment="1">
      <alignment horizontal="center" vertical="center" wrapText="1"/>
    </xf>
    <xf numFmtId="0" fontId="11" fillId="0" borderId="1" xfId="0" applyFont="1" applyBorder="1" applyAlignment="1">
      <alignment horizontal="center" vertical="center"/>
    </xf>
    <xf numFmtId="49" fontId="8" fillId="0" borderId="8" xfId="0" applyNumberFormat="1" applyFont="1" applyBorder="1" applyAlignment="1" applyProtection="1">
      <alignment horizontal="center" vertical="center"/>
      <protection locked="0"/>
    </xf>
    <xf numFmtId="0" fontId="11" fillId="0" borderId="1" xfId="0" applyFont="1" applyBorder="1" applyAlignment="1">
      <alignment horizontal="center" vertical="center" wrapText="1"/>
    </xf>
    <xf numFmtId="49" fontId="8" fillId="0" borderId="9" xfId="0" applyNumberFormat="1" applyFont="1" applyBorder="1" applyAlignment="1" applyProtection="1">
      <alignment horizontal="center" vertical="center"/>
      <protection locked="0"/>
    </xf>
    <xf numFmtId="0" fontId="9" fillId="0" borderId="7" xfId="61"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49" fontId="9" fillId="0" borderId="10" xfId="61" applyNumberFormat="1"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9" fontId="10" fillId="0" borderId="7" xfId="62" applyNumberFormat="1" applyFont="1" applyFill="1" applyBorder="1" applyAlignment="1">
      <alignment horizontal="center" vertical="center" wrapText="1"/>
    </xf>
    <xf numFmtId="0" fontId="12" fillId="2" borderId="0" xfId="0" applyFont="1" applyFill="1" applyBorder="1" applyAlignment="1">
      <alignment horizontal="right" vertical="center" wrapText="1"/>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4" fontId="12" fillId="2" borderId="1" xfId="0" applyNumberFormat="1" applyFont="1" applyFill="1" applyBorder="1" applyAlignment="1" applyProtection="1">
      <alignment horizontal="right" vertical="center"/>
      <protection locked="0"/>
    </xf>
    <xf numFmtId="4" fontId="12" fillId="0" borderId="1" xfId="0" applyNumberFormat="1" applyFont="1" applyBorder="1" applyAlignment="1">
      <alignment horizontal="right" vertical="center"/>
    </xf>
    <xf numFmtId="49" fontId="8" fillId="0" borderId="1" xfId="0" applyNumberFormat="1" applyFont="1" applyBorder="1" applyAlignment="1">
      <alignment horizontal="center" vertical="center"/>
    </xf>
    <xf numFmtId="0" fontId="11" fillId="0" borderId="1" xfId="0" applyFont="1" applyBorder="1" applyAlignment="1">
      <alignment horizontal="left" vertical="center" wrapText="1"/>
    </xf>
    <xf numFmtId="49" fontId="13" fillId="0" borderId="0" xfId="0" applyNumberFormat="1" applyFont="1" applyBorder="1"/>
    <xf numFmtId="0" fontId="12"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1" fillId="0" borderId="0" xfId="0" applyFont="1" applyBorder="1" applyAlignment="1">
      <alignment horizontal="left" vertical="center"/>
    </xf>
    <xf numFmtId="0" fontId="11" fillId="0" borderId="0" xfId="0" applyFont="1" applyBorder="1"/>
    <xf numFmtId="0" fontId="12" fillId="0" borderId="0" xfId="0" applyFont="1" applyBorder="1" applyAlignment="1" applyProtection="1">
      <alignment horizontal="right"/>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5" xfId="0" applyFont="1" applyBorder="1" applyAlignment="1">
      <alignment horizontal="center" vertical="center"/>
    </xf>
    <xf numFmtId="0" fontId="11" fillId="2" borderId="9" xfId="0" applyFont="1" applyFill="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13" fillId="0" borderId="1" xfId="0" applyFont="1" applyBorder="1" applyAlignment="1">
      <alignment horizontal="center" vertical="center"/>
    </xf>
    <xf numFmtId="0" fontId="12" fillId="2"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protection locked="0"/>
    </xf>
    <xf numFmtId="4" fontId="12" fillId="0" borderId="1" xfId="0" applyNumberFormat="1" applyFont="1" applyBorder="1" applyAlignment="1" applyProtection="1">
      <alignment horizontal="right" vertical="center" wrapText="1"/>
      <protection locked="0"/>
    </xf>
    <xf numFmtId="49" fontId="15" fillId="0" borderId="1" xfId="54" applyNumberFormat="1" applyFont="1" applyBorder="1">
      <alignment horizontal="left" vertical="center" wrapText="1"/>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0" borderId="8" xfId="0" applyFont="1" applyBorder="1" applyAlignment="1">
      <alignment horizontal="center" vertical="center"/>
    </xf>
    <xf numFmtId="0" fontId="12" fillId="0" borderId="1" xfId="0" applyFont="1" applyBorder="1" applyAlignment="1">
      <alignment horizontal="left" vertical="center" wrapText="1"/>
    </xf>
    <xf numFmtId="4" fontId="12" fillId="0" borderId="1" xfId="0" applyNumberFormat="1" applyFont="1" applyBorder="1" applyAlignment="1">
      <alignment horizontal="right" vertical="center" wrapText="1"/>
    </xf>
    <xf numFmtId="0" fontId="12" fillId="0" borderId="1" xfId="0" applyFont="1" applyBorder="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12" fillId="0" borderId="3" xfId="0" applyFont="1" applyBorder="1" applyAlignment="1">
      <alignment horizontal="left" vertical="center"/>
    </xf>
    <xf numFmtId="0" fontId="12" fillId="2" borderId="4" xfId="0" applyFont="1" applyFill="1" applyBorder="1" applyAlignment="1">
      <alignment horizontal="left" vertical="center"/>
    </xf>
    <xf numFmtId="0" fontId="16" fillId="0" borderId="0" xfId="59" applyFont="1" applyFill="1" applyBorder="1" applyAlignment="1" applyProtection="1"/>
    <xf numFmtId="0" fontId="13" fillId="0" borderId="1" xfId="0" applyFont="1" applyBorder="1" applyAlignment="1" applyProtection="1">
      <alignment horizontal="center" vertical="center"/>
      <protection locked="0"/>
    </xf>
    <xf numFmtId="4" fontId="15" fillId="0" borderId="1" xfId="55" applyNumberFormat="1" applyFont="1" applyBorder="1">
      <alignment horizontal="right" vertical="center"/>
    </xf>
    <xf numFmtId="0" fontId="12" fillId="2" borderId="0" xfId="0" applyFont="1" applyFill="1" applyBorder="1" applyAlignment="1" applyProtection="1">
      <alignment horizontal="right" vertical="top" wrapText="1"/>
      <protection locked="0"/>
    </xf>
    <xf numFmtId="0" fontId="17" fillId="0" borderId="0" xfId="0" applyFont="1" applyBorder="1" applyAlignment="1" applyProtection="1">
      <alignment vertical="top"/>
      <protection locked="0"/>
    </xf>
    <xf numFmtId="0" fontId="17" fillId="0" borderId="0" xfId="0" applyFont="1" applyBorder="1" applyAlignment="1">
      <alignment vertical="top"/>
    </xf>
    <xf numFmtId="0" fontId="18" fillId="2" borderId="0" xfId="0" applyFont="1" applyFill="1" applyBorder="1" applyAlignment="1" applyProtection="1">
      <alignment horizontal="center" vertical="center" wrapText="1"/>
      <protection locked="0"/>
    </xf>
    <xf numFmtId="0" fontId="17" fillId="0" borderId="0" xfId="0" applyFont="1" applyBorder="1" applyProtection="1">
      <protection locked="0"/>
    </xf>
    <xf numFmtId="0" fontId="17" fillId="0" borderId="0" xfId="0" applyFont="1" applyBorder="1"/>
    <xf numFmtId="0" fontId="12" fillId="2" borderId="0"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right" vertical="center"/>
      <protection locked="0"/>
    </xf>
    <xf numFmtId="0" fontId="13" fillId="2" borderId="0" xfId="0" applyFont="1" applyFill="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right" vertical="center"/>
      <protection locked="0"/>
    </xf>
    <xf numFmtId="0" fontId="13" fillId="2" borderId="1" xfId="0" applyFont="1" applyFill="1" applyBorder="1" applyAlignment="1" applyProtection="1">
      <alignment horizontal="right" vertical="center" wrapText="1"/>
      <protection locked="0"/>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3" fontId="12" fillId="2" borderId="1" xfId="0" applyNumberFormat="1" applyFont="1" applyFill="1" applyBorder="1" applyAlignment="1" applyProtection="1">
      <alignment horizontal="right" vertical="center"/>
      <protection locked="0"/>
    </xf>
    <xf numFmtId="4" fontId="12" fillId="0" borderId="1" xfId="0" applyNumberFormat="1" applyFont="1" applyBorder="1" applyAlignment="1" applyProtection="1">
      <alignment horizontal="right" vertical="center"/>
      <protection locked="0"/>
    </xf>
    <xf numFmtId="0" fontId="12" fillId="0" borderId="1" xfId="0" applyFont="1" applyBorder="1" applyAlignment="1">
      <alignment horizontal="center" vertical="center"/>
    </xf>
    <xf numFmtId="0" fontId="12" fillId="0" borderId="1" xfId="0" applyFont="1" applyBorder="1" applyAlignment="1" applyProtection="1">
      <alignment horizontal="left"/>
      <protection locked="0"/>
    </xf>
    <xf numFmtId="0" fontId="12" fillId="0" borderId="1" xfId="0" applyFont="1" applyBorder="1" applyAlignment="1">
      <alignment horizontal="left"/>
    </xf>
    <xf numFmtId="0" fontId="12" fillId="2" borderId="1" xfId="0" applyFont="1" applyFill="1" applyBorder="1" applyAlignment="1">
      <alignment horizontal="right" vertical="center"/>
    </xf>
    <xf numFmtId="0" fontId="16" fillId="0" borderId="0" xfId="60" applyFill="1" applyAlignment="1">
      <alignment vertical="center"/>
    </xf>
    <xf numFmtId="0" fontId="12" fillId="2" borderId="0" xfId="0" applyFont="1" applyFill="1" applyBorder="1" applyAlignment="1" applyProtection="1">
      <alignment horizontal="right" vertical="center" wrapText="1"/>
      <protection locked="0"/>
    </xf>
    <xf numFmtId="0" fontId="19"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2" fillId="0" borderId="1" xfId="0" applyFont="1" applyBorder="1" applyAlignment="1">
      <alignment vertical="center" wrapText="1"/>
    </xf>
    <xf numFmtId="0" fontId="12" fillId="2" borderId="1" xfId="0" applyFont="1" applyFill="1" applyBorder="1" applyAlignment="1" applyProtection="1">
      <alignment horizontal="center" vertical="center"/>
      <protection locked="0"/>
    </xf>
    <xf numFmtId="0" fontId="16" fillId="0" borderId="0" xfId="59" applyFont="1" applyFill="1" applyBorder="1" applyAlignment="1" applyProtection="1">
      <alignment vertical="center"/>
    </xf>
    <xf numFmtId="0" fontId="0" fillId="0" borderId="0" xfId="0" applyFont="1" applyBorder="1" applyAlignment="1">
      <alignment horizontal="center" vertical="center"/>
    </xf>
    <xf numFmtId="0" fontId="13" fillId="0" borderId="0" xfId="0" applyFont="1" applyBorder="1" applyAlignment="1">
      <alignment horizontal="right" vertical="center"/>
    </xf>
    <xf numFmtId="0" fontId="19" fillId="0" borderId="0" xfId="0" applyFont="1" applyBorder="1" applyAlignment="1">
      <alignment horizontal="center" vertical="center" wrapText="1"/>
    </xf>
    <xf numFmtId="0" fontId="12" fillId="0" borderId="0" xfId="0" applyFont="1" applyBorder="1" applyAlignment="1">
      <alignment horizontal="left" vertical="center" wrapText="1"/>
    </xf>
    <xf numFmtId="0" fontId="11" fillId="0" borderId="0" xfId="0" applyFont="1" applyBorder="1" applyAlignment="1">
      <alignment wrapText="1"/>
    </xf>
    <xf numFmtId="0" fontId="13" fillId="0" borderId="0" xfId="0" applyFont="1" applyBorder="1" applyAlignment="1">
      <alignment horizontal="right" wrapText="1"/>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wrapText="1"/>
    </xf>
    <xf numFmtId="180" fontId="15" fillId="0" borderId="1" xfId="55" applyNumberFormat="1" applyFont="1" applyBorder="1">
      <alignment horizontal="right" vertical="center"/>
    </xf>
    <xf numFmtId="0" fontId="13" fillId="0" borderId="0" xfId="0" applyFont="1" applyBorder="1" applyAlignment="1">
      <alignment wrapText="1"/>
    </xf>
    <xf numFmtId="0" fontId="13" fillId="0" borderId="0" xfId="0" applyFont="1" applyBorder="1" applyProtection="1">
      <protection locked="0"/>
    </xf>
    <xf numFmtId="0" fontId="14" fillId="0" borderId="0" xfId="0" applyFont="1" applyBorder="1" applyAlignment="1">
      <alignment horizontal="center" vertical="center" wrapText="1"/>
    </xf>
    <xf numFmtId="0" fontId="11" fillId="0" borderId="0" xfId="0" applyFont="1" applyBorder="1" applyProtection="1">
      <protection locked="0"/>
    </xf>
    <xf numFmtId="0" fontId="11" fillId="0" borderId="13" xfId="0" applyFont="1" applyBorder="1" applyAlignment="1" applyProtection="1">
      <alignment horizontal="center" vertical="center"/>
      <protection locked="0"/>
    </xf>
    <xf numFmtId="0" fontId="11" fillId="0" borderId="13" xfId="0" applyFont="1" applyBorder="1" applyAlignment="1">
      <alignment horizontal="center" vertical="center" wrapText="1"/>
    </xf>
    <xf numFmtId="0" fontId="11" fillId="0" borderId="14" xfId="0" applyFont="1" applyBorder="1" applyAlignment="1" applyProtection="1">
      <alignment horizontal="center" vertical="center"/>
      <protection locked="0"/>
    </xf>
    <xf numFmtId="0" fontId="11" fillId="0" borderId="14" xfId="0" applyFont="1" applyBorder="1" applyAlignment="1">
      <alignment horizontal="center" vertical="center" wrapText="1"/>
    </xf>
    <xf numFmtId="0" fontId="11" fillId="0" borderId="15" xfId="0" applyFont="1" applyBorder="1" applyAlignment="1" applyProtection="1">
      <alignment horizontal="center" vertical="center"/>
      <protection locked="0"/>
    </xf>
    <xf numFmtId="0" fontId="11" fillId="0" borderId="15"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5" xfId="0" applyFont="1" applyBorder="1" applyAlignment="1" applyProtection="1">
      <alignment horizontal="left" vertical="center"/>
      <protection locked="0"/>
    </xf>
    <xf numFmtId="0" fontId="12" fillId="0" borderId="15" xfId="0" applyFont="1" applyBorder="1" applyAlignment="1">
      <alignment horizontal="left" vertical="center" wrapText="1"/>
    </xf>
    <xf numFmtId="0" fontId="12" fillId="0" borderId="12" xfId="0" applyFont="1" applyBorder="1" applyAlignment="1">
      <alignment horizontal="center" vertical="center"/>
    </xf>
    <xf numFmtId="0" fontId="12" fillId="0" borderId="16" xfId="0" applyFont="1" applyBorder="1" applyAlignment="1" applyProtection="1">
      <alignment horizontal="left" vertical="center"/>
      <protection locked="0"/>
    </xf>
    <xf numFmtId="0" fontId="12" fillId="0" borderId="16" xfId="0" applyFont="1" applyBorder="1" applyAlignment="1">
      <alignment horizontal="left" vertical="center"/>
    </xf>
    <xf numFmtId="0" fontId="12" fillId="0" borderId="0" xfId="0" applyFont="1" applyBorder="1" applyAlignment="1" applyProtection="1">
      <alignment vertical="top" wrapText="1"/>
      <protection locked="0"/>
    </xf>
    <xf numFmtId="0" fontId="14" fillId="0" borderId="0"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11" fillId="0" borderId="15" xfId="0" applyFont="1" applyBorder="1" applyAlignment="1" applyProtection="1">
      <alignment horizontal="center" vertical="center" wrapText="1"/>
      <protection locked="0"/>
    </xf>
    <xf numFmtId="180" fontId="15" fillId="0" borderId="1" xfId="0" applyNumberFormat="1" applyFont="1" applyBorder="1" applyAlignment="1">
      <alignment horizontal="right" vertical="center"/>
    </xf>
    <xf numFmtId="0" fontId="12" fillId="2" borderId="15" xfId="0" applyFont="1" applyFill="1" applyBorder="1" applyAlignment="1">
      <alignment horizontal="left" vertical="center"/>
    </xf>
    <xf numFmtId="0" fontId="12" fillId="0" borderId="0" xfId="0" applyFont="1" applyBorder="1" applyAlignment="1" applyProtection="1">
      <alignment horizontal="right" vertical="center" wrapText="1"/>
      <protection locked="0"/>
    </xf>
    <xf numFmtId="0" fontId="12" fillId="0" borderId="0" xfId="0" applyFont="1" applyBorder="1" applyAlignment="1" applyProtection="1">
      <alignment horizontal="right" wrapText="1"/>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6" xfId="0" applyFont="1" applyBorder="1" applyAlignment="1" applyProtection="1">
      <alignment horizontal="center" vertical="center" wrapText="1"/>
      <protection locked="0"/>
    </xf>
    <xf numFmtId="0" fontId="12" fillId="0" borderId="0" xfId="0" applyFont="1" applyBorder="1" applyAlignment="1">
      <alignment horizontal="left" vertical="center"/>
    </xf>
    <xf numFmtId="177" fontId="15" fillId="0" borderId="1" xfId="57" applyNumberFormat="1" applyFont="1" applyBorder="1" applyAlignment="1">
      <alignment horizontal="center" vertical="center"/>
    </xf>
    <xf numFmtId="177" fontId="15" fillId="0" borderId="1" xfId="0" applyNumberFormat="1" applyFont="1" applyBorder="1" applyAlignment="1">
      <alignment horizontal="center" vertical="center"/>
    </xf>
    <xf numFmtId="3" fontId="12" fillId="0" borderId="15" xfId="0" applyNumberFormat="1" applyFont="1" applyBorder="1" applyAlignment="1">
      <alignment horizontal="right" vertical="center"/>
    </xf>
    <xf numFmtId="0" fontId="12" fillId="2" borderId="15" xfId="0" applyFont="1" applyFill="1" applyBorder="1" applyAlignment="1">
      <alignment horizontal="right" vertical="center"/>
    </xf>
    <xf numFmtId="0" fontId="12" fillId="2" borderId="0" xfId="0" applyFont="1" applyFill="1" applyBorder="1" applyAlignment="1">
      <alignment horizontal="left" vertical="center"/>
    </xf>
    <xf numFmtId="180" fontId="15" fillId="0" borderId="0" xfId="0" applyNumberFormat="1" applyFont="1" applyBorder="1" applyAlignment="1">
      <alignment horizontal="left" vertical="center"/>
    </xf>
    <xf numFmtId="0" fontId="12" fillId="0" borderId="0" xfId="0" applyFont="1" applyBorder="1" applyAlignment="1">
      <alignment horizontal="right"/>
    </xf>
    <xf numFmtId="0" fontId="20" fillId="0" borderId="0" xfId="0" applyFont="1" applyBorder="1" applyAlignment="1" applyProtection="1">
      <alignment horizontal="right"/>
      <protection locked="0"/>
    </xf>
    <xf numFmtId="49" fontId="20" fillId="0" borderId="0" xfId="0" applyNumberFormat="1" applyFont="1" applyBorder="1" applyProtection="1">
      <protection locked="0"/>
    </xf>
    <xf numFmtId="0" fontId="13" fillId="0" borderId="0" xfId="0" applyFont="1" applyBorder="1" applyAlignment="1">
      <alignment horizontal="right"/>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Alignment="1">
      <alignment horizontal="center" vertical="center"/>
    </xf>
    <xf numFmtId="0" fontId="11" fillId="0" borderId="5"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3" fillId="0" borderId="0" xfId="0" applyFont="1" applyBorder="1" applyAlignment="1">
      <alignment vertical="top"/>
    </xf>
    <xf numFmtId="0" fontId="11" fillId="0" borderId="13"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15" xfId="0" applyFont="1" applyBorder="1" applyAlignment="1">
      <alignment horizontal="center" vertical="center"/>
    </xf>
    <xf numFmtId="0" fontId="12" fillId="0" borderId="0" xfId="0" applyFont="1" applyBorder="1" applyAlignment="1">
      <alignment horizontal="right" vertical="center"/>
    </xf>
    <xf numFmtId="0" fontId="13" fillId="0" borderId="0" xfId="0" applyFont="1" applyBorder="1" applyAlignment="1" applyProtection="1">
      <alignment vertical="top"/>
      <protection locked="0"/>
    </xf>
    <xf numFmtId="49" fontId="13" fillId="0" borderId="0" xfId="0" applyNumberFormat="1" applyFont="1" applyBorder="1" applyProtection="1">
      <protection locked="0"/>
    </xf>
    <xf numFmtId="0" fontId="11" fillId="0" borderId="0" xfId="0" applyFont="1" applyBorder="1" applyAlignment="1" applyProtection="1">
      <alignment horizontal="left" vertical="center"/>
      <protection locked="0"/>
    </xf>
    <xf numFmtId="0" fontId="11" fillId="0" borderId="9" xfId="0" applyFont="1" applyBorder="1" applyAlignment="1" applyProtection="1">
      <alignment horizontal="center" vertical="center"/>
      <protection locked="0"/>
    </xf>
    <xf numFmtId="0" fontId="12" fillId="0" borderId="1" xfId="0" applyFont="1" applyBorder="1" applyAlignment="1">
      <alignment horizontal="left" vertical="center"/>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2" fillId="0" borderId="0" xfId="0" applyFont="1" applyBorder="1" applyAlignment="1">
      <alignment horizontal="right" vertical="center" wrapText="1"/>
    </xf>
    <xf numFmtId="0" fontId="22" fillId="0" borderId="0" xfId="0" applyFont="1" applyBorder="1" applyAlignment="1">
      <alignment horizontal="center" vertical="center"/>
    </xf>
    <xf numFmtId="0" fontId="13" fillId="2" borderId="0" xfId="0" applyFont="1" applyFill="1" applyBorder="1" applyAlignment="1" applyProtection="1">
      <alignment horizontal="left" vertical="center" wrapText="1"/>
      <protection locked="0"/>
    </xf>
    <xf numFmtId="0" fontId="17" fillId="2" borderId="1" xfId="0" applyFont="1" applyFill="1" applyBorder="1" applyAlignment="1" applyProtection="1">
      <alignment vertical="top" wrapText="1"/>
      <protection locked="0"/>
    </xf>
    <xf numFmtId="4" fontId="12" fillId="0" borderId="1" xfId="59" applyNumberFormat="1" applyFont="1" applyFill="1" applyBorder="1" applyAlignment="1" applyProtection="1">
      <alignment horizontal="right" vertical="center"/>
    </xf>
    <xf numFmtId="49"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0" fontId="12" fillId="0" borderId="1" xfId="0" applyFont="1" applyBorder="1" applyAlignment="1">
      <alignment horizontal="left" vertical="center" wrapText="1" indent="2"/>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7" fillId="2" borderId="0" xfId="0" applyFont="1" applyFill="1" applyBorder="1" applyAlignment="1">
      <alignment horizontal="left" vertical="center"/>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12" fillId="0" borderId="1" xfId="0" applyFont="1" applyBorder="1" applyAlignment="1" applyProtection="1">
      <alignment vertical="center" wrapText="1"/>
      <protection locked="0"/>
    </xf>
    <xf numFmtId="0" fontId="24" fillId="0" borderId="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180" fontId="25" fillId="0" borderId="1" xfId="0" applyNumberFormat="1" applyFont="1" applyBorder="1" applyAlignment="1">
      <alignment horizontal="right" vertical="center"/>
    </xf>
    <xf numFmtId="0" fontId="23" fillId="2" borderId="5" xfId="0"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2" borderId="9" xfId="0" applyFont="1" applyFill="1" applyBorder="1" applyAlignment="1" applyProtection="1">
      <alignment horizontal="center" vertical="center" wrapText="1"/>
      <protection locked="0"/>
    </xf>
    <xf numFmtId="0" fontId="23" fillId="0" borderId="9"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2" fillId="2"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2"/>
    </xf>
    <xf numFmtId="0" fontId="12" fillId="2" borderId="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2" fillId="2" borderId="9" xfId="0" applyFont="1" applyFill="1" applyBorder="1" applyAlignment="1">
      <alignment horizontal="left" vertical="center"/>
    </xf>
    <xf numFmtId="0" fontId="12" fillId="2" borderId="1" xfId="0" applyFont="1" applyFill="1" applyBorder="1" applyAlignment="1">
      <alignment horizontal="center" vertical="center"/>
    </xf>
    <xf numFmtId="0" fontId="17" fillId="0" borderId="1" xfId="0" applyFont="1" applyBorder="1" applyAlignment="1" applyProtection="1">
      <alignment vertical="top" wrapText="1"/>
      <protection locked="0"/>
    </xf>
    <xf numFmtId="0" fontId="13" fillId="0" borderId="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protection locked="0"/>
    </xf>
    <xf numFmtId="0" fontId="13" fillId="0" borderId="16"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2" fillId="2" borderId="15" xfId="0" applyFont="1" applyFill="1" applyBorder="1" applyAlignment="1" applyProtection="1">
      <alignment horizontal="right" vertical="center"/>
      <protection locked="0"/>
    </xf>
    <xf numFmtId="0" fontId="12" fillId="0" borderId="1" xfId="0" applyFont="1" applyBorder="1" applyAlignment="1" applyProtection="1">
      <alignment vertical="center"/>
      <protection locked="0"/>
    </xf>
    <xf numFmtId="0" fontId="12" fillId="2" borderId="0" xfId="0" applyFont="1" applyFill="1" applyBorder="1" applyAlignment="1" quotePrefix="1">
      <alignment horizontal="righ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NumberStyle" xfId="53"/>
    <cellStyle name="TextStyle" xfId="54"/>
    <cellStyle name="MoneyStyle" xfId="55"/>
    <cellStyle name="TimeStyle" xfId="56"/>
    <cellStyle name="IntegralNumberStyle" xfId="57"/>
    <cellStyle name="常规 3" xfId="58"/>
    <cellStyle name="Normal" xfId="59"/>
    <cellStyle name="常规 5" xfId="60"/>
    <cellStyle name="常规 2_公开模板以县人民政府办公室为例" xfId="61"/>
    <cellStyle name="常规_公开模板以县人民政府办公室为例"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V11" sqref="V11"/>
    </sheetView>
  </sheetViews>
  <sheetFormatPr defaultColWidth="8.57407407407407" defaultRowHeight="12.75" customHeight="1" outlineLevelCol="3"/>
  <cols>
    <col min="1" max="4" width="41" customWidth="1"/>
  </cols>
  <sheetData>
    <row r="1" ht="15" customHeight="1" spans="1:4">
      <c r="A1" s="99"/>
      <c r="B1" s="99"/>
      <c r="C1" s="99"/>
      <c r="D1" s="116" t="s">
        <v>0</v>
      </c>
    </row>
    <row r="2" ht="41.25" customHeight="1" spans="1:1">
      <c r="A2" s="94" t="str">
        <f>"2025"&amp;"年部门财务收支预算总表"</f>
        <v>2025年部门财务收支预算总表</v>
      </c>
    </row>
    <row r="3" ht="17.25" customHeight="1" spans="1:4">
      <c r="A3" s="97" t="str">
        <f>"单位名称："&amp;"石林彝族自治县大可乡中心学校"</f>
        <v>单位名称：石林彝族自治县大可乡中心学校</v>
      </c>
      <c r="B3" s="214"/>
      <c r="D3" s="192" t="s">
        <v>1</v>
      </c>
    </row>
    <row r="4" ht="23.25" customHeight="1" spans="1:4">
      <c r="A4" s="215" t="s">
        <v>2</v>
      </c>
      <c r="B4" s="216"/>
      <c r="C4" s="215" t="s">
        <v>3</v>
      </c>
      <c r="D4" s="216"/>
    </row>
    <row r="5" ht="24" customHeight="1" spans="1:4">
      <c r="A5" s="215" t="s">
        <v>4</v>
      </c>
      <c r="B5" s="215" t="s">
        <v>5</v>
      </c>
      <c r="C5" s="215" t="s">
        <v>6</v>
      </c>
      <c r="D5" s="215" t="s">
        <v>5</v>
      </c>
    </row>
    <row r="6" ht="17.25" customHeight="1" spans="1:4">
      <c r="A6" s="217" t="s">
        <v>7</v>
      </c>
      <c r="B6" s="157">
        <v>15881044</v>
      </c>
      <c r="C6" s="217" t="s">
        <v>8</v>
      </c>
      <c r="D6" s="157"/>
    </row>
    <row r="7" ht="17.25" customHeight="1" spans="1:4">
      <c r="A7" s="217" t="s">
        <v>9</v>
      </c>
      <c r="B7" s="157"/>
      <c r="C7" s="217" t="s">
        <v>10</v>
      </c>
      <c r="D7" s="157"/>
    </row>
    <row r="8" ht="17.25" customHeight="1" spans="1:4">
      <c r="A8" s="217" t="s">
        <v>11</v>
      </c>
      <c r="B8" s="157"/>
      <c r="C8" s="248" t="s">
        <v>12</v>
      </c>
      <c r="D8" s="157"/>
    </row>
    <row r="9" ht="17.25" customHeight="1" spans="1:4">
      <c r="A9" s="217" t="s">
        <v>13</v>
      </c>
      <c r="B9" s="157"/>
      <c r="C9" s="248" t="s">
        <v>14</v>
      </c>
      <c r="D9" s="157"/>
    </row>
    <row r="10" ht="17.25" customHeight="1" spans="1:4">
      <c r="A10" s="217" t="s">
        <v>15</v>
      </c>
      <c r="B10" s="157"/>
      <c r="C10" s="248" t="s">
        <v>16</v>
      </c>
      <c r="D10" s="157">
        <v>10998082</v>
      </c>
    </row>
    <row r="11" ht="17.25" customHeight="1" spans="1:4">
      <c r="A11" s="217" t="s">
        <v>17</v>
      </c>
      <c r="B11" s="157"/>
      <c r="C11" s="248" t="s">
        <v>18</v>
      </c>
      <c r="D11" s="157"/>
    </row>
    <row r="12" ht="17.25" customHeight="1" spans="1:4">
      <c r="A12" s="217" t="s">
        <v>19</v>
      </c>
      <c r="B12" s="157"/>
      <c r="C12" s="84" t="s">
        <v>20</v>
      </c>
      <c r="D12" s="157"/>
    </row>
    <row r="13" ht="17.25" customHeight="1" spans="1:4">
      <c r="A13" s="217" t="s">
        <v>21</v>
      </c>
      <c r="B13" s="157"/>
      <c r="C13" s="84" t="s">
        <v>22</v>
      </c>
      <c r="D13" s="157">
        <v>2539753</v>
      </c>
    </row>
    <row r="14" ht="17.25" customHeight="1" spans="1:4">
      <c r="A14" s="217" t="s">
        <v>23</v>
      </c>
      <c r="B14" s="157"/>
      <c r="C14" s="84" t="s">
        <v>24</v>
      </c>
      <c r="D14" s="157">
        <v>1277708</v>
      </c>
    </row>
    <row r="15" ht="17.25" customHeight="1" spans="1:4">
      <c r="A15" s="217" t="s">
        <v>25</v>
      </c>
      <c r="B15" s="157"/>
      <c r="C15" s="84" t="s">
        <v>26</v>
      </c>
      <c r="D15" s="157"/>
    </row>
    <row r="16" ht="17.25" customHeight="1" spans="1:4">
      <c r="A16" s="197"/>
      <c r="B16" s="157"/>
      <c r="C16" s="84" t="s">
        <v>27</v>
      </c>
      <c r="D16" s="157"/>
    </row>
    <row r="17" ht="17.25" customHeight="1" spans="1:4">
      <c r="A17" s="218"/>
      <c r="B17" s="157"/>
      <c r="C17" s="84" t="s">
        <v>28</v>
      </c>
      <c r="D17" s="157"/>
    </row>
    <row r="18" ht="17.25" customHeight="1" spans="1:4">
      <c r="A18" s="218"/>
      <c r="B18" s="157"/>
      <c r="C18" s="84" t="s">
        <v>29</v>
      </c>
      <c r="D18" s="157"/>
    </row>
    <row r="19" ht="17.25" customHeight="1" spans="1:4">
      <c r="A19" s="218"/>
      <c r="B19" s="157"/>
      <c r="C19" s="84" t="s">
        <v>30</v>
      </c>
      <c r="D19" s="157"/>
    </row>
    <row r="20" ht="17.25" customHeight="1" spans="1:4">
      <c r="A20" s="218"/>
      <c r="B20" s="157"/>
      <c r="C20" s="84" t="s">
        <v>31</v>
      </c>
      <c r="D20" s="157"/>
    </row>
    <row r="21" ht="17.25" customHeight="1" spans="1:4">
      <c r="A21" s="218"/>
      <c r="B21" s="157"/>
      <c r="C21" s="84" t="s">
        <v>32</v>
      </c>
      <c r="D21" s="157"/>
    </row>
    <row r="22" ht="17.25" customHeight="1" spans="1:4">
      <c r="A22" s="218"/>
      <c r="B22" s="157"/>
      <c r="C22" s="84" t="s">
        <v>33</v>
      </c>
      <c r="D22" s="157"/>
    </row>
    <row r="23" ht="17.25" customHeight="1" spans="1:4">
      <c r="A23" s="218"/>
      <c r="B23" s="157"/>
      <c r="C23" s="84" t="s">
        <v>34</v>
      </c>
      <c r="D23" s="157"/>
    </row>
    <row r="24" ht="17.25" customHeight="1" spans="1:4">
      <c r="A24" s="218"/>
      <c r="B24" s="157"/>
      <c r="C24" s="84" t="s">
        <v>35</v>
      </c>
      <c r="D24" s="157">
        <v>1065501</v>
      </c>
    </row>
    <row r="25" ht="17.25" customHeight="1" spans="1:4">
      <c r="A25" s="218"/>
      <c r="B25" s="157"/>
      <c r="C25" s="84" t="s">
        <v>36</v>
      </c>
      <c r="D25" s="157"/>
    </row>
    <row r="26" ht="17.25" customHeight="1" spans="1:4">
      <c r="A26" s="218"/>
      <c r="B26" s="157"/>
      <c r="C26" s="197" t="s">
        <v>37</v>
      </c>
      <c r="D26" s="157"/>
    </row>
    <row r="27" ht="17.25" customHeight="1" spans="1:4">
      <c r="A27" s="218"/>
      <c r="B27" s="157"/>
      <c r="C27" s="84" t="s">
        <v>38</v>
      </c>
      <c r="D27" s="157"/>
    </row>
    <row r="28" ht="16.5" customHeight="1" spans="1:4">
      <c r="A28" s="218"/>
      <c r="B28" s="157"/>
      <c r="C28" s="84" t="s">
        <v>39</v>
      </c>
      <c r="D28" s="157"/>
    </row>
    <row r="29" ht="16.5" customHeight="1" spans="1:4">
      <c r="A29" s="218"/>
      <c r="B29" s="157"/>
      <c r="C29" s="197" t="s">
        <v>40</v>
      </c>
      <c r="D29" s="157"/>
    </row>
    <row r="30" ht="17.25" customHeight="1" spans="1:4">
      <c r="A30" s="218"/>
      <c r="B30" s="157"/>
      <c r="C30" s="197" t="s">
        <v>41</v>
      </c>
      <c r="D30" s="157"/>
    </row>
    <row r="31" ht="17.25" customHeight="1" spans="1:4">
      <c r="A31" s="218"/>
      <c r="B31" s="157"/>
      <c r="C31" s="84" t="s">
        <v>42</v>
      </c>
      <c r="D31" s="157"/>
    </row>
    <row r="32" ht="16.5" customHeight="1" spans="1:4">
      <c r="A32" s="218" t="s">
        <v>43</v>
      </c>
      <c r="B32" s="157">
        <v>15881044</v>
      </c>
      <c r="C32" s="218" t="s">
        <v>44</v>
      </c>
      <c r="D32" s="157">
        <v>15881044</v>
      </c>
    </row>
    <row r="33" ht="16.5" customHeight="1" spans="1:4">
      <c r="A33" s="197" t="s">
        <v>45</v>
      </c>
      <c r="B33" s="157"/>
      <c r="C33" s="197" t="s">
        <v>46</v>
      </c>
      <c r="D33" s="157"/>
    </row>
    <row r="34" ht="16.5" customHeight="1" spans="1:4">
      <c r="A34" s="84" t="s">
        <v>47</v>
      </c>
      <c r="B34" s="157"/>
      <c r="C34" s="84" t="s">
        <v>47</v>
      </c>
      <c r="D34" s="157"/>
    </row>
    <row r="35" ht="16.5" customHeight="1" spans="1:4">
      <c r="A35" s="84" t="s">
        <v>48</v>
      </c>
      <c r="B35" s="157"/>
      <c r="C35" s="84" t="s">
        <v>49</v>
      </c>
      <c r="D35" s="157"/>
    </row>
    <row r="36" ht="16.5" customHeight="1" spans="1:4">
      <c r="A36" s="219" t="s">
        <v>50</v>
      </c>
      <c r="B36" s="157">
        <v>15881044</v>
      </c>
      <c r="C36" s="219" t="s">
        <v>51</v>
      </c>
      <c r="D36" s="157">
        <v>15881044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2" sqref="C22"/>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73">
        <v>1</v>
      </c>
      <c r="B1" s="174">
        <v>0</v>
      </c>
      <c r="C1" s="173">
        <v>1</v>
      </c>
      <c r="D1" s="175"/>
      <c r="E1" s="175"/>
      <c r="F1" s="172" t="s">
        <v>368</v>
      </c>
    </row>
    <row r="2" ht="42" customHeight="1" spans="1:6">
      <c r="A2" s="176" t="str">
        <f>"2025"&amp;"年部门政府性基金预算支出预算表"</f>
        <v>2025年部门政府性基金预算支出预算表</v>
      </c>
      <c r="B2" s="176" t="s">
        <v>369</v>
      </c>
      <c r="C2" s="177"/>
      <c r="D2" s="178"/>
      <c r="E2" s="178"/>
      <c r="F2" s="178"/>
    </row>
    <row r="3" ht="13.5" customHeight="1" spans="1:6">
      <c r="A3" s="57" t="str">
        <f>"单位名称："&amp;"石林彝族自治县大可乡中心学校"</f>
        <v>单位名称：石林彝族自治县大可乡中心学校</v>
      </c>
      <c r="B3" s="57" t="s">
        <v>370</v>
      </c>
      <c r="C3" s="173"/>
      <c r="D3" s="175"/>
      <c r="E3" s="175"/>
      <c r="F3" s="172" t="s">
        <v>1</v>
      </c>
    </row>
    <row r="4" ht="19.5" customHeight="1" spans="1:6">
      <c r="A4" s="179" t="s">
        <v>193</v>
      </c>
      <c r="B4" s="180" t="s">
        <v>72</v>
      </c>
      <c r="C4" s="179" t="s">
        <v>73</v>
      </c>
      <c r="D4" s="63" t="s">
        <v>371</v>
      </c>
      <c r="E4" s="64"/>
      <c r="F4" s="65"/>
    </row>
    <row r="5" ht="18.75" customHeight="1" spans="1:6">
      <c r="A5" s="181"/>
      <c r="B5" s="182"/>
      <c r="C5" s="181"/>
      <c r="D5" s="68" t="s">
        <v>55</v>
      </c>
      <c r="E5" s="63" t="s">
        <v>75</v>
      </c>
      <c r="F5" s="68" t="s">
        <v>76</v>
      </c>
    </row>
    <row r="6" ht="18.75" customHeight="1" spans="1:6">
      <c r="A6" s="119">
        <v>1</v>
      </c>
      <c r="B6" s="183" t="s">
        <v>83</v>
      </c>
      <c r="C6" s="119">
        <v>3</v>
      </c>
      <c r="D6" s="36">
        <v>4</v>
      </c>
      <c r="E6" s="36">
        <v>5</v>
      </c>
      <c r="F6" s="36">
        <v>6</v>
      </c>
    </row>
    <row r="7" ht="21" customHeight="1" spans="1:6">
      <c r="A7" s="73"/>
      <c r="B7" s="73"/>
      <c r="C7" s="73"/>
      <c r="D7" s="157"/>
      <c r="E7" s="157"/>
      <c r="F7" s="157"/>
    </row>
    <row r="8" ht="21" customHeight="1" spans="1:6">
      <c r="A8" s="73"/>
      <c r="B8" s="73"/>
      <c r="C8" s="73"/>
      <c r="D8" s="157"/>
      <c r="E8" s="157"/>
      <c r="F8" s="157"/>
    </row>
    <row r="9" ht="18.75" customHeight="1" spans="1:6">
      <c r="A9" s="184" t="s">
        <v>183</v>
      </c>
      <c r="B9" s="184" t="s">
        <v>183</v>
      </c>
      <c r="C9" s="185" t="s">
        <v>183</v>
      </c>
      <c r="D9" s="157"/>
      <c r="E9" s="157"/>
      <c r="F9" s="157"/>
    </row>
    <row r="10" customHeight="1" spans="1:1">
      <c r="A10" t="s">
        <v>372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K21" sqref="K21"/>
    </sheetView>
  </sheetViews>
  <sheetFormatPr defaultColWidth="9.13888888888889" defaultRowHeight="14.25" customHeight="1"/>
  <cols>
    <col min="1" max="2" width="32.5740740740741" customWidth="1"/>
    <col min="3" max="3" width="41.1388888888889" customWidth="1"/>
    <col min="4" max="4" width="36.6296296296296" customWidth="1"/>
    <col min="5" max="5" width="35.287037037037" customWidth="1"/>
    <col min="6" max="6" width="7.71296296296296" customWidth="1"/>
    <col min="7" max="7" width="11.1388888888889" customWidth="1"/>
    <col min="8" max="8" width="13.287037037037" customWidth="1"/>
    <col min="9" max="18" width="20" customWidth="1"/>
    <col min="19" max="19" width="19.8611111111111" customWidth="1"/>
  </cols>
  <sheetData>
    <row r="1" ht="15.75" customHeight="1" spans="2:19">
      <c r="B1" s="135"/>
      <c r="C1" s="135"/>
      <c r="R1" s="55"/>
      <c r="S1" s="55" t="s">
        <v>373</v>
      </c>
    </row>
    <row r="2" ht="41.25" customHeight="1" spans="1:19">
      <c r="A2" s="125" t="str">
        <f>"2025"&amp;"年部门政府采购预算表"</f>
        <v>2025年部门政府采购预算表</v>
      </c>
      <c r="B2" s="118"/>
      <c r="C2" s="118"/>
      <c r="D2" s="56"/>
      <c r="E2" s="56"/>
      <c r="F2" s="56"/>
      <c r="G2" s="56"/>
      <c r="H2" s="56"/>
      <c r="I2" s="56"/>
      <c r="J2" s="56"/>
      <c r="K2" s="56"/>
      <c r="L2" s="56"/>
      <c r="M2" s="118"/>
      <c r="N2" s="56"/>
      <c r="O2" s="56"/>
      <c r="P2" s="118"/>
      <c r="Q2" s="56"/>
      <c r="R2" s="118"/>
      <c r="S2" s="118"/>
    </row>
    <row r="3" ht="18.75" customHeight="1" spans="1:19">
      <c r="A3" s="165" t="str">
        <f>"单位名称："&amp;"石林彝族自治县大可乡中心学校"</f>
        <v>单位名称：石林彝族自治县大可乡中心学校</v>
      </c>
      <c r="B3" s="137"/>
      <c r="C3" s="137"/>
      <c r="D3" s="59"/>
      <c r="E3" s="59"/>
      <c r="F3" s="59"/>
      <c r="G3" s="59"/>
      <c r="H3" s="59"/>
      <c r="I3" s="59"/>
      <c r="J3" s="59"/>
      <c r="K3" s="59"/>
      <c r="L3" s="59"/>
      <c r="R3" s="60"/>
      <c r="S3" s="172" t="s">
        <v>1</v>
      </c>
    </row>
    <row r="4" ht="15.75" customHeight="1" spans="1:19">
      <c r="A4" s="62" t="s">
        <v>192</v>
      </c>
      <c r="B4" s="138" t="s">
        <v>193</v>
      </c>
      <c r="C4" s="138" t="s">
        <v>374</v>
      </c>
      <c r="D4" s="139" t="s">
        <v>375</v>
      </c>
      <c r="E4" s="139" t="s">
        <v>376</v>
      </c>
      <c r="F4" s="139" t="s">
        <v>377</v>
      </c>
      <c r="G4" s="139" t="s">
        <v>378</v>
      </c>
      <c r="H4" s="139" t="s">
        <v>379</v>
      </c>
      <c r="I4" s="152" t="s">
        <v>200</v>
      </c>
      <c r="J4" s="152"/>
      <c r="K4" s="152"/>
      <c r="L4" s="152"/>
      <c r="M4" s="153"/>
      <c r="N4" s="152"/>
      <c r="O4" s="152"/>
      <c r="P4" s="161"/>
      <c r="Q4" s="152"/>
      <c r="R4" s="153"/>
      <c r="S4" s="162"/>
    </row>
    <row r="5" ht="17.25" customHeight="1" spans="1:19">
      <c r="A5" s="67"/>
      <c r="B5" s="140"/>
      <c r="C5" s="140"/>
      <c r="D5" s="141"/>
      <c r="E5" s="141"/>
      <c r="F5" s="141"/>
      <c r="G5" s="141"/>
      <c r="H5" s="141"/>
      <c r="I5" s="141" t="s">
        <v>55</v>
      </c>
      <c r="J5" s="141" t="s">
        <v>58</v>
      </c>
      <c r="K5" s="141" t="s">
        <v>380</v>
      </c>
      <c r="L5" s="141" t="s">
        <v>381</v>
      </c>
      <c r="M5" s="154" t="s">
        <v>382</v>
      </c>
      <c r="N5" s="155" t="s">
        <v>383</v>
      </c>
      <c r="O5" s="155"/>
      <c r="P5" s="163"/>
      <c r="Q5" s="155"/>
      <c r="R5" s="164"/>
      <c r="S5" s="142"/>
    </row>
    <row r="6" ht="54" customHeight="1" spans="1:19">
      <c r="A6" s="70"/>
      <c r="B6" s="142"/>
      <c r="C6" s="142"/>
      <c r="D6" s="143"/>
      <c r="E6" s="143"/>
      <c r="F6" s="143"/>
      <c r="G6" s="143"/>
      <c r="H6" s="143"/>
      <c r="I6" s="143"/>
      <c r="J6" s="143" t="s">
        <v>57</v>
      </c>
      <c r="K6" s="143"/>
      <c r="L6" s="143"/>
      <c r="M6" s="156"/>
      <c r="N6" s="143" t="s">
        <v>57</v>
      </c>
      <c r="O6" s="143" t="s">
        <v>64</v>
      </c>
      <c r="P6" s="142" t="s">
        <v>65</v>
      </c>
      <c r="Q6" s="143" t="s">
        <v>66</v>
      </c>
      <c r="R6" s="156" t="s">
        <v>67</v>
      </c>
      <c r="S6" s="142" t="s">
        <v>68</v>
      </c>
    </row>
    <row r="7" ht="18" customHeight="1" spans="1:19">
      <c r="A7" s="166">
        <v>1</v>
      </c>
      <c r="B7" s="166" t="s">
        <v>83</v>
      </c>
      <c r="C7" s="167">
        <v>3</v>
      </c>
      <c r="D7" s="167">
        <v>4</v>
      </c>
      <c r="E7" s="166">
        <v>5</v>
      </c>
      <c r="F7" s="166">
        <v>6</v>
      </c>
      <c r="G7" s="166">
        <v>7</v>
      </c>
      <c r="H7" s="166">
        <v>8</v>
      </c>
      <c r="I7" s="166">
        <v>9</v>
      </c>
      <c r="J7" s="166">
        <v>10</v>
      </c>
      <c r="K7" s="166">
        <v>11</v>
      </c>
      <c r="L7" s="166">
        <v>12</v>
      </c>
      <c r="M7" s="166">
        <v>13</v>
      </c>
      <c r="N7" s="166">
        <v>14</v>
      </c>
      <c r="O7" s="166">
        <v>15</v>
      </c>
      <c r="P7" s="166">
        <v>16</v>
      </c>
      <c r="Q7" s="166">
        <v>17</v>
      </c>
      <c r="R7" s="166">
        <v>18</v>
      </c>
      <c r="S7" s="166">
        <v>19</v>
      </c>
    </row>
    <row r="8" ht="32" customHeight="1" spans="1:19">
      <c r="A8" s="144" t="s">
        <v>210</v>
      </c>
      <c r="B8" s="145" t="s">
        <v>70</v>
      </c>
      <c r="C8" s="145" t="s">
        <v>300</v>
      </c>
      <c r="D8" s="146" t="s">
        <v>384</v>
      </c>
      <c r="E8" s="146" t="s">
        <v>385</v>
      </c>
      <c r="F8" s="146" t="s">
        <v>386</v>
      </c>
      <c r="G8" s="168">
        <v>1</v>
      </c>
      <c r="H8" s="157">
        <v>380064</v>
      </c>
      <c r="I8" s="157">
        <v>380064</v>
      </c>
      <c r="J8" s="157">
        <v>380064</v>
      </c>
      <c r="K8" s="157"/>
      <c r="L8" s="157"/>
      <c r="M8" s="157"/>
      <c r="N8" s="157"/>
      <c r="O8" s="157"/>
      <c r="P8" s="157"/>
      <c r="Q8" s="157"/>
      <c r="R8" s="157"/>
      <c r="S8" s="157"/>
    </row>
    <row r="9" ht="21" customHeight="1" spans="1:19">
      <c r="A9" s="147" t="s">
        <v>183</v>
      </c>
      <c r="B9" s="148"/>
      <c r="C9" s="148"/>
      <c r="D9" s="149"/>
      <c r="E9" s="149"/>
      <c r="F9" s="149"/>
      <c r="G9" s="169"/>
      <c r="H9" s="157">
        <v>380064</v>
      </c>
      <c r="I9" s="157">
        <v>380064</v>
      </c>
      <c r="J9" s="157">
        <v>380064</v>
      </c>
      <c r="K9" s="157"/>
      <c r="L9" s="157"/>
      <c r="M9" s="157"/>
      <c r="N9" s="157"/>
      <c r="O9" s="157"/>
      <c r="P9" s="157"/>
      <c r="Q9" s="157"/>
      <c r="R9" s="157"/>
      <c r="S9" s="157"/>
    </row>
    <row r="10" ht="21" customHeight="1" spans="1:19">
      <c r="A10" s="165" t="s">
        <v>387</v>
      </c>
      <c r="B10" s="57"/>
      <c r="C10" s="57"/>
      <c r="D10" s="165"/>
      <c r="E10" s="165"/>
      <c r="F10" s="165"/>
      <c r="G10" s="170"/>
      <c r="H10" s="171"/>
      <c r="I10" s="171"/>
      <c r="J10" s="171"/>
      <c r="K10" s="171"/>
      <c r="L10" s="171"/>
      <c r="M10" s="171"/>
      <c r="N10" s="171"/>
      <c r="O10" s="171"/>
      <c r="P10" s="171"/>
      <c r="Q10" s="171"/>
      <c r="R10" s="171"/>
      <c r="S10" s="17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8" sqref="C18"/>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34"/>
      <c r="B1" s="135"/>
      <c r="C1" s="135"/>
      <c r="D1" s="135"/>
      <c r="E1" s="135"/>
      <c r="F1" s="135"/>
      <c r="G1" s="135"/>
      <c r="H1" s="134"/>
      <c r="I1" s="134"/>
      <c r="J1" s="134"/>
      <c r="K1" s="134"/>
      <c r="L1" s="134"/>
      <c r="M1" s="134"/>
      <c r="N1" s="150"/>
      <c r="O1" s="134"/>
      <c r="P1" s="134"/>
      <c r="Q1" s="135"/>
      <c r="R1" s="134"/>
      <c r="S1" s="159"/>
      <c r="T1" s="159" t="s">
        <v>388</v>
      </c>
    </row>
    <row r="2" ht="41.25" customHeight="1" spans="1:20">
      <c r="A2" s="125" t="str">
        <f>"2025"&amp;"年部门政府购买服务预算表"</f>
        <v>2025年部门政府购买服务预算表</v>
      </c>
      <c r="B2" s="118"/>
      <c r="C2" s="118"/>
      <c r="D2" s="118"/>
      <c r="E2" s="118"/>
      <c r="F2" s="118"/>
      <c r="G2" s="118"/>
      <c r="H2" s="136"/>
      <c r="I2" s="136"/>
      <c r="J2" s="136"/>
      <c r="K2" s="136"/>
      <c r="L2" s="136"/>
      <c r="M2" s="136"/>
      <c r="N2" s="151"/>
      <c r="O2" s="136"/>
      <c r="P2" s="136"/>
      <c r="Q2" s="118"/>
      <c r="R2" s="136"/>
      <c r="S2" s="151"/>
      <c r="T2" s="118"/>
    </row>
    <row r="3" ht="22.5" customHeight="1" spans="1:20">
      <c r="A3" s="126" t="str">
        <f>"单位名称："&amp;"石林彝族自治县大可乡中心学校"</f>
        <v>单位名称：石林彝族自治县大可乡中心学校</v>
      </c>
      <c r="B3" s="137"/>
      <c r="C3" s="137"/>
      <c r="D3" s="137"/>
      <c r="E3" s="137"/>
      <c r="F3" s="137"/>
      <c r="G3" s="137"/>
      <c r="H3" s="127"/>
      <c r="I3" s="127"/>
      <c r="J3" s="127"/>
      <c r="K3" s="127"/>
      <c r="L3" s="127"/>
      <c r="M3" s="127"/>
      <c r="N3" s="150"/>
      <c r="O3" s="134"/>
      <c r="P3" s="134"/>
      <c r="Q3" s="135"/>
      <c r="R3" s="134"/>
      <c r="S3" s="160"/>
      <c r="T3" s="159" t="s">
        <v>1</v>
      </c>
    </row>
    <row r="4" ht="24" customHeight="1" spans="1:20">
      <c r="A4" s="62" t="s">
        <v>192</v>
      </c>
      <c r="B4" s="138" t="s">
        <v>193</v>
      </c>
      <c r="C4" s="138" t="s">
        <v>374</v>
      </c>
      <c r="D4" s="138" t="s">
        <v>389</v>
      </c>
      <c r="E4" s="138" t="s">
        <v>390</v>
      </c>
      <c r="F4" s="138" t="s">
        <v>391</v>
      </c>
      <c r="G4" s="138" t="s">
        <v>392</v>
      </c>
      <c r="H4" s="139" t="s">
        <v>393</v>
      </c>
      <c r="I4" s="139" t="s">
        <v>394</v>
      </c>
      <c r="J4" s="152" t="s">
        <v>200</v>
      </c>
      <c r="K4" s="152"/>
      <c r="L4" s="152"/>
      <c r="M4" s="152"/>
      <c r="N4" s="153"/>
      <c r="O4" s="152"/>
      <c r="P4" s="152"/>
      <c r="Q4" s="161"/>
      <c r="R4" s="152"/>
      <c r="S4" s="153"/>
      <c r="T4" s="162"/>
    </row>
    <row r="5" ht="24" customHeight="1" spans="1:20">
      <c r="A5" s="67"/>
      <c r="B5" s="140"/>
      <c r="C5" s="140"/>
      <c r="D5" s="140"/>
      <c r="E5" s="140"/>
      <c r="F5" s="140"/>
      <c r="G5" s="140"/>
      <c r="H5" s="141"/>
      <c r="I5" s="141"/>
      <c r="J5" s="141" t="s">
        <v>55</v>
      </c>
      <c r="K5" s="141" t="s">
        <v>58</v>
      </c>
      <c r="L5" s="141" t="s">
        <v>380</v>
      </c>
      <c r="M5" s="141" t="s">
        <v>381</v>
      </c>
      <c r="N5" s="154" t="s">
        <v>382</v>
      </c>
      <c r="O5" s="155" t="s">
        <v>383</v>
      </c>
      <c r="P5" s="155"/>
      <c r="Q5" s="163"/>
      <c r="R5" s="155"/>
      <c r="S5" s="164"/>
      <c r="T5" s="142"/>
    </row>
    <row r="6" ht="54" customHeight="1" spans="1:20">
      <c r="A6" s="70"/>
      <c r="B6" s="142"/>
      <c r="C6" s="142"/>
      <c r="D6" s="142"/>
      <c r="E6" s="142"/>
      <c r="F6" s="142"/>
      <c r="G6" s="142"/>
      <c r="H6" s="143"/>
      <c r="I6" s="143"/>
      <c r="J6" s="143"/>
      <c r="K6" s="143" t="s">
        <v>57</v>
      </c>
      <c r="L6" s="143"/>
      <c r="M6" s="143"/>
      <c r="N6" s="156"/>
      <c r="O6" s="143" t="s">
        <v>57</v>
      </c>
      <c r="P6" s="143" t="s">
        <v>64</v>
      </c>
      <c r="Q6" s="142" t="s">
        <v>65</v>
      </c>
      <c r="R6" s="143" t="s">
        <v>66</v>
      </c>
      <c r="S6" s="156" t="s">
        <v>67</v>
      </c>
      <c r="T6" s="142" t="s">
        <v>68</v>
      </c>
    </row>
    <row r="7" ht="17.25" customHeight="1" spans="1:20">
      <c r="A7" s="71">
        <v>1</v>
      </c>
      <c r="B7" s="142">
        <v>2</v>
      </c>
      <c r="C7" s="71">
        <v>3</v>
      </c>
      <c r="D7" s="71">
        <v>4</v>
      </c>
      <c r="E7" s="142">
        <v>5</v>
      </c>
      <c r="F7" s="71">
        <v>6</v>
      </c>
      <c r="G7" s="71">
        <v>7</v>
      </c>
      <c r="H7" s="142">
        <v>8</v>
      </c>
      <c r="I7" s="71">
        <v>9</v>
      </c>
      <c r="J7" s="71">
        <v>10</v>
      </c>
      <c r="K7" s="142">
        <v>11</v>
      </c>
      <c r="L7" s="71">
        <v>12</v>
      </c>
      <c r="M7" s="71">
        <v>13</v>
      </c>
      <c r="N7" s="142">
        <v>14</v>
      </c>
      <c r="O7" s="71">
        <v>15</v>
      </c>
      <c r="P7" s="71">
        <v>16</v>
      </c>
      <c r="Q7" s="142">
        <v>17</v>
      </c>
      <c r="R7" s="71">
        <v>18</v>
      </c>
      <c r="S7" s="71">
        <v>19</v>
      </c>
      <c r="T7" s="71">
        <v>20</v>
      </c>
    </row>
    <row r="8" ht="21" customHeight="1" spans="1:20">
      <c r="A8" s="144"/>
      <c r="B8" s="145"/>
      <c r="C8" s="145"/>
      <c r="D8" s="145"/>
      <c r="E8" s="145"/>
      <c r="F8" s="145"/>
      <c r="G8" s="145"/>
      <c r="H8" s="146"/>
      <c r="I8" s="146"/>
      <c r="J8" s="157"/>
      <c r="K8" s="157"/>
      <c r="L8" s="157"/>
      <c r="M8" s="157"/>
      <c r="N8" s="157"/>
      <c r="O8" s="157"/>
      <c r="P8" s="157"/>
      <c r="Q8" s="157"/>
      <c r="R8" s="157"/>
      <c r="S8" s="157"/>
      <c r="T8" s="157"/>
    </row>
    <row r="9" ht="21" customHeight="1" spans="1:20">
      <c r="A9" s="147" t="s">
        <v>183</v>
      </c>
      <c r="B9" s="148"/>
      <c r="C9" s="148"/>
      <c r="D9" s="148"/>
      <c r="E9" s="148"/>
      <c r="F9" s="148"/>
      <c r="G9" s="148"/>
      <c r="H9" s="149"/>
      <c r="I9" s="158"/>
      <c r="J9" s="157"/>
      <c r="K9" s="157"/>
      <c r="L9" s="157"/>
      <c r="M9" s="157"/>
      <c r="N9" s="157"/>
      <c r="O9" s="157"/>
      <c r="P9" s="157"/>
      <c r="Q9" s="157"/>
      <c r="R9" s="157"/>
      <c r="S9" s="157"/>
      <c r="T9" s="157"/>
    </row>
    <row r="10" customHeight="1" spans="1:1">
      <c r="A10" t="s">
        <v>395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D16" sqref="D16"/>
    </sheetView>
  </sheetViews>
  <sheetFormatPr defaultColWidth="9.13888888888889" defaultRowHeight="14.25" customHeight="1" outlineLevelCol="4"/>
  <cols>
    <col min="1" max="1" width="37.7037037037037" customWidth="1"/>
    <col min="2" max="24" width="20" customWidth="1"/>
  </cols>
  <sheetData>
    <row r="1" customFormat="1" customHeight="1" spans="1:5">
      <c r="A1" s="123"/>
      <c r="B1" s="123"/>
      <c r="C1" s="123"/>
      <c r="D1" s="123"/>
      <c r="E1" s="123"/>
    </row>
    <row r="2" customFormat="1" ht="13.5" customHeight="1" spans="4:5">
      <c r="D2" s="124"/>
      <c r="E2" s="55" t="s">
        <v>396</v>
      </c>
    </row>
    <row r="3" customFormat="1" ht="27.75" customHeight="1" spans="1:5">
      <c r="A3" s="125" t="s">
        <v>397</v>
      </c>
      <c r="B3" s="56"/>
      <c r="C3" s="56"/>
      <c r="D3" s="56"/>
      <c r="E3" s="56"/>
    </row>
    <row r="4" customFormat="1" ht="18" customHeight="1" spans="1:5">
      <c r="A4" s="126" t="str">
        <f>"单位名称："&amp;""</f>
        <v>单位名称：</v>
      </c>
      <c r="B4" s="127"/>
      <c r="C4" s="127"/>
      <c r="D4" s="128"/>
      <c r="E4" s="60" t="s">
        <v>1</v>
      </c>
    </row>
    <row r="5" customFormat="1" ht="19.5" customHeight="1" spans="1:5">
      <c r="A5" s="129" t="s">
        <v>398</v>
      </c>
      <c r="B5" s="130" t="s">
        <v>200</v>
      </c>
      <c r="C5" s="130"/>
      <c r="D5" s="130"/>
      <c r="E5" s="130" t="s">
        <v>399</v>
      </c>
    </row>
    <row r="6" customFormat="1" ht="40.5" customHeight="1" spans="1:5">
      <c r="A6" s="131"/>
      <c r="B6" s="130" t="s">
        <v>55</v>
      </c>
      <c r="C6" s="132" t="s">
        <v>58</v>
      </c>
      <c r="D6" s="132" t="s">
        <v>380</v>
      </c>
      <c r="E6" s="130"/>
    </row>
    <row r="7" customFormat="1" ht="19.5" customHeight="1" spans="1:5">
      <c r="A7" s="36">
        <v>1</v>
      </c>
      <c r="B7" s="71">
        <v>2</v>
      </c>
      <c r="C7" s="71">
        <v>3</v>
      </c>
      <c r="D7" s="131">
        <v>4</v>
      </c>
      <c r="E7" s="71">
        <v>5</v>
      </c>
    </row>
    <row r="8" customFormat="1" ht="28.4" customHeight="1" spans="1:5">
      <c r="A8" s="82"/>
      <c r="B8" s="133"/>
      <c r="C8" s="133"/>
      <c r="D8" s="133"/>
      <c r="E8" s="133"/>
    </row>
    <row r="9" customFormat="1" ht="29.9" customHeight="1" spans="1:5">
      <c r="A9" s="82"/>
      <c r="B9" s="133"/>
      <c r="C9" s="133"/>
      <c r="D9" s="133"/>
      <c r="E9" s="133"/>
    </row>
    <row r="10" customHeight="1" spans="1:1">
      <c r="A10" s="88" t="s">
        <v>400</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7" sqref="C17"/>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611111111111" customWidth="1"/>
  </cols>
  <sheetData>
    <row r="1" ht="16.5" customHeight="1" spans="10:10">
      <c r="J1" s="55" t="s">
        <v>401</v>
      </c>
    </row>
    <row r="2" ht="41.25" customHeight="1" spans="1:10">
      <c r="A2" s="117" t="str">
        <f>"2025"&amp;"年对下转移支付绩效目标表"</f>
        <v>2025年对下转移支付绩效目标表</v>
      </c>
      <c r="B2" s="56"/>
      <c r="C2" s="56"/>
      <c r="D2" s="56"/>
      <c r="E2" s="56"/>
      <c r="F2" s="118"/>
      <c r="G2" s="56"/>
      <c r="H2" s="118"/>
      <c r="I2" s="118"/>
      <c r="J2" s="56"/>
    </row>
    <row r="3" ht="17.25" customHeight="1" spans="1:1">
      <c r="A3" s="57" t="str">
        <f>"单位名称："&amp;"石林彝族自治县大可乡中心学校"</f>
        <v>单位名称：石林彝族自治县大可乡中心学校</v>
      </c>
    </row>
    <row r="4" ht="44.25" customHeight="1" spans="1:10">
      <c r="A4" s="38" t="s">
        <v>398</v>
      </c>
      <c r="B4" s="38" t="s">
        <v>302</v>
      </c>
      <c r="C4" s="38" t="s">
        <v>303</v>
      </c>
      <c r="D4" s="38" t="s">
        <v>304</v>
      </c>
      <c r="E4" s="38" t="s">
        <v>305</v>
      </c>
      <c r="F4" s="119" t="s">
        <v>306</v>
      </c>
      <c r="G4" s="38" t="s">
        <v>307</v>
      </c>
      <c r="H4" s="119" t="s">
        <v>308</v>
      </c>
      <c r="I4" s="119" t="s">
        <v>309</v>
      </c>
      <c r="J4" s="38" t="s">
        <v>310</v>
      </c>
    </row>
    <row r="5" ht="14.25" customHeight="1" spans="1:10">
      <c r="A5" s="38">
        <v>1</v>
      </c>
      <c r="B5" s="38">
        <v>2</v>
      </c>
      <c r="C5" s="38">
        <v>3</v>
      </c>
      <c r="D5" s="38">
        <v>4</v>
      </c>
      <c r="E5" s="38">
        <v>5</v>
      </c>
      <c r="F5" s="119">
        <v>6</v>
      </c>
      <c r="G5" s="38">
        <v>7</v>
      </c>
      <c r="H5" s="119">
        <v>8</v>
      </c>
      <c r="I5" s="119">
        <v>9</v>
      </c>
      <c r="J5" s="38">
        <v>10</v>
      </c>
    </row>
    <row r="6" ht="42" customHeight="1" spans="1:10">
      <c r="A6" s="82"/>
      <c r="B6" s="120"/>
      <c r="C6" s="120"/>
      <c r="D6" s="120"/>
      <c r="E6" s="106"/>
      <c r="F6" s="121"/>
      <c r="G6" s="106"/>
      <c r="H6" s="121"/>
      <c r="I6" s="121"/>
      <c r="J6" s="106"/>
    </row>
    <row r="7" ht="42" customHeight="1" spans="1:10">
      <c r="A7" s="82"/>
      <c r="B7" s="73"/>
      <c r="C7" s="73"/>
      <c r="D7" s="73"/>
      <c r="E7" s="82"/>
      <c r="F7" s="73"/>
      <c r="G7" s="82"/>
      <c r="H7" s="73"/>
      <c r="I7" s="73"/>
      <c r="J7" s="82"/>
    </row>
    <row r="8" customHeight="1" spans="1:1">
      <c r="A8" s="122" t="s">
        <v>402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9" sqref="C1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91" t="s">
        <v>403</v>
      </c>
      <c r="B1" s="92"/>
      <c r="C1" s="92"/>
      <c r="D1" s="93"/>
      <c r="E1" s="93"/>
      <c r="F1" s="93"/>
      <c r="G1" s="92"/>
      <c r="H1" s="92"/>
      <c r="I1" s="93"/>
    </row>
    <row r="2" ht="41.25" customHeight="1" spans="1:9">
      <c r="A2" s="94" t="str">
        <f>"2025"&amp;"年新增资产配置预算表"</f>
        <v>2025年新增资产配置预算表</v>
      </c>
      <c r="B2" s="95"/>
      <c r="C2" s="95"/>
      <c r="D2" s="96"/>
      <c r="E2" s="96"/>
      <c r="F2" s="96"/>
      <c r="G2" s="95"/>
      <c r="H2" s="95"/>
      <c r="I2" s="96"/>
    </row>
    <row r="3" customHeight="1" spans="1:9">
      <c r="A3" s="97" t="str">
        <f>"单位名称："&amp;"石林彝族自治县大可乡中心学校"</f>
        <v>单位名称：石林彝族自治县大可乡中心学校</v>
      </c>
      <c r="B3" s="98"/>
      <c r="C3" s="98"/>
      <c r="D3" s="99"/>
      <c r="F3" s="96"/>
      <c r="G3" s="95"/>
      <c r="H3" s="95"/>
      <c r="I3" s="116" t="s">
        <v>1</v>
      </c>
    </row>
    <row r="4" ht="28.5" customHeight="1" spans="1:9">
      <c r="A4" s="100" t="s">
        <v>192</v>
      </c>
      <c r="B4" s="101" t="s">
        <v>193</v>
      </c>
      <c r="C4" s="102" t="s">
        <v>404</v>
      </c>
      <c r="D4" s="100" t="s">
        <v>405</v>
      </c>
      <c r="E4" s="100" t="s">
        <v>406</v>
      </c>
      <c r="F4" s="100" t="s">
        <v>407</v>
      </c>
      <c r="G4" s="101" t="s">
        <v>408</v>
      </c>
      <c r="H4" s="89"/>
      <c r="I4" s="100"/>
    </row>
    <row r="5" ht="21" customHeight="1" spans="1:9">
      <c r="A5" s="102"/>
      <c r="B5" s="103"/>
      <c r="C5" s="103"/>
      <c r="D5" s="104"/>
      <c r="E5" s="103"/>
      <c r="F5" s="103"/>
      <c r="G5" s="101" t="s">
        <v>378</v>
      </c>
      <c r="H5" s="101" t="s">
        <v>409</v>
      </c>
      <c r="I5" s="101" t="s">
        <v>410</v>
      </c>
    </row>
    <row r="6" ht="17.25" customHeight="1" spans="1:9">
      <c r="A6" s="105" t="s">
        <v>82</v>
      </c>
      <c r="B6" s="41" t="s">
        <v>83</v>
      </c>
      <c r="C6" s="105" t="s">
        <v>84</v>
      </c>
      <c r="D6" s="106" t="s">
        <v>85</v>
      </c>
      <c r="E6" s="105" t="s">
        <v>86</v>
      </c>
      <c r="F6" s="41" t="s">
        <v>87</v>
      </c>
      <c r="G6" s="107" t="s">
        <v>88</v>
      </c>
      <c r="H6" s="106" t="s">
        <v>89</v>
      </c>
      <c r="I6" s="106">
        <v>9</v>
      </c>
    </row>
    <row r="7" ht="19.5" customHeight="1" spans="1:9">
      <c r="A7" s="108"/>
      <c r="B7" s="84"/>
      <c r="C7" s="84"/>
      <c r="D7" s="82"/>
      <c r="E7" s="73"/>
      <c r="F7" s="107"/>
      <c r="G7" s="109"/>
      <c r="H7" s="110"/>
      <c r="I7" s="110"/>
    </row>
    <row r="8" ht="19.5" customHeight="1" spans="1:9">
      <c r="A8" s="111" t="s">
        <v>55</v>
      </c>
      <c r="B8" s="112"/>
      <c r="C8" s="112"/>
      <c r="D8" s="113"/>
      <c r="E8" s="114"/>
      <c r="F8" s="114"/>
      <c r="G8" s="109"/>
      <c r="H8" s="110"/>
      <c r="I8" s="110"/>
    </row>
    <row r="9" customHeight="1" spans="1:1">
      <c r="A9" s="115" t="s">
        <v>411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3888888888889" defaultRowHeight="14.25" customHeight="1"/>
  <cols>
    <col min="1" max="1" width="19.287037037037" customWidth="1"/>
    <col min="2" max="2" width="33.8425925925926" customWidth="1"/>
    <col min="3" max="3" width="23.8611111111111" customWidth="1"/>
    <col min="4" max="4" width="11.1388888888889" customWidth="1"/>
    <col min="5" max="5" width="17.712962962963" customWidth="1"/>
    <col min="6" max="6" width="9.86111111111111" customWidth="1"/>
    <col min="7" max="7" width="17.712962962963" customWidth="1"/>
    <col min="8" max="11" width="23.1388888888889" customWidth="1"/>
  </cols>
  <sheetData>
    <row r="1" customHeight="1" spans="4:11">
      <c r="D1" s="54"/>
      <c r="E1" s="54"/>
      <c r="F1" s="54"/>
      <c r="G1" s="54"/>
      <c r="K1" s="55" t="s">
        <v>412</v>
      </c>
    </row>
    <row r="2" ht="41.25" customHeight="1" spans="1:11">
      <c r="A2" s="56" t="str">
        <f>"2025"&amp;"年上级转移支付补助项目支出预算表"</f>
        <v>2025年上级转移支付补助项目支出预算表</v>
      </c>
      <c r="B2" s="56"/>
      <c r="C2" s="56"/>
      <c r="D2" s="56"/>
      <c r="E2" s="56"/>
      <c r="F2" s="56"/>
      <c r="G2" s="56"/>
      <c r="H2" s="56"/>
      <c r="I2" s="56"/>
      <c r="J2" s="56"/>
      <c r="K2" s="56"/>
    </row>
    <row r="3" ht="13.5" customHeight="1" spans="1:11">
      <c r="A3" s="57" t="str">
        <f>"单位名称："&amp;"石林彝族自治县大可乡中心学校"</f>
        <v>单位名称：石林彝族自治县大可乡中心学校</v>
      </c>
      <c r="B3" s="58"/>
      <c r="C3" s="58"/>
      <c r="D3" s="58"/>
      <c r="E3" s="58"/>
      <c r="F3" s="58"/>
      <c r="G3" s="58"/>
      <c r="H3" s="59"/>
      <c r="I3" s="59"/>
      <c r="J3" s="59"/>
      <c r="K3" s="60" t="s">
        <v>1</v>
      </c>
    </row>
    <row r="4" ht="21.75" customHeight="1" spans="1:11">
      <c r="A4" s="61" t="s">
        <v>269</v>
      </c>
      <c r="B4" s="61" t="s">
        <v>195</v>
      </c>
      <c r="C4" s="61" t="s">
        <v>270</v>
      </c>
      <c r="D4" s="62" t="s">
        <v>196</v>
      </c>
      <c r="E4" s="62" t="s">
        <v>197</v>
      </c>
      <c r="F4" s="62" t="s">
        <v>271</v>
      </c>
      <c r="G4" s="62" t="s">
        <v>272</v>
      </c>
      <c r="H4" s="80" t="s">
        <v>55</v>
      </c>
      <c r="I4" s="63" t="s">
        <v>413</v>
      </c>
      <c r="J4" s="64"/>
      <c r="K4" s="65"/>
    </row>
    <row r="5" ht="21.75" customHeight="1" spans="1:11">
      <c r="A5" s="66"/>
      <c r="B5" s="66"/>
      <c r="C5" s="66"/>
      <c r="D5" s="67"/>
      <c r="E5" s="67"/>
      <c r="F5" s="67"/>
      <c r="G5" s="67"/>
      <c r="H5" s="81"/>
      <c r="I5" s="62" t="s">
        <v>58</v>
      </c>
      <c r="J5" s="62" t="s">
        <v>59</v>
      </c>
      <c r="K5" s="62" t="s">
        <v>60</v>
      </c>
    </row>
    <row r="6" ht="40.5" customHeight="1" spans="1:11">
      <c r="A6" s="69"/>
      <c r="B6" s="69"/>
      <c r="C6" s="69"/>
      <c r="D6" s="70"/>
      <c r="E6" s="70"/>
      <c r="F6" s="70"/>
      <c r="G6" s="70"/>
      <c r="H6" s="71"/>
      <c r="I6" s="70" t="s">
        <v>57</v>
      </c>
      <c r="J6" s="70"/>
      <c r="K6" s="70"/>
    </row>
    <row r="7" ht="15" customHeight="1" spans="1:11">
      <c r="A7" s="72">
        <v>1</v>
      </c>
      <c r="B7" s="72">
        <v>2</v>
      </c>
      <c r="C7" s="72">
        <v>3</v>
      </c>
      <c r="D7" s="72">
        <v>4</v>
      </c>
      <c r="E7" s="72">
        <v>5</v>
      </c>
      <c r="F7" s="72">
        <v>6</v>
      </c>
      <c r="G7" s="72">
        <v>7</v>
      </c>
      <c r="H7" s="72">
        <v>8</v>
      </c>
      <c r="I7" s="72">
        <v>9</v>
      </c>
      <c r="J7" s="89">
        <v>10</v>
      </c>
      <c r="K7" s="89">
        <v>11</v>
      </c>
    </row>
    <row r="8" ht="18.75" customHeight="1" spans="1:11">
      <c r="A8" s="82"/>
      <c r="B8" s="73"/>
      <c r="C8" s="82"/>
      <c r="D8" s="82"/>
      <c r="E8" s="82"/>
      <c r="F8" s="82"/>
      <c r="G8" s="82"/>
      <c r="H8" s="83"/>
      <c r="I8" s="90"/>
      <c r="J8" s="90"/>
      <c r="K8" s="83"/>
    </row>
    <row r="9" ht="18.75" customHeight="1" spans="1:11">
      <c r="A9" s="84"/>
      <c r="B9" s="73"/>
      <c r="C9" s="73"/>
      <c r="D9" s="73"/>
      <c r="E9" s="73"/>
      <c r="F9" s="73"/>
      <c r="G9" s="73"/>
      <c r="H9" s="75"/>
      <c r="I9" s="75"/>
      <c r="J9" s="75"/>
      <c r="K9" s="83"/>
    </row>
    <row r="10" ht="18.75" customHeight="1" spans="1:11">
      <c r="A10" s="85" t="s">
        <v>183</v>
      </c>
      <c r="B10" s="86"/>
      <c r="C10" s="86"/>
      <c r="D10" s="86"/>
      <c r="E10" s="86"/>
      <c r="F10" s="86"/>
      <c r="G10" s="87"/>
      <c r="H10" s="75"/>
      <c r="I10" s="75"/>
      <c r="J10" s="75"/>
      <c r="K10" s="83"/>
    </row>
    <row r="11" customHeight="1" spans="1:1">
      <c r="A11" s="88"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selection activeCell="E13" sqref="E13"/>
    </sheetView>
  </sheetViews>
  <sheetFormatPr defaultColWidth="9.13888888888889" defaultRowHeight="14.25" customHeight="1" outlineLevelCol="6"/>
  <cols>
    <col min="1" max="1" width="35.287037037037" customWidth="1"/>
    <col min="2" max="2" width="28" customWidth="1"/>
    <col min="3" max="3" width="54.6296296296296" customWidth="1"/>
    <col min="4" max="4" width="28" customWidth="1"/>
    <col min="5" max="7" width="23.8611111111111" customWidth="1"/>
  </cols>
  <sheetData>
    <row r="1" ht="13.5" customHeight="1" spans="4:7">
      <c r="D1" s="54"/>
      <c r="G1" s="55" t="s">
        <v>415</v>
      </c>
    </row>
    <row r="2" ht="41.25" customHeight="1" spans="1:7">
      <c r="A2" s="56" t="str">
        <f>"2025"&amp;"年部门项目中期规划预算表"</f>
        <v>2025年部门项目中期规划预算表</v>
      </c>
      <c r="B2" s="56"/>
      <c r="C2" s="56"/>
      <c r="D2" s="56"/>
      <c r="E2" s="56"/>
      <c r="F2" s="56"/>
      <c r="G2" s="56"/>
    </row>
    <row r="3" ht="13.5" customHeight="1" spans="1:7">
      <c r="A3" s="57" t="str">
        <f>"单位名称："&amp;"石林彝族自治县大可乡中心学校"</f>
        <v>单位名称：石林彝族自治县大可乡中心学校</v>
      </c>
      <c r="B3" s="58"/>
      <c r="C3" s="58"/>
      <c r="D3" s="58"/>
      <c r="E3" s="59"/>
      <c r="F3" s="59"/>
      <c r="G3" s="60" t="s">
        <v>1</v>
      </c>
    </row>
    <row r="4" ht="21.75" customHeight="1" spans="1:7">
      <c r="A4" s="61" t="s">
        <v>270</v>
      </c>
      <c r="B4" s="61" t="s">
        <v>269</v>
      </c>
      <c r="C4" s="61" t="s">
        <v>195</v>
      </c>
      <c r="D4" s="62" t="s">
        <v>416</v>
      </c>
      <c r="E4" s="63" t="s">
        <v>58</v>
      </c>
      <c r="F4" s="64"/>
      <c r="G4" s="65"/>
    </row>
    <row r="5" ht="21.75" customHeight="1" spans="1:7">
      <c r="A5" s="66"/>
      <c r="B5" s="66"/>
      <c r="C5" s="66"/>
      <c r="D5" s="67"/>
      <c r="E5" s="68" t="str">
        <f>"2025"&amp;"年"</f>
        <v>2025年</v>
      </c>
      <c r="F5" s="62" t="str">
        <f>("2025"+1)&amp;"年"</f>
        <v>2026年</v>
      </c>
      <c r="G5" s="62" t="str">
        <f>("2025"+2)&amp;"年"</f>
        <v>2027年</v>
      </c>
    </row>
    <row r="6" ht="40.5" customHeight="1" spans="1:7">
      <c r="A6" s="69"/>
      <c r="B6" s="69"/>
      <c r="C6" s="69"/>
      <c r="D6" s="70"/>
      <c r="E6" s="71"/>
      <c r="F6" s="70" t="s">
        <v>57</v>
      </c>
      <c r="G6" s="70"/>
    </row>
    <row r="7" ht="15" customHeight="1" spans="1:7">
      <c r="A7" s="72">
        <v>1</v>
      </c>
      <c r="B7" s="72">
        <v>2</v>
      </c>
      <c r="C7" s="72">
        <v>3</v>
      </c>
      <c r="D7" s="72">
        <v>4</v>
      </c>
      <c r="E7" s="72">
        <v>5</v>
      </c>
      <c r="F7" s="72">
        <v>6</v>
      </c>
      <c r="G7" s="72">
        <v>7</v>
      </c>
    </row>
    <row r="8" ht="17.25" customHeight="1" spans="1:7">
      <c r="A8" s="73" t="s">
        <v>70</v>
      </c>
      <c r="B8" s="74"/>
      <c r="C8" s="74"/>
      <c r="D8" s="73"/>
      <c r="E8" s="75">
        <v>885125</v>
      </c>
      <c r="F8" s="75"/>
      <c r="G8" s="75"/>
    </row>
    <row r="9" ht="18.75" customHeight="1" spans="1:7">
      <c r="A9" s="73"/>
      <c r="B9" s="73" t="s">
        <v>417</v>
      </c>
      <c r="C9" s="73" t="s">
        <v>277</v>
      </c>
      <c r="D9" s="73" t="s">
        <v>418</v>
      </c>
      <c r="E9" s="75">
        <v>20690</v>
      </c>
      <c r="F9" s="75"/>
      <c r="G9" s="75"/>
    </row>
    <row r="10" ht="18.75" customHeight="1" spans="1:7">
      <c r="A10" s="76"/>
      <c r="B10" s="73" t="s">
        <v>417</v>
      </c>
      <c r="C10" s="73" t="s">
        <v>279</v>
      </c>
      <c r="D10" s="73" t="s">
        <v>418</v>
      </c>
      <c r="E10" s="75">
        <v>8717</v>
      </c>
      <c r="F10" s="75"/>
      <c r="G10" s="75"/>
    </row>
    <row r="11" ht="18.75" customHeight="1" spans="1:7">
      <c r="A11" s="76"/>
      <c r="B11" s="73" t="s">
        <v>417</v>
      </c>
      <c r="C11" s="73" t="s">
        <v>281</v>
      </c>
      <c r="D11" s="73" t="s">
        <v>418</v>
      </c>
      <c r="E11" s="75">
        <v>12349</v>
      </c>
      <c r="F11" s="75"/>
      <c r="G11" s="75"/>
    </row>
    <row r="12" ht="18.75" customHeight="1" spans="1:7">
      <c r="A12" s="76"/>
      <c r="B12" s="73" t="s">
        <v>417</v>
      </c>
      <c r="C12" s="73" t="s">
        <v>283</v>
      </c>
      <c r="D12" s="73" t="s">
        <v>418</v>
      </c>
      <c r="E12" s="75">
        <v>1920</v>
      </c>
      <c r="F12" s="75"/>
      <c r="G12" s="75"/>
    </row>
    <row r="13" ht="18.75" customHeight="1" spans="1:7">
      <c r="A13" s="76"/>
      <c r="B13" s="73" t="s">
        <v>417</v>
      </c>
      <c r="C13" s="73" t="s">
        <v>285</v>
      </c>
      <c r="D13" s="73" t="s">
        <v>418</v>
      </c>
      <c r="E13" s="75">
        <v>29056</v>
      </c>
      <c r="F13" s="75"/>
      <c r="G13" s="75"/>
    </row>
    <row r="14" ht="18.75" customHeight="1" spans="1:7">
      <c r="A14" s="76"/>
      <c r="B14" s="73" t="s">
        <v>417</v>
      </c>
      <c r="C14" s="73" t="s">
        <v>289</v>
      </c>
      <c r="D14" s="73" t="s">
        <v>418</v>
      </c>
      <c r="E14" s="75">
        <v>2189</v>
      </c>
      <c r="F14" s="75"/>
      <c r="G14" s="75"/>
    </row>
    <row r="15" ht="18.75" customHeight="1" spans="1:7">
      <c r="A15" s="76"/>
      <c r="B15" s="73" t="s">
        <v>417</v>
      </c>
      <c r="C15" s="73" t="s">
        <v>291</v>
      </c>
      <c r="D15" s="73" t="s">
        <v>418</v>
      </c>
      <c r="E15" s="75">
        <v>44400</v>
      </c>
      <c r="F15" s="75"/>
      <c r="G15" s="75"/>
    </row>
    <row r="16" ht="18.75" customHeight="1" spans="1:7">
      <c r="A16" s="76"/>
      <c r="B16" s="73" t="s">
        <v>417</v>
      </c>
      <c r="C16" s="73" t="s">
        <v>293</v>
      </c>
      <c r="D16" s="73" t="s">
        <v>418</v>
      </c>
      <c r="E16" s="75">
        <v>85800</v>
      </c>
      <c r="F16" s="75"/>
      <c r="G16" s="75"/>
    </row>
    <row r="17" ht="18.75" customHeight="1" spans="1:7">
      <c r="A17" s="76"/>
      <c r="B17" s="73" t="s">
        <v>419</v>
      </c>
      <c r="C17" s="73" t="s">
        <v>296</v>
      </c>
      <c r="D17" s="73" t="s">
        <v>418</v>
      </c>
      <c r="E17" s="75">
        <v>62400</v>
      </c>
      <c r="F17" s="75"/>
      <c r="G17" s="75"/>
    </row>
    <row r="18" ht="18.75" customHeight="1" spans="1:7">
      <c r="A18" s="76"/>
      <c r="B18" s="73" t="s">
        <v>419</v>
      </c>
      <c r="C18" s="73" t="s">
        <v>298</v>
      </c>
      <c r="D18" s="73" t="s">
        <v>418</v>
      </c>
      <c r="E18" s="75">
        <v>237540</v>
      </c>
      <c r="F18" s="75"/>
      <c r="G18" s="75"/>
    </row>
    <row r="19" ht="18.75" customHeight="1" spans="1:7">
      <c r="A19" s="76"/>
      <c r="B19" s="73" t="s">
        <v>419</v>
      </c>
      <c r="C19" s="73" t="s">
        <v>300</v>
      </c>
      <c r="D19" s="73" t="s">
        <v>418</v>
      </c>
      <c r="E19" s="75">
        <v>380064</v>
      </c>
      <c r="F19" s="75"/>
      <c r="G19" s="75"/>
    </row>
    <row r="20" ht="18.75" customHeight="1" spans="1:7">
      <c r="A20" s="77" t="s">
        <v>55</v>
      </c>
      <c r="B20" s="78" t="s">
        <v>420</v>
      </c>
      <c r="C20" s="78"/>
      <c r="D20" s="79"/>
      <c r="E20" s="75">
        <v>885125</v>
      </c>
      <c r="F20" s="75"/>
      <c r="G20" s="75"/>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zoomScale="70" zoomScaleNormal="70" workbookViewId="0">
      <selection activeCell="H32" sqref="H32"/>
    </sheetView>
  </sheetViews>
  <sheetFormatPr defaultColWidth="8.57407407407407" defaultRowHeight="14.25" customHeight="1"/>
  <cols>
    <col min="1" max="1" width="18.1388888888889" customWidth="1"/>
    <col min="2" max="2" width="60.6296296296296" customWidth="1"/>
    <col min="3" max="3" width="42.8796296296296" customWidth="1"/>
    <col min="4" max="4" width="15.5740740740741" customWidth="1"/>
    <col min="5" max="5" width="31.5740740740741" customWidth="1"/>
    <col min="6" max="6" width="15.4259259259259" customWidth="1"/>
    <col min="7" max="7" width="26.8796296296296" customWidth="1"/>
    <col min="8" max="8" width="29.5740740740741" customWidth="1"/>
    <col min="9" max="9" width="30.5740740740741" customWidth="1"/>
    <col min="10" max="10" width="23.8611111111111" customWidth="1"/>
  </cols>
  <sheetData>
    <row r="1" customHeight="1" spans="1:10">
      <c r="A1" s="1"/>
      <c r="B1" s="1"/>
      <c r="C1" s="1"/>
      <c r="D1" s="1"/>
      <c r="E1" s="1"/>
      <c r="F1" s="1"/>
      <c r="G1" s="1"/>
      <c r="H1" s="1"/>
      <c r="I1" s="1"/>
      <c r="J1" s="45" t="s">
        <v>421</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"单位名称："&amp;"石林彝族自治县大可乡中心学校"</f>
        <v>单位名称：石林彝族自治县大可乡中心学校</v>
      </c>
      <c r="B3" s="3"/>
      <c r="C3" s="4"/>
      <c r="D3" s="5"/>
      <c r="E3" s="5"/>
      <c r="F3" s="5"/>
      <c r="G3" s="5"/>
      <c r="H3" s="5"/>
      <c r="I3" s="5"/>
      <c r="J3" s="249" t="s">
        <v>1</v>
      </c>
    </row>
    <row r="4" ht="30" customHeight="1" spans="1:10">
      <c r="A4" s="6" t="s">
        <v>422</v>
      </c>
      <c r="B4" s="7">
        <v>105014</v>
      </c>
      <c r="C4" s="8"/>
      <c r="D4" s="8"/>
      <c r="E4" s="9"/>
      <c r="F4" s="10" t="s">
        <v>423</v>
      </c>
      <c r="G4" s="9"/>
      <c r="H4" s="11" t="s">
        <v>70</v>
      </c>
      <c r="I4" s="8"/>
      <c r="J4" s="9"/>
    </row>
    <row r="5" ht="32.25" customHeight="1" spans="1:10">
      <c r="A5" s="12" t="s">
        <v>424</v>
      </c>
      <c r="B5" s="13"/>
      <c r="C5" s="13"/>
      <c r="D5" s="13"/>
      <c r="E5" s="13"/>
      <c r="F5" s="13"/>
      <c r="G5" s="13"/>
      <c r="H5" s="13"/>
      <c r="I5" s="46"/>
      <c r="J5" s="47" t="s">
        <v>425</v>
      </c>
    </row>
    <row r="6" ht="99.75" customHeight="1" spans="1:10">
      <c r="A6" s="14" t="s">
        <v>426</v>
      </c>
      <c r="B6" s="15" t="s">
        <v>427</v>
      </c>
      <c r="C6" s="16" t="s">
        <v>428</v>
      </c>
      <c r="D6" s="16"/>
      <c r="E6" s="16"/>
      <c r="F6" s="16"/>
      <c r="G6" s="16"/>
      <c r="H6" s="16"/>
      <c r="I6" s="16"/>
      <c r="J6" s="48" t="s">
        <v>429</v>
      </c>
    </row>
    <row r="7" ht="99.75" customHeight="1" spans="1:10">
      <c r="A7" s="14"/>
      <c r="B7" s="15" t="str">
        <f>"总体绩效目标（"&amp;"2025"&amp;"-"&amp;("2025"+2)&amp;"年期间）"</f>
        <v>总体绩效目标（2025-2027年期间）</v>
      </c>
      <c r="C7" s="16" t="s">
        <v>430</v>
      </c>
      <c r="D7" s="16"/>
      <c r="E7" s="16"/>
      <c r="F7" s="16"/>
      <c r="G7" s="16"/>
      <c r="H7" s="16"/>
      <c r="I7" s="16"/>
      <c r="J7" s="48" t="s">
        <v>431</v>
      </c>
    </row>
    <row r="8" ht="142.8" spans="1:10">
      <c r="A8" s="15" t="s">
        <v>432</v>
      </c>
      <c r="B8" s="17" t="str">
        <f>"预算年度（"&amp;"2025"&amp;"年）绩效目标"</f>
        <v>预算年度（2025年）绩效目标</v>
      </c>
      <c r="C8" s="18" t="s">
        <v>433</v>
      </c>
      <c r="D8" s="18"/>
      <c r="E8" s="18"/>
      <c r="F8" s="18"/>
      <c r="G8" s="18"/>
      <c r="H8" s="18"/>
      <c r="I8" s="18"/>
      <c r="J8" s="49" t="s">
        <v>434</v>
      </c>
    </row>
    <row r="9" ht="32.25" customHeight="1" spans="1:10">
      <c r="A9" s="19" t="s">
        <v>435</v>
      </c>
      <c r="B9" s="19"/>
      <c r="C9" s="19"/>
      <c r="D9" s="19"/>
      <c r="E9" s="19"/>
      <c r="F9" s="19"/>
      <c r="G9" s="19"/>
      <c r="H9" s="19"/>
      <c r="I9" s="19"/>
      <c r="J9" s="19"/>
    </row>
    <row r="10" ht="32.25" customHeight="1" spans="1:10">
      <c r="A10" s="15" t="s">
        <v>436</v>
      </c>
      <c r="B10" s="15"/>
      <c r="C10" s="14" t="s">
        <v>437</v>
      </c>
      <c r="D10" s="14"/>
      <c r="E10" s="14"/>
      <c r="F10" s="14" t="s">
        <v>438</v>
      </c>
      <c r="G10" s="14"/>
      <c r="H10" s="14" t="s">
        <v>439</v>
      </c>
      <c r="I10" s="14"/>
      <c r="J10" s="14"/>
    </row>
    <row r="11" ht="32.25" customHeight="1" spans="1:10">
      <c r="A11" s="15"/>
      <c r="B11" s="15"/>
      <c r="C11" s="14"/>
      <c r="D11" s="14"/>
      <c r="E11" s="14"/>
      <c r="F11" s="14"/>
      <c r="G11" s="14"/>
      <c r="H11" s="15" t="s">
        <v>440</v>
      </c>
      <c r="I11" s="15" t="s">
        <v>441</v>
      </c>
      <c r="J11" s="15" t="s">
        <v>442</v>
      </c>
    </row>
    <row r="12" ht="24" customHeight="1" spans="1:10">
      <c r="A12" s="14" t="s">
        <v>55</v>
      </c>
      <c r="B12" s="20"/>
      <c r="C12" s="20"/>
      <c r="D12" s="20"/>
      <c r="E12" s="20"/>
      <c r="F12" s="20"/>
      <c r="G12" s="21"/>
      <c r="H12" s="22">
        <v>15881044</v>
      </c>
      <c r="I12" s="22">
        <v>15881044</v>
      </c>
      <c r="J12" s="50"/>
    </row>
    <row r="13" ht="34.5" customHeight="1" spans="1:10">
      <c r="A13" s="23" t="s">
        <v>75</v>
      </c>
      <c r="B13" s="24"/>
      <c r="C13" s="23" t="s">
        <v>443</v>
      </c>
      <c r="D13" s="24"/>
      <c r="E13" s="24"/>
      <c r="F13" s="24"/>
      <c r="G13" s="24"/>
      <c r="H13" s="25">
        <v>14995919</v>
      </c>
      <c r="I13" s="25">
        <v>14995919</v>
      </c>
      <c r="J13" s="51">
        <v>0</v>
      </c>
    </row>
    <row r="14" ht="46" customHeight="1" spans="1:10">
      <c r="A14" s="23" t="s">
        <v>76</v>
      </c>
      <c r="B14" s="24"/>
      <c r="C14" s="23" t="s">
        <v>444</v>
      </c>
      <c r="D14" s="24"/>
      <c r="E14" s="24"/>
      <c r="F14" s="24"/>
      <c r="G14" s="24"/>
      <c r="H14" s="25">
        <v>885125</v>
      </c>
      <c r="I14" s="25">
        <v>885125</v>
      </c>
      <c r="J14" s="51">
        <v>0</v>
      </c>
    </row>
    <row r="15" ht="32.25" customHeight="1" spans="1:10">
      <c r="A15" s="19" t="s">
        <v>445</v>
      </c>
      <c r="B15" s="19"/>
      <c r="C15" s="19"/>
      <c r="D15" s="19"/>
      <c r="E15" s="19"/>
      <c r="F15" s="19"/>
      <c r="G15" s="19"/>
      <c r="H15" s="19"/>
      <c r="I15" s="19"/>
      <c r="J15" s="19"/>
    </row>
    <row r="16" ht="32.25" customHeight="1" spans="1:10">
      <c r="A16" s="26" t="s">
        <v>446</v>
      </c>
      <c r="B16" s="26"/>
      <c r="C16" s="26"/>
      <c r="D16" s="26"/>
      <c r="E16" s="26"/>
      <c r="F16" s="26"/>
      <c r="G16" s="26"/>
      <c r="H16" s="27" t="s">
        <v>447</v>
      </c>
      <c r="I16" s="52" t="s">
        <v>310</v>
      </c>
      <c r="J16" s="27" t="s">
        <v>448</v>
      </c>
    </row>
    <row r="17" ht="36" customHeight="1" spans="1:10">
      <c r="A17" s="28" t="s">
        <v>303</v>
      </c>
      <c r="B17" s="28" t="s">
        <v>449</v>
      </c>
      <c r="C17" s="29" t="s">
        <v>305</v>
      </c>
      <c r="D17" s="29" t="s">
        <v>306</v>
      </c>
      <c r="E17" s="29" t="s">
        <v>307</v>
      </c>
      <c r="F17" s="29" t="s">
        <v>308</v>
      </c>
      <c r="G17" s="29" t="s">
        <v>309</v>
      </c>
      <c r="H17" s="30"/>
      <c r="I17" s="30"/>
      <c r="J17" s="30"/>
    </row>
    <row r="18" ht="36" customHeight="1" spans="1:10">
      <c r="A18" s="31" t="s">
        <v>313</v>
      </c>
      <c r="B18" s="32" t="s">
        <v>450</v>
      </c>
      <c r="C18" s="33" t="s">
        <v>315</v>
      </c>
      <c r="D18" s="34">
        <v>40</v>
      </c>
      <c r="E18" s="33" t="s">
        <v>451</v>
      </c>
      <c r="F18" s="33">
        <v>1</v>
      </c>
      <c r="G18" s="35" t="s">
        <v>452</v>
      </c>
      <c r="H18" s="36" t="s">
        <v>453</v>
      </c>
      <c r="I18" s="36" t="s">
        <v>454</v>
      </c>
      <c r="J18" s="36"/>
    </row>
    <row r="19" ht="61" customHeight="1" spans="1:10">
      <c r="A19" s="37" t="s">
        <v>319</v>
      </c>
      <c r="B19" s="32" t="s">
        <v>455</v>
      </c>
      <c r="C19" s="33" t="s">
        <v>315</v>
      </c>
      <c r="D19" s="34">
        <v>1</v>
      </c>
      <c r="E19" s="35" t="s">
        <v>322</v>
      </c>
      <c r="F19" s="33">
        <v>1</v>
      </c>
      <c r="G19" s="35" t="s">
        <v>456</v>
      </c>
      <c r="H19" s="36" t="s">
        <v>457</v>
      </c>
      <c r="I19" s="36" t="s">
        <v>458</v>
      </c>
      <c r="J19" s="36"/>
    </row>
    <row r="20" ht="36" customHeight="1" spans="1:10">
      <c r="A20" s="37" t="s">
        <v>459</v>
      </c>
      <c r="B20" s="32" t="s">
        <v>460</v>
      </c>
      <c r="C20" s="33" t="s">
        <v>315</v>
      </c>
      <c r="D20" s="34">
        <v>1</v>
      </c>
      <c r="E20" s="35" t="s">
        <v>322</v>
      </c>
      <c r="F20" s="33">
        <v>1</v>
      </c>
      <c r="G20" s="35" t="s">
        <v>461</v>
      </c>
      <c r="H20" s="38" t="s">
        <v>462</v>
      </c>
      <c r="I20" s="36" t="s">
        <v>463</v>
      </c>
      <c r="J20" s="38"/>
    </row>
    <row r="21" ht="36" customHeight="1" spans="1:10">
      <c r="A21" s="39" t="s">
        <v>464</v>
      </c>
      <c r="B21" s="40" t="s">
        <v>465</v>
      </c>
      <c r="C21" s="33" t="s">
        <v>315</v>
      </c>
      <c r="D21" s="34">
        <v>1</v>
      </c>
      <c r="E21" s="35" t="s">
        <v>322</v>
      </c>
      <c r="F21" s="33">
        <v>1</v>
      </c>
      <c r="G21" s="35" t="s">
        <v>466</v>
      </c>
      <c r="H21" s="38" t="s">
        <v>467</v>
      </c>
      <c r="I21" s="36" t="s">
        <v>468</v>
      </c>
      <c r="J21" s="38"/>
    </row>
    <row r="22" ht="36" customHeight="1" spans="1:10">
      <c r="A22" s="31" t="s">
        <v>469</v>
      </c>
      <c r="B22" s="40" t="s">
        <v>470</v>
      </c>
      <c r="C22" s="33" t="s">
        <v>315</v>
      </c>
      <c r="D22" s="34">
        <v>1</v>
      </c>
      <c r="E22" s="35" t="s">
        <v>322</v>
      </c>
      <c r="F22" s="33">
        <v>1</v>
      </c>
      <c r="G22" s="35" t="s">
        <v>471</v>
      </c>
      <c r="H22" s="36" t="s">
        <v>334</v>
      </c>
      <c r="I22" s="36" t="s">
        <v>468</v>
      </c>
      <c r="J22" s="38"/>
    </row>
    <row r="23" ht="36" customHeight="1" spans="1:10">
      <c r="A23" s="37" t="s">
        <v>472</v>
      </c>
      <c r="B23" s="40" t="s">
        <v>473</v>
      </c>
      <c r="C23" s="33" t="s">
        <v>315</v>
      </c>
      <c r="D23" s="34">
        <v>1</v>
      </c>
      <c r="E23" s="35" t="s">
        <v>322</v>
      </c>
      <c r="F23" s="33">
        <v>1</v>
      </c>
      <c r="G23" s="35" t="s">
        <v>474</v>
      </c>
      <c r="H23" s="38" t="s">
        <v>475</v>
      </c>
      <c r="I23" s="36" t="s">
        <v>476</v>
      </c>
      <c r="J23" s="38"/>
    </row>
    <row r="24" ht="36" customHeight="1" spans="1:10">
      <c r="A24" s="37" t="s">
        <v>477</v>
      </c>
      <c r="B24" s="40" t="s">
        <v>478</v>
      </c>
      <c r="C24" s="33" t="s">
        <v>315</v>
      </c>
      <c r="D24" s="34">
        <v>1</v>
      </c>
      <c r="E24" s="35" t="s">
        <v>322</v>
      </c>
      <c r="F24" s="33">
        <v>1</v>
      </c>
      <c r="G24" s="35" t="s">
        <v>479</v>
      </c>
      <c r="H24" s="38" t="s">
        <v>480</v>
      </c>
      <c r="I24" s="36" t="s">
        <v>481</v>
      </c>
      <c r="J24" s="38"/>
    </row>
    <row r="25" ht="58" customHeight="1" spans="1:10">
      <c r="A25" s="41" t="s">
        <v>482</v>
      </c>
      <c r="B25" s="42" t="s">
        <v>483</v>
      </c>
      <c r="C25" s="33" t="s">
        <v>326</v>
      </c>
      <c r="D25" s="43">
        <v>0.95</v>
      </c>
      <c r="E25" s="44" t="s">
        <v>322</v>
      </c>
      <c r="F25" s="33">
        <v>1</v>
      </c>
      <c r="G25" s="35" t="s">
        <v>484</v>
      </c>
      <c r="H25" s="38" t="s">
        <v>485</v>
      </c>
      <c r="I25" s="53" t="s">
        <v>486</v>
      </c>
      <c r="J25" s="38"/>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A18:A21"/>
    <mergeCell ref="A22:A24"/>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116" t="s">
        <v>52</v>
      </c>
    </row>
    <row r="2" ht="41.25" customHeight="1" spans="1:1">
      <c r="A2" s="94" t="str">
        <f>"2025"&amp;"年部门收入预算表"</f>
        <v>2025年部门收入预算表</v>
      </c>
    </row>
    <row r="3" ht="17.25" customHeight="1" spans="1:19">
      <c r="A3" s="97" t="str">
        <f>"单位名称："&amp;"石林彝族自治县大可乡中心学校"</f>
        <v>单位名称：石林彝族自治县大可乡中心学校</v>
      </c>
      <c r="S3" s="99" t="s">
        <v>1</v>
      </c>
    </row>
    <row r="4" ht="21.75" customHeight="1" spans="1:19">
      <c r="A4" s="235" t="s">
        <v>53</v>
      </c>
      <c r="B4" s="236" t="s">
        <v>54</v>
      </c>
      <c r="C4" s="236" t="s">
        <v>55</v>
      </c>
      <c r="D4" s="237" t="s">
        <v>56</v>
      </c>
      <c r="E4" s="237"/>
      <c r="F4" s="237"/>
      <c r="G4" s="237"/>
      <c r="H4" s="237"/>
      <c r="I4" s="184"/>
      <c r="J4" s="237"/>
      <c r="K4" s="237"/>
      <c r="L4" s="237"/>
      <c r="M4" s="237"/>
      <c r="N4" s="243"/>
      <c r="O4" s="237" t="s">
        <v>45</v>
      </c>
      <c r="P4" s="237"/>
      <c r="Q4" s="237"/>
      <c r="R4" s="237"/>
      <c r="S4" s="243"/>
    </row>
    <row r="5" ht="27" customHeight="1" spans="1:19">
      <c r="A5" s="238"/>
      <c r="B5" s="239"/>
      <c r="C5" s="239"/>
      <c r="D5" s="239" t="s">
        <v>57</v>
      </c>
      <c r="E5" s="239" t="s">
        <v>58</v>
      </c>
      <c r="F5" s="239" t="s">
        <v>59</v>
      </c>
      <c r="G5" s="239" t="s">
        <v>60</v>
      </c>
      <c r="H5" s="239" t="s">
        <v>61</v>
      </c>
      <c r="I5" s="244" t="s">
        <v>62</v>
      </c>
      <c r="J5" s="245"/>
      <c r="K5" s="245"/>
      <c r="L5" s="245"/>
      <c r="M5" s="245"/>
      <c r="N5" s="246"/>
      <c r="O5" s="239" t="s">
        <v>57</v>
      </c>
      <c r="P5" s="239" t="s">
        <v>58</v>
      </c>
      <c r="Q5" s="239" t="s">
        <v>59</v>
      </c>
      <c r="R5" s="239" t="s">
        <v>60</v>
      </c>
      <c r="S5" s="239" t="s">
        <v>63</v>
      </c>
    </row>
    <row r="6" ht="30" customHeight="1" spans="1:19">
      <c r="A6" s="240"/>
      <c r="B6" s="158"/>
      <c r="C6" s="169"/>
      <c r="D6" s="169"/>
      <c r="E6" s="169"/>
      <c r="F6" s="169"/>
      <c r="G6" s="169"/>
      <c r="H6" s="169"/>
      <c r="I6" s="121" t="s">
        <v>57</v>
      </c>
      <c r="J6" s="246" t="s">
        <v>64</v>
      </c>
      <c r="K6" s="246" t="s">
        <v>65</v>
      </c>
      <c r="L6" s="246" t="s">
        <v>66</v>
      </c>
      <c r="M6" s="246" t="s">
        <v>67</v>
      </c>
      <c r="N6" s="246" t="s">
        <v>68</v>
      </c>
      <c r="O6" s="247"/>
      <c r="P6" s="247"/>
      <c r="Q6" s="247"/>
      <c r="R6" s="247"/>
      <c r="S6" s="169"/>
    </row>
    <row r="7" ht="15" customHeight="1" spans="1:19">
      <c r="A7" s="241">
        <v>1</v>
      </c>
      <c r="B7" s="241">
        <v>2</v>
      </c>
      <c r="C7" s="241">
        <v>3</v>
      </c>
      <c r="D7" s="241">
        <v>4</v>
      </c>
      <c r="E7" s="241">
        <v>5</v>
      </c>
      <c r="F7" s="241">
        <v>6</v>
      </c>
      <c r="G7" s="241">
        <v>7</v>
      </c>
      <c r="H7" s="241">
        <v>8</v>
      </c>
      <c r="I7" s="121">
        <v>9</v>
      </c>
      <c r="J7" s="241">
        <v>10</v>
      </c>
      <c r="K7" s="241">
        <v>11</v>
      </c>
      <c r="L7" s="241">
        <v>12</v>
      </c>
      <c r="M7" s="241">
        <v>13</v>
      </c>
      <c r="N7" s="241">
        <v>14</v>
      </c>
      <c r="O7" s="241">
        <v>15</v>
      </c>
      <c r="P7" s="241">
        <v>16</v>
      </c>
      <c r="Q7" s="241">
        <v>17</v>
      </c>
      <c r="R7" s="241">
        <v>18</v>
      </c>
      <c r="S7" s="241">
        <v>19</v>
      </c>
    </row>
    <row r="8" ht="18" customHeight="1" spans="1:19">
      <c r="A8" s="73" t="s">
        <v>69</v>
      </c>
      <c r="B8" s="73" t="s">
        <v>70</v>
      </c>
      <c r="C8" s="157">
        <v>15881044</v>
      </c>
      <c r="D8" s="157">
        <v>15881044</v>
      </c>
      <c r="E8" s="157">
        <v>15881044</v>
      </c>
      <c r="F8" s="157"/>
      <c r="G8" s="157"/>
      <c r="H8" s="157"/>
      <c r="I8" s="157"/>
      <c r="J8" s="157"/>
      <c r="K8" s="157"/>
      <c r="L8" s="157"/>
      <c r="M8" s="157"/>
      <c r="N8" s="157"/>
      <c r="O8" s="157"/>
      <c r="P8" s="157"/>
      <c r="Q8" s="157"/>
      <c r="R8" s="157"/>
      <c r="S8" s="157"/>
    </row>
    <row r="9" ht="18" customHeight="1" spans="1:19">
      <c r="A9" s="102" t="s">
        <v>55</v>
      </c>
      <c r="B9" s="242"/>
      <c r="C9" s="157">
        <v>15881044</v>
      </c>
      <c r="D9" s="157">
        <v>15881044</v>
      </c>
      <c r="E9" s="157">
        <v>15881044</v>
      </c>
      <c r="F9" s="157"/>
      <c r="G9" s="157"/>
      <c r="H9" s="157"/>
      <c r="I9" s="157"/>
      <c r="J9" s="157"/>
      <c r="K9" s="157"/>
      <c r="L9" s="157"/>
      <c r="M9" s="157"/>
      <c r="N9" s="157"/>
      <c r="O9" s="157"/>
      <c r="P9" s="157"/>
      <c r="Q9" s="157"/>
      <c r="R9" s="157"/>
      <c r="S9" s="15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5" workbookViewId="0">
      <selection activeCell="D31" sqref="D3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99" t="s">
        <v>71</v>
      </c>
    </row>
    <row r="2" ht="41.25" customHeight="1" spans="1:1">
      <c r="A2" s="94" t="str">
        <f>"2025"&amp;"年部门支出预算表"</f>
        <v>2025年部门支出预算表</v>
      </c>
    </row>
    <row r="3" ht="17.25" customHeight="1" spans="1:15">
      <c r="A3" s="97" t="str">
        <f>"单位名称："&amp;"石林彝族自治县大可乡中心学校"</f>
        <v>单位名称：石林彝族自治县大可乡中心学校</v>
      </c>
      <c r="O3" s="99" t="s">
        <v>1</v>
      </c>
    </row>
    <row r="4" ht="27" customHeight="1" spans="1:15">
      <c r="A4" s="221" t="s">
        <v>72</v>
      </c>
      <c r="B4" s="221" t="s">
        <v>73</v>
      </c>
      <c r="C4" s="221" t="s">
        <v>55</v>
      </c>
      <c r="D4" s="222" t="s">
        <v>58</v>
      </c>
      <c r="E4" s="223"/>
      <c r="F4" s="224"/>
      <c r="G4" s="225" t="s">
        <v>59</v>
      </c>
      <c r="H4" s="225" t="s">
        <v>60</v>
      </c>
      <c r="I4" s="225" t="s">
        <v>74</v>
      </c>
      <c r="J4" s="222" t="s">
        <v>62</v>
      </c>
      <c r="K4" s="223"/>
      <c r="L4" s="223"/>
      <c r="M4" s="223"/>
      <c r="N4" s="232"/>
      <c r="O4" s="233"/>
    </row>
    <row r="5" ht="42" customHeight="1" spans="1:15">
      <c r="A5" s="226"/>
      <c r="B5" s="226"/>
      <c r="C5" s="227"/>
      <c r="D5" s="228" t="s">
        <v>57</v>
      </c>
      <c r="E5" s="228" t="s">
        <v>75</v>
      </c>
      <c r="F5" s="228" t="s">
        <v>76</v>
      </c>
      <c r="G5" s="227"/>
      <c r="H5" s="227"/>
      <c r="I5" s="234"/>
      <c r="J5" s="228" t="s">
        <v>57</v>
      </c>
      <c r="K5" s="215" t="s">
        <v>77</v>
      </c>
      <c r="L5" s="215" t="s">
        <v>78</v>
      </c>
      <c r="M5" s="215" t="s">
        <v>79</v>
      </c>
      <c r="N5" s="215" t="s">
        <v>80</v>
      </c>
      <c r="O5" s="215" t="s">
        <v>81</v>
      </c>
    </row>
    <row r="6" ht="18" customHeight="1" spans="1:15">
      <c r="A6" s="105" t="s">
        <v>82</v>
      </c>
      <c r="B6" s="105" t="s">
        <v>83</v>
      </c>
      <c r="C6" s="105" t="s">
        <v>84</v>
      </c>
      <c r="D6" s="107" t="s">
        <v>85</v>
      </c>
      <c r="E6" s="107" t="s">
        <v>86</v>
      </c>
      <c r="F6" s="107" t="s">
        <v>87</v>
      </c>
      <c r="G6" s="107" t="s">
        <v>88</v>
      </c>
      <c r="H6" s="107" t="s">
        <v>89</v>
      </c>
      <c r="I6" s="107" t="s">
        <v>90</v>
      </c>
      <c r="J6" s="107" t="s">
        <v>91</v>
      </c>
      <c r="K6" s="107" t="s">
        <v>92</v>
      </c>
      <c r="L6" s="107" t="s">
        <v>93</v>
      </c>
      <c r="M6" s="107" t="s">
        <v>94</v>
      </c>
      <c r="N6" s="105" t="s">
        <v>95</v>
      </c>
      <c r="O6" s="107" t="s">
        <v>96</v>
      </c>
    </row>
    <row r="7" ht="21" customHeight="1" spans="1:15">
      <c r="A7" s="108" t="s">
        <v>97</v>
      </c>
      <c r="B7" s="108" t="s">
        <v>98</v>
      </c>
      <c r="C7" s="157">
        <v>10998082</v>
      </c>
      <c r="D7" s="157">
        <v>10998082</v>
      </c>
      <c r="E7" s="157">
        <v>10112957</v>
      </c>
      <c r="F7" s="157">
        <v>885125</v>
      </c>
      <c r="G7" s="157"/>
      <c r="H7" s="157"/>
      <c r="I7" s="157"/>
      <c r="J7" s="157"/>
      <c r="K7" s="157"/>
      <c r="L7" s="157"/>
      <c r="M7" s="157"/>
      <c r="N7" s="157"/>
      <c r="O7" s="157"/>
    </row>
    <row r="8" ht="21" customHeight="1" spans="1:15">
      <c r="A8" s="229" t="s">
        <v>99</v>
      </c>
      <c r="B8" s="229" t="s">
        <v>100</v>
      </c>
      <c r="C8" s="157">
        <v>10910362</v>
      </c>
      <c r="D8" s="157">
        <v>10910362</v>
      </c>
      <c r="E8" s="157">
        <v>10112957</v>
      </c>
      <c r="F8" s="157">
        <v>797405</v>
      </c>
      <c r="G8" s="157"/>
      <c r="H8" s="157"/>
      <c r="I8" s="157"/>
      <c r="J8" s="157"/>
      <c r="K8" s="157"/>
      <c r="L8" s="157"/>
      <c r="M8" s="157"/>
      <c r="N8" s="157"/>
      <c r="O8" s="157"/>
    </row>
    <row r="9" ht="21" customHeight="1" spans="1:15">
      <c r="A9" s="230" t="s">
        <v>101</v>
      </c>
      <c r="B9" s="230" t="s">
        <v>102</v>
      </c>
      <c r="C9" s="157">
        <v>299940</v>
      </c>
      <c r="D9" s="157">
        <v>299940</v>
      </c>
      <c r="E9" s="157"/>
      <c r="F9" s="157">
        <v>299940</v>
      </c>
      <c r="G9" s="157"/>
      <c r="H9" s="157"/>
      <c r="I9" s="157"/>
      <c r="J9" s="157"/>
      <c r="K9" s="157"/>
      <c r="L9" s="157"/>
      <c r="M9" s="157"/>
      <c r="N9" s="157"/>
      <c r="O9" s="157"/>
    </row>
    <row r="10" ht="21" customHeight="1" spans="1:15">
      <c r="A10" s="230" t="s">
        <v>103</v>
      </c>
      <c r="B10" s="230" t="s">
        <v>104</v>
      </c>
      <c r="C10" s="157">
        <v>10230358</v>
      </c>
      <c r="D10" s="157">
        <v>10230358</v>
      </c>
      <c r="E10" s="157">
        <v>10112957</v>
      </c>
      <c r="F10" s="157">
        <v>117401</v>
      </c>
      <c r="G10" s="157"/>
      <c r="H10" s="157"/>
      <c r="I10" s="157"/>
      <c r="J10" s="157"/>
      <c r="K10" s="157"/>
      <c r="L10" s="157"/>
      <c r="M10" s="157"/>
      <c r="N10" s="157"/>
      <c r="O10" s="157"/>
    </row>
    <row r="11" ht="21" customHeight="1" spans="1:15">
      <c r="A11" s="230" t="s">
        <v>105</v>
      </c>
      <c r="B11" s="230" t="s">
        <v>106</v>
      </c>
      <c r="C11" s="157">
        <v>380064</v>
      </c>
      <c r="D11" s="157">
        <v>380064</v>
      </c>
      <c r="E11" s="157"/>
      <c r="F11" s="157">
        <v>380064</v>
      </c>
      <c r="G11" s="157"/>
      <c r="H11" s="157"/>
      <c r="I11" s="157"/>
      <c r="J11" s="157"/>
      <c r="K11" s="157"/>
      <c r="L11" s="157"/>
      <c r="M11" s="157"/>
      <c r="N11" s="157"/>
      <c r="O11" s="157"/>
    </row>
    <row r="12" ht="21" customHeight="1" spans="1:15">
      <c r="A12" s="229" t="s">
        <v>107</v>
      </c>
      <c r="B12" s="229" t="s">
        <v>108</v>
      </c>
      <c r="C12" s="157">
        <v>1920</v>
      </c>
      <c r="D12" s="157">
        <v>1920</v>
      </c>
      <c r="E12" s="157"/>
      <c r="F12" s="157">
        <v>1920</v>
      </c>
      <c r="G12" s="157"/>
      <c r="H12" s="157"/>
      <c r="I12" s="157"/>
      <c r="J12" s="157"/>
      <c r="K12" s="157"/>
      <c r="L12" s="157"/>
      <c r="M12" s="157"/>
      <c r="N12" s="157"/>
      <c r="O12" s="157"/>
    </row>
    <row r="13" ht="21" customHeight="1" spans="1:15">
      <c r="A13" s="230" t="s">
        <v>109</v>
      </c>
      <c r="B13" s="230" t="s">
        <v>110</v>
      </c>
      <c r="C13" s="157">
        <v>1920</v>
      </c>
      <c r="D13" s="157">
        <v>1920</v>
      </c>
      <c r="E13" s="157"/>
      <c r="F13" s="157">
        <v>1920</v>
      </c>
      <c r="G13" s="157"/>
      <c r="H13" s="157"/>
      <c r="I13" s="157"/>
      <c r="J13" s="157"/>
      <c r="K13" s="157"/>
      <c r="L13" s="157"/>
      <c r="M13" s="157"/>
      <c r="N13" s="157"/>
      <c r="O13" s="157"/>
    </row>
    <row r="14" ht="21" customHeight="1" spans="1:15">
      <c r="A14" s="229" t="s">
        <v>111</v>
      </c>
      <c r="B14" s="229" t="s">
        <v>112</v>
      </c>
      <c r="C14" s="157">
        <v>85800</v>
      </c>
      <c r="D14" s="157">
        <v>85800</v>
      </c>
      <c r="E14" s="157"/>
      <c r="F14" s="157">
        <v>85800</v>
      </c>
      <c r="G14" s="157"/>
      <c r="H14" s="157"/>
      <c r="I14" s="157"/>
      <c r="J14" s="157"/>
      <c r="K14" s="157"/>
      <c r="L14" s="157"/>
      <c r="M14" s="157"/>
      <c r="N14" s="157"/>
      <c r="O14" s="157"/>
    </row>
    <row r="15" ht="21" customHeight="1" spans="1:15">
      <c r="A15" s="230" t="s">
        <v>113</v>
      </c>
      <c r="B15" s="230" t="s">
        <v>114</v>
      </c>
      <c r="C15" s="157">
        <v>85800</v>
      </c>
      <c r="D15" s="157">
        <v>85800</v>
      </c>
      <c r="E15" s="157"/>
      <c r="F15" s="157">
        <v>85800</v>
      </c>
      <c r="G15" s="157"/>
      <c r="H15" s="157"/>
      <c r="I15" s="157"/>
      <c r="J15" s="157"/>
      <c r="K15" s="157"/>
      <c r="L15" s="157"/>
      <c r="M15" s="157"/>
      <c r="N15" s="157"/>
      <c r="O15" s="157"/>
    </row>
    <row r="16" ht="21" customHeight="1" spans="1:15">
      <c r="A16" s="108" t="s">
        <v>115</v>
      </c>
      <c r="B16" s="108" t="s">
        <v>116</v>
      </c>
      <c r="C16" s="157">
        <v>2539753</v>
      </c>
      <c r="D16" s="157">
        <v>2539753</v>
      </c>
      <c r="E16" s="157">
        <v>2539753</v>
      </c>
      <c r="F16" s="157"/>
      <c r="G16" s="157"/>
      <c r="H16" s="157"/>
      <c r="I16" s="157"/>
      <c r="J16" s="157"/>
      <c r="K16" s="157"/>
      <c r="L16" s="157"/>
      <c r="M16" s="157"/>
      <c r="N16" s="157"/>
      <c r="O16" s="157"/>
    </row>
    <row r="17" ht="21" customHeight="1" spans="1:15">
      <c r="A17" s="229" t="s">
        <v>117</v>
      </c>
      <c r="B17" s="229" t="s">
        <v>118</v>
      </c>
      <c r="C17" s="157">
        <v>2391889</v>
      </c>
      <c r="D17" s="157">
        <v>2391889</v>
      </c>
      <c r="E17" s="157">
        <v>2391889</v>
      </c>
      <c r="F17" s="157"/>
      <c r="G17" s="157"/>
      <c r="H17" s="157"/>
      <c r="I17" s="157"/>
      <c r="J17" s="157"/>
      <c r="K17" s="157"/>
      <c r="L17" s="157"/>
      <c r="M17" s="157"/>
      <c r="N17" s="157"/>
      <c r="O17" s="157"/>
    </row>
    <row r="18" ht="21" customHeight="1" spans="1:15">
      <c r="A18" s="230" t="s">
        <v>119</v>
      </c>
      <c r="B18" s="230" t="s">
        <v>120</v>
      </c>
      <c r="C18" s="157">
        <v>921600</v>
      </c>
      <c r="D18" s="157">
        <v>921600</v>
      </c>
      <c r="E18" s="157">
        <v>921600</v>
      </c>
      <c r="F18" s="157"/>
      <c r="G18" s="157"/>
      <c r="H18" s="157"/>
      <c r="I18" s="157"/>
      <c r="J18" s="157"/>
      <c r="K18" s="157"/>
      <c r="L18" s="157"/>
      <c r="M18" s="157"/>
      <c r="N18" s="157"/>
      <c r="O18" s="157"/>
    </row>
    <row r="19" ht="21" customHeight="1" spans="1:15">
      <c r="A19" s="230" t="s">
        <v>121</v>
      </c>
      <c r="B19" s="230" t="s">
        <v>122</v>
      </c>
      <c r="C19" s="157">
        <v>1346901</v>
      </c>
      <c r="D19" s="157">
        <v>1346901</v>
      </c>
      <c r="E19" s="157">
        <v>1346901</v>
      </c>
      <c r="F19" s="157"/>
      <c r="G19" s="157"/>
      <c r="H19" s="157"/>
      <c r="I19" s="157"/>
      <c r="J19" s="157"/>
      <c r="K19" s="157"/>
      <c r="L19" s="157"/>
      <c r="M19" s="157"/>
      <c r="N19" s="157"/>
      <c r="O19" s="157"/>
    </row>
    <row r="20" ht="21" customHeight="1" spans="1:15">
      <c r="A20" s="230" t="s">
        <v>123</v>
      </c>
      <c r="B20" s="230" t="s">
        <v>124</v>
      </c>
      <c r="C20" s="157">
        <v>123388</v>
      </c>
      <c r="D20" s="157">
        <v>123388</v>
      </c>
      <c r="E20" s="157">
        <v>123388</v>
      </c>
      <c r="F20" s="157"/>
      <c r="G20" s="157"/>
      <c r="H20" s="157"/>
      <c r="I20" s="157"/>
      <c r="J20" s="157"/>
      <c r="K20" s="157"/>
      <c r="L20" s="157"/>
      <c r="M20" s="157"/>
      <c r="N20" s="157"/>
      <c r="O20" s="157"/>
    </row>
    <row r="21" ht="21" customHeight="1" spans="1:15">
      <c r="A21" s="229" t="s">
        <v>125</v>
      </c>
      <c r="B21" s="229" t="s">
        <v>126</v>
      </c>
      <c r="C21" s="157">
        <v>147864</v>
      </c>
      <c r="D21" s="157">
        <v>147864</v>
      </c>
      <c r="E21" s="157">
        <v>147864</v>
      </c>
      <c r="F21" s="157"/>
      <c r="G21" s="157"/>
      <c r="H21" s="157"/>
      <c r="I21" s="157"/>
      <c r="J21" s="157"/>
      <c r="K21" s="157"/>
      <c r="L21" s="157"/>
      <c r="M21" s="157"/>
      <c r="N21" s="157"/>
      <c r="O21" s="157"/>
    </row>
    <row r="22" ht="21" customHeight="1" spans="1:15">
      <c r="A22" s="230" t="s">
        <v>127</v>
      </c>
      <c r="B22" s="230" t="s">
        <v>128</v>
      </c>
      <c r="C22" s="157">
        <v>147864</v>
      </c>
      <c r="D22" s="157">
        <v>147864</v>
      </c>
      <c r="E22" s="157">
        <v>147864</v>
      </c>
      <c r="F22" s="157"/>
      <c r="G22" s="157"/>
      <c r="H22" s="157"/>
      <c r="I22" s="157"/>
      <c r="J22" s="157"/>
      <c r="K22" s="157"/>
      <c r="L22" s="157"/>
      <c r="M22" s="157"/>
      <c r="N22" s="157"/>
      <c r="O22" s="157"/>
    </row>
    <row r="23" ht="21" customHeight="1" spans="1:15">
      <c r="A23" s="108" t="s">
        <v>129</v>
      </c>
      <c r="B23" s="108" t="s">
        <v>130</v>
      </c>
      <c r="C23" s="157">
        <v>1277708</v>
      </c>
      <c r="D23" s="157">
        <v>1277708</v>
      </c>
      <c r="E23" s="157">
        <v>1277708</v>
      </c>
      <c r="F23" s="157"/>
      <c r="G23" s="157"/>
      <c r="H23" s="157"/>
      <c r="I23" s="157"/>
      <c r="J23" s="157"/>
      <c r="K23" s="157"/>
      <c r="L23" s="157"/>
      <c r="M23" s="157"/>
      <c r="N23" s="157"/>
      <c r="O23" s="157"/>
    </row>
    <row r="24" ht="21" customHeight="1" spans="1:15">
      <c r="A24" s="229" t="s">
        <v>131</v>
      </c>
      <c r="B24" s="229" t="s">
        <v>132</v>
      </c>
      <c r="C24" s="157">
        <v>1277708</v>
      </c>
      <c r="D24" s="157">
        <v>1277708</v>
      </c>
      <c r="E24" s="157">
        <v>1277708</v>
      </c>
      <c r="F24" s="157"/>
      <c r="G24" s="157"/>
      <c r="H24" s="157"/>
      <c r="I24" s="157"/>
      <c r="J24" s="157"/>
      <c r="K24" s="157"/>
      <c r="L24" s="157"/>
      <c r="M24" s="157"/>
      <c r="N24" s="157"/>
      <c r="O24" s="157"/>
    </row>
    <row r="25" ht="21" customHeight="1" spans="1:15">
      <c r="A25" s="230" t="s">
        <v>133</v>
      </c>
      <c r="B25" s="230" t="s">
        <v>134</v>
      </c>
      <c r="C25" s="157">
        <v>564743</v>
      </c>
      <c r="D25" s="157">
        <v>564743</v>
      </c>
      <c r="E25" s="157">
        <v>564743</v>
      </c>
      <c r="F25" s="157"/>
      <c r="G25" s="157"/>
      <c r="H25" s="157"/>
      <c r="I25" s="157"/>
      <c r="J25" s="157"/>
      <c r="K25" s="157"/>
      <c r="L25" s="157"/>
      <c r="M25" s="157"/>
      <c r="N25" s="157"/>
      <c r="O25" s="157"/>
    </row>
    <row r="26" ht="21" customHeight="1" spans="1:15">
      <c r="A26" s="230" t="s">
        <v>135</v>
      </c>
      <c r="B26" s="230" t="s">
        <v>136</v>
      </c>
      <c r="C26" s="157">
        <v>628421</v>
      </c>
      <c r="D26" s="157">
        <v>628421</v>
      </c>
      <c r="E26" s="157">
        <v>628421</v>
      </c>
      <c r="F26" s="157"/>
      <c r="G26" s="157"/>
      <c r="H26" s="157"/>
      <c r="I26" s="157"/>
      <c r="J26" s="157"/>
      <c r="K26" s="157"/>
      <c r="L26" s="157"/>
      <c r="M26" s="157"/>
      <c r="N26" s="157"/>
      <c r="O26" s="157"/>
    </row>
    <row r="27" ht="21" customHeight="1" spans="1:15">
      <c r="A27" s="230" t="s">
        <v>137</v>
      </c>
      <c r="B27" s="230" t="s">
        <v>138</v>
      </c>
      <c r="C27" s="157">
        <v>84544</v>
      </c>
      <c r="D27" s="157">
        <v>84544</v>
      </c>
      <c r="E27" s="157">
        <v>84544</v>
      </c>
      <c r="F27" s="157"/>
      <c r="G27" s="157"/>
      <c r="H27" s="157"/>
      <c r="I27" s="157"/>
      <c r="J27" s="157"/>
      <c r="K27" s="157"/>
      <c r="L27" s="157"/>
      <c r="M27" s="157"/>
      <c r="N27" s="157"/>
      <c r="O27" s="157"/>
    </row>
    <row r="28" ht="21" customHeight="1" spans="1:15">
      <c r="A28" s="108" t="s">
        <v>139</v>
      </c>
      <c r="B28" s="108" t="s">
        <v>140</v>
      </c>
      <c r="C28" s="157">
        <v>1065501</v>
      </c>
      <c r="D28" s="157">
        <v>1065501</v>
      </c>
      <c r="E28" s="157">
        <v>1065501</v>
      </c>
      <c r="F28" s="157"/>
      <c r="G28" s="157"/>
      <c r="H28" s="157"/>
      <c r="I28" s="157"/>
      <c r="J28" s="157"/>
      <c r="K28" s="157"/>
      <c r="L28" s="157"/>
      <c r="M28" s="157"/>
      <c r="N28" s="157"/>
      <c r="O28" s="157"/>
    </row>
    <row r="29" ht="21" customHeight="1" spans="1:15">
      <c r="A29" s="229" t="s">
        <v>141</v>
      </c>
      <c r="B29" s="229" t="s">
        <v>142</v>
      </c>
      <c r="C29" s="157">
        <v>1065501</v>
      </c>
      <c r="D29" s="157">
        <v>1065501</v>
      </c>
      <c r="E29" s="157">
        <v>1065501</v>
      </c>
      <c r="F29" s="157"/>
      <c r="G29" s="157"/>
      <c r="H29" s="157"/>
      <c r="I29" s="157"/>
      <c r="J29" s="157"/>
      <c r="K29" s="157"/>
      <c r="L29" s="157"/>
      <c r="M29" s="157"/>
      <c r="N29" s="157"/>
      <c r="O29" s="157"/>
    </row>
    <row r="30" ht="21" customHeight="1" spans="1:15">
      <c r="A30" s="230" t="s">
        <v>143</v>
      </c>
      <c r="B30" s="230" t="s">
        <v>144</v>
      </c>
      <c r="C30" s="157">
        <v>1065501</v>
      </c>
      <c r="D30" s="157">
        <v>1065501</v>
      </c>
      <c r="E30" s="157">
        <v>1065501</v>
      </c>
      <c r="F30" s="157"/>
      <c r="G30" s="157"/>
      <c r="H30" s="157"/>
      <c r="I30" s="157"/>
      <c r="J30" s="157"/>
      <c r="K30" s="157"/>
      <c r="L30" s="157"/>
      <c r="M30" s="157"/>
      <c r="N30" s="157"/>
      <c r="O30" s="157"/>
    </row>
    <row r="31" ht="21" customHeight="1" spans="1:15">
      <c r="A31" s="231" t="s">
        <v>55</v>
      </c>
      <c r="B31" s="87"/>
      <c r="C31" s="157">
        <v>15881044</v>
      </c>
      <c r="D31" s="157">
        <v>15881044</v>
      </c>
      <c r="E31" s="157">
        <v>14995919</v>
      </c>
      <c r="F31" s="157">
        <v>885125</v>
      </c>
      <c r="G31" s="157"/>
      <c r="H31" s="157"/>
      <c r="I31" s="157"/>
      <c r="J31" s="157"/>
      <c r="K31" s="157"/>
      <c r="L31" s="157"/>
      <c r="M31" s="157"/>
      <c r="N31" s="157"/>
      <c r="O31" s="157"/>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zoomScale="130" zoomScaleNormal="130" workbookViewId="0">
      <selection activeCell="J10" sqref="J10"/>
    </sheetView>
  </sheetViews>
  <sheetFormatPr defaultColWidth="8.57407407407407" defaultRowHeight="12.75" customHeight="1" outlineLevelCol="3"/>
  <cols>
    <col min="1" max="4" width="35.5740740740741" customWidth="1"/>
  </cols>
  <sheetData>
    <row r="1" ht="15" customHeight="1" spans="1:4">
      <c r="A1" s="95"/>
      <c r="B1" s="99"/>
      <c r="C1" s="99"/>
      <c r="D1" s="99" t="s">
        <v>145</v>
      </c>
    </row>
    <row r="2" ht="41.25" customHeight="1" spans="1:1">
      <c r="A2" s="94" t="str">
        <f>"2025"&amp;"年部门财政拨款收支预算总表"</f>
        <v>2025年部门财政拨款收支预算总表</v>
      </c>
    </row>
    <row r="3" ht="17.25" customHeight="1" spans="1:4">
      <c r="A3" s="97" t="str">
        <f>"单位名称："&amp;"石林彝族自治县大可乡中心学校"</f>
        <v>单位名称：石林彝族自治县大可乡中心学校</v>
      </c>
      <c r="B3" s="214"/>
      <c r="D3" s="99" t="s">
        <v>1</v>
      </c>
    </row>
    <row r="4" ht="17.25" customHeight="1" spans="1:4">
      <c r="A4" s="215" t="s">
        <v>2</v>
      </c>
      <c r="B4" s="216"/>
      <c r="C4" s="215" t="s">
        <v>3</v>
      </c>
      <c r="D4" s="216"/>
    </row>
    <row r="5" ht="18.75" customHeight="1" spans="1:4">
      <c r="A5" s="215" t="s">
        <v>4</v>
      </c>
      <c r="B5" s="215" t="s">
        <v>5</v>
      </c>
      <c r="C5" s="215" t="s">
        <v>6</v>
      </c>
      <c r="D5" s="215" t="s">
        <v>5</v>
      </c>
    </row>
    <row r="6" ht="16.5" customHeight="1" spans="1:4">
      <c r="A6" s="217" t="s">
        <v>146</v>
      </c>
      <c r="B6" s="157">
        <v>15881044</v>
      </c>
      <c r="C6" s="217" t="s">
        <v>147</v>
      </c>
      <c r="D6" s="157">
        <v>15881044</v>
      </c>
    </row>
    <row r="7" ht="16.5" customHeight="1" spans="1:4">
      <c r="A7" s="217" t="s">
        <v>148</v>
      </c>
      <c r="B7" s="157">
        <v>15881044</v>
      </c>
      <c r="C7" s="217" t="s">
        <v>149</v>
      </c>
      <c r="D7" s="157"/>
    </row>
    <row r="8" ht="16.5" customHeight="1" spans="1:4">
      <c r="A8" s="217" t="s">
        <v>150</v>
      </c>
      <c r="B8" s="157"/>
      <c r="C8" s="217" t="s">
        <v>151</v>
      </c>
      <c r="D8" s="157"/>
    </row>
    <row r="9" ht="16.5" customHeight="1" spans="1:4">
      <c r="A9" s="217" t="s">
        <v>152</v>
      </c>
      <c r="B9" s="157"/>
      <c r="C9" s="217" t="s">
        <v>153</v>
      </c>
      <c r="D9" s="157"/>
    </row>
    <row r="10" ht="16.5" customHeight="1" spans="1:4">
      <c r="A10" s="217" t="s">
        <v>154</v>
      </c>
      <c r="B10" s="157"/>
      <c r="C10" s="217" t="s">
        <v>155</v>
      </c>
      <c r="D10" s="157"/>
    </row>
    <row r="11" ht="16.5" customHeight="1" spans="1:4">
      <c r="A11" s="217" t="s">
        <v>148</v>
      </c>
      <c r="B11" s="157"/>
      <c r="C11" s="217" t="s">
        <v>156</v>
      </c>
      <c r="D11" s="157">
        <v>10998082</v>
      </c>
    </row>
    <row r="12" ht="16.5" customHeight="1" spans="1:4">
      <c r="A12" s="197" t="s">
        <v>150</v>
      </c>
      <c r="B12" s="157"/>
      <c r="C12" s="120" t="s">
        <v>157</v>
      </c>
      <c r="D12" s="157"/>
    </row>
    <row r="13" ht="16.5" customHeight="1" spans="1:4">
      <c r="A13" s="197" t="s">
        <v>152</v>
      </c>
      <c r="B13" s="157"/>
      <c r="C13" s="120" t="s">
        <v>158</v>
      </c>
      <c r="D13" s="157"/>
    </row>
    <row r="14" ht="16.5" customHeight="1" spans="1:4">
      <c r="A14" s="218"/>
      <c r="B14" s="157"/>
      <c r="C14" s="120" t="s">
        <v>159</v>
      </c>
      <c r="D14" s="157">
        <v>2539753</v>
      </c>
    </row>
    <row r="15" ht="16.5" customHeight="1" spans="1:4">
      <c r="A15" s="218"/>
      <c r="B15" s="157"/>
      <c r="C15" s="120" t="s">
        <v>160</v>
      </c>
      <c r="D15" s="157">
        <v>1277708</v>
      </c>
    </row>
    <row r="16" ht="16.5" customHeight="1" spans="1:4">
      <c r="A16" s="218"/>
      <c r="B16" s="157"/>
      <c r="C16" s="120" t="s">
        <v>161</v>
      </c>
      <c r="D16" s="157"/>
    </row>
    <row r="17" ht="16.5" customHeight="1" spans="1:4">
      <c r="A17" s="218"/>
      <c r="B17" s="157"/>
      <c r="C17" s="120" t="s">
        <v>162</v>
      </c>
      <c r="D17" s="157"/>
    </row>
    <row r="18" ht="16.5" customHeight="1" spans="1:4">
      <c r="A18" s="218"/>
      <c r="B18" s="157"/>
      <c r="C18" s="120" t="s">
        <v>163</v>
      </c>
      <c r="D18" s="157"/>
    </row>
    <row r="19" ht="16.5" customHeight="1" spans="1:4">
      <c r="A19" s="218"/>
      <c r="B19" s="157"/>
      <c r="C19" s="120" t="s">
        <v>164</v>
      </c>
      <c r="D19" s="157"/>
    </row>
    <row r="20" ht="16.5" customHeight="1" spans="1:4">
      <c r="A20" s="218"/>
      <c r="B20" s="157"/>
      <c r="C20" s="120" t="s">
        <v>165</v>
      </c>
      <c r="D20" s="157"/>
    </row>
    <row r="21" ht="16.5" customHeight="1" spans="1:4">
      <c r="A21" s="218"/>
      <c r="B21" s="157"/>
      <c r="C21" s="120" t="s">
        <v>166</v>
      </c>
      <c r="D21" s="157"/>
    </row>
    <row r="22" ht="16.5" customHeight="1" spans="1:4">
      <c r="A22" s="218"/>
      <c r="B22" s="157"/>
      <c r="C22" s="120" t="s">
        <v>167</v>
      </c>
      <c r="D22" s="157"/>
    </row>
    <row r="23" ht="16.5" customHeight="1" spans="1:4">
      <c r="A23" s="218"/>
      <c r="B23" s="157"/>
      <c r="C23" s="120" t="s">
        <v>168</v>
      </c>
      <c r="D23" s="157"/>
    </row>
    <row r="24" ht="16.5" customHeight="1" spans="1:4">
      <c r="A24" s="218"/>
      <c r="B24" s="157"/>
      <c r="C24" s="120" t="s">
        <v>169</v>
      </c>
      <c r="D24" s="157"/>
    </row>
    <row r="25" ht="16.5" customHeight="1" spans="1:4">
      <c r="A25" s="218"/>
      <c r="B25" s="157"/>
      <c r="C25" s="120" t="s">
        <v>170</v>
      </c>
      <c r="D25" s="157">
        <v>1065501</v>
      </c>
    </row>
    <row r="26" ht="16.5" customHeight="1" spans="1:4">
      <c r="A26" s="218"/>
      <c r="B26" s="157"/>
      <c r="C26" s="120" t="s">
        <v>171</v>
      </c>
      <c r="D26" s="157"/>
    </row>
    <row r="27" ht="16.5" customHeight="1" spans="1:4">
      <c r="A27" s="218"/>
      <c r="B27" s="157"/>
      <c r="C27" s="120" t="s">
        <v>172</v>
      </c>
      <c r="D27" s="157"/>
    </row>
    <row r="28" ht="16.5" customHeight="1" spans="1:4">
      <c r="A28" s="218"/>
      <c r="B28" s="157"/>
      <c r="C28" s="120" t="s">
        <v>173</v>
      </c>
      <c r="D28" s="157"/>
    </row>
    <row r="29" ht="16.5" customHeight="1" spans="1:4">
      <c r="A29" s="218"/>
      <c r="B29" s="157"/>
      <c r="C29" s="120" t="s">
        <v>174</v>
      </c>
      <c r="D29" s="157"/>
    </row>
    <row r="30" ht="16.5" customHeight="1" spans="1:4">
      <c r="A30" s="218"/>
      <c r="B30" s="157"/>
      <c r="C30" s="120" t="s">
        <v>175</v>
      </c>
      <c r="D30" s="157"/>
    </row>
    <row r="31" ht="16.5" customHeight="1" spans="1:4">
      <c r="A31" s="218"/>
      <c r="B31" s="157"/>
      <c r="C31" s="197" t="s">
        <v>176</v>
      </c>
      <c r="D31" s="157"/>
    </row>
    <row r="32" ht="16.5" customHeight="1" spans="1:4">
      <c r="A32" s="218"/>
      <c r="B32" s="157"/>
      <c r="C32" s="197" t="s">
        <v>177</v>
      </c>
      <c r="D32" s="157"/>
    </row>
    <row r="33" ht="16.5" customHeight="1" spans="1:4">
      <c r="A33" s="218"/>
      <c r="B33" s="157"/>
      <c r="C33" s="82" t="s">
        <v>178</v>
      </c>
      <c r="D33" s="157"/>
    </row>
    <row r="34" ht="15" customHeight="1" spans="1:4">
      <c r="A34" s="219" t="s">
        <v>50</v>
      </c>
      <c r="B34" s="220">
        <v>15881044</v>
      </c>
      <c r="C34" s="219" t="s">
        <v>51</v>
      </c>
      <c r="D34" s="220">
        <v>15881044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88"/>
      <c r="F1" s="124"/>
      <c r="G1" s="192" t="s">
        <v>179</v>
      </c>
    </row>
    <row r="2" ht="41.25" customHeight="1" spans="1:7">
      <c r="A2" s="178" t="str">
        <f>"2025"&amp;"年一般公共预算支出预算表（按功能科目分类）"</f>
        <v>2025年一般公共预算支出预算表（按功能科目分类）</v>
      </c>
      <c r="B2" s="178"/>
      <c r="C2" s="178"/>
      <c r="D2" s="178"/>
      <c r="E2" s="178"/>
      <c r="F2" s="178"/>
      <c r="G2" s="178"/>
    </row>
    <row r="3" ht="18" customHeight="1" spans="1:7">
      <c r="A3" s="57" t="str">
        <f>"单位名称："&amp;"石林彝族自治县大可乡中心学校"</f>
        <v>单位名称：石林彝族自治县大可乡中心学校</v>
      </c>
      <c r="F3" s="175"/>
      <c r="G3" s="192" t="s">
        <v>1</v>
      </c>
    </row>
    <row r="4" ht="20.25" customHeight="1" spans="1:7">
      <c r="A4" s="208" t="s">
        <v>180</v>
      </c>
      <c r="B4" s="209"/>
      <c r="C4" s="179" t="s">
        <v>55</v>
      </c>
      <c r="D4" s="200" t="s">
        <v>75</v>
      </c>
      <c r="E4" s="64"/>
      <c r="F4" s="65"/>
      <c r="G4" s="189" t="s">
        <v>76</v>
      </c>
    </row>
    <row r="5" ht="20.25" customHeight="1" spans="1:7">
      <c r="A5" s="210" t="s">
        <v>72</v>
      </c>
      <c r="B5" s="210" t="s">
        <v>73</v>
      </c>
      <c r="C5" s="71"/>
      <c r="D5" s="36" t="s">
        <v>57</v>
      </c>
      <c r="E5" s="36" t="s">
        <v>181</v>
      </c>
      <c r="F5" s="36" t="s">
        <v>182</v>
      </c>
      <c r="G5" s="191"/>
    </row>
    <row r="6" ht="15" customHeight="1" spans="1:7">
      <c r="A6" s="111" t="s">
        <v>82</v>
      </c>
      <c r="B6" s="111" t="s">
        <v>83</v>
      </c>
      <c r="C6" s="111" t="s">
        <v>84</v>
      </c>
      <c r="D6" s="111" t="s">
        <v>85</v>
      </c>
      <c r="E6" s="111" t="s">
        <v>86</v>
      </c>
      <c r="F6" s="111" t="s">
        <v>87</v>
      </c>
      <c r="G6" s="111" t="s">
        <v>88</v>
      </c>
    </row>
    <row r="7" ht="18" customHeight="1" spans="1:7">
      <c r="A7" s="82" t="s">
        <v>97</v>
      </c>
      <c r="B7" s="82" t="s">
        <v>98</v>
      </c>
      <c r="C7" s="157">
        <v>10998082</v>
      </c>
      <c r="D7" s="157">
        <v>10112957</v>
      </c>
      <c r="E7" s="157">
        <v>9684157</v>
      </c>
      <c r="F7" s="157">
        <v>428800</v>
      </c>
      <c r="G7" s="157">
        <v>885125</v>
      </c>
    </row>
    <row r="8" ht="18" customHeight="1" spans="1:7">
      <c r="A8" s="187" t="s">
        <v>99</v>
      </c>
      <c r="B8" s="187" t="s">
        <v>100</v>
      </c>
      <c r="C8" s="157">
        <v>10910362</v>
      </c>
      <c r="D8" s="157">
        <v>10112957</v>
      </c>
      <c r="E8" s="157">
        <v>9684157</v>
      </c>
      <c r="F8" s="157">
        <v>428800</v>
      </c>
      <c r="G8" s="157">
        <v>797405</v>
      </c>
    </row>
    <row r="9" ht="18" customHeight="1" spans="1:7">
      <c r="A9" s="211" t="s">
        <v>101</v>
      </c>
      <c r="B9" s="211" t="s">
        <v>102</v>
      </c>
      <c r="C9" s="157">
        <v>299940</v>
      </c>
      <c r="D9" s="157"/>
      <c r="E9" s="157"/>
      <c r="F9" s="157"/>
      <c r="G9" s="157">
        <v>299940</v>
      </c>
    </row>
    <row r="10" ht="18" customHeight="1" spans="1:7">
      <c r="A10" s="211" t="s">
        <v>103</v>
      </c>
      <c r="B10" s="211" t="s">
        <v>104</v>
      </c>
      <c r="C10" s="157">
        <v>10230358</v>
      </c>
      <c r="D10" s="157">
        <v>10112957</v>
      </c>
      <c r="E10" s="157">
        <v>9684157</v>
      </c>
      <c r="F10" s="157">
        <v>428800</v>
      </c>
      <c r="G10" s="157">
        <v>117401</v>
      </c>
    </row>
    <row r="11" ht="18" customHeight="1" spans="1:7">
      <c r="A11" s="211" t="s">
        <v>105</v>
      </c>
      <c r="B11" s="211" t="s">
        <v>106</v>
      </c>
      <c r="C11" s="157">
        <v>380064</v>
      </c>
      <c r="D11" s="157"/>
      <c r="E11" s="157"/>
      <c r="F11" s="157"/>
      <c r="G11" s="157">
        <v>380064</v>
      </c>
    </row>
    <row r="12" ht="18" customHeight="1" spans="1:7">
      <c r="A12" s="187" t="s">
        <v>107</v>
      </c>
      <c r="B12" s="187" t="s">
        <v>108</v>
      </c>
      <c r="C12" s="157">
        <v>1920</v>
      </c>
      <c r="D12" s="157"/>
      <c r="E12" s="157"/>
      <c r="F12" s="157"/>
      <c r="G12" s="157">
        <v>1920</v>
      </c>
    </row>
    <row r="13" ht="18" customHeight="1" spans="1:7">
      <c r="A13" s="211" t="s">
        <v>109</v>
      </c>
      <c r="B13" s="211" t="s">
        <v>110</v>
      </c>
      <c r="C13" s="157">
        <v>1920</v>
      </c>
      <c r="D13" s="157"/>
      <c r="E13" s="157"/>
      <c r="F13" s="157"/>
      <c r="G13" s="157">
        <v>1920</v>
      </c>
    </row>
    <row r="14" ht="18" customHeight="1" spans="1:7">
      <c r="A14" s="187" t="s">
        <v>111</v>
      </c>
      <c r="B14" s="187" t="s">
        <v>112</v>
      </c>
      <c r="C14" s="157">
        <v>85800</v>
      </c>
      <c r="D14" s="157"/>
      <c r="E14" s="157"/>
      <c r="F14" s="157"/>
      <c r="G14" s="157">
        <v>85800</v>
      </c>
    </row>
    <row r="15" ht="18" customHeight="1" spans="1:7">
      <c r="A15" s="211" t="s">
        <v>113</v>
      </c>
      <c r="B15" s="211" t="s">
        <v>114</v>
      </c>
      <c r="C15" s="157">
        <v>85800</v>
      </c>
      <c r="D15" s="157"/>
      <c r="E15" s="157"/>
      <c r="F15" s="157"/>
      <c r="G15" s="157">
        <v>85800</v>
      </c>
    </row>
    <row r="16" ht="18" customHeight="1" spans="1:7">
      <c r="A16" s="82" t="s">
        <v>115</v>
      </c>
      <c r="B16" s="82" t="s">
        <v>116</v>
      </c>
      <c r="C16" s="157">
        <v>2539753</v>
      </c>
      <c r="D16" s="157">
        <v>2539753</v>
      </c>
      <c r="E16" s="157">
        <v>2539753</v>
      </c>
      <c r="F16" s="157"/>
      <c r="G16" s="157"/>
    </row>
    <row r="17" ht="18" customHeight="1" spans="1:7">
      <c r="A17" s="187" t="s">
        <v>117</v>
      </c>
      <c r="B17" s="187" t="s">
        <v>118</v>
      </c>
      <c r="C17" s="157">
        <v>2391889</v>
      </c>
      <c r="D17" s="157">
        <v>2391889</v>
      </c>
      <c r="E17" s="157">
        <v>2391889</v>
      </c>
      <c r="F17" s="157"/>
      <c r="G17" s="157"/>
    </row>
    <row r="18" ht="18" customHeight="1" spans="1:7">
      <c r="A18" s="211" t="s">
        <v>119</v>
      </c>
      <c r="B18" s="211" t="s">
        <v>120</v>
      </c>
      <c r="C18" s="157">
        <v>921600</v>
      </c>
      <c r="D18" s="157">
        <v>921600</v>
      </c>
      <c r="E18" s="157">
        <v>921600</v>
      </c>
      <c r="F18" s="157"/>
      <c r="G18" s="157"/>
    </row>
    <row r="19" ht="18" customHeight="1" spans="1:7">
      <c r="A19" s="211" t="s">
        <v>121</v>
      </c>
      <c r="B19" s="211" t="s">
        <v>122</v>
      </c>
      <c r="C19" s="157">
        <v>1346901</v>
      </c>
      <c r="D19" s="157">
        <v>1346901</v>
      </c>
      <c r="E19" s="157">
        <v>1346901</v>
      </c>
      <c r="F19" s="157"/>
      <c r="G19" s="157"/>
    </row>
    <row r="20" ht="18" customHeight="1" spans="1:7">
      <c r="A20" s="211" t="s">
        <v>123</v>
      </c>
      <c r="B20" s="211" t="s">
        <v>124</v>
      </c>
      <c r="C20" s="157">
        <v>123388</v>
      </c>
      <c r="D20" s="157">
        <v>123388</v>
      </c>
      <c r="E20" s="157">
        <v>123388</v>
      </c>
      <c r="F20" s="157"/>
      <c r="G20" s="157"/>
    </row>
    <row r="21" ht="18" customHeight="1" spans="1:7">
      <c r="A21" s="187" t="s">
        <v>125</v>
      </c>
      <c r="B21" s="187" t="s">
        <v>126</v>
      </c>
      <c r="C21" s="157">
        <v>147864</v>
      </c>
      <c r="D21" s="157">
        <v>147864</v>
      </c>
      <c r="E21" s="157">
        <v>147864</v>
      </c>
      <c r="F21" s="157"/>
      <c r="G21" s="157"/>
    </row>
    <row r="22" ht="18" customHeight="1" spans="1:7">
      <c r="A22" s="211" t="s">
        <v>127</v>
      </c>
      <c r="B22" s="211" t="s">
        <v>128</v>
      </c>
      <c r="C22" s="157">
        <v>147864</v>
      </c>
      <c r="D22" s="157">
        <v>147864</v>
      </c>
      <c r="E22" s="157">
        <v>147864</v>
      </c>
      <c r="F22" s="157"/>
      <c r="G22" s="157"/>
    </row>
    <row r="23" ht="18" customHeight="1" spans="1:7">
      <c r="A23" s="82" t="s">
        <v>129</v>
      </c>
      <c r="B23" s="82" t="s">
        <v>130</v>
      </c>
      <c r="C23" s="157">
        <v>1277708</v>
      </c>
      <c r="D23" s="157">
        <v>1277708</v>
      </c>
      <c r="E23" s="157">
        <v>1277708</v>
      </c>
      <c r="F23" s="157"/>
      <c r="G23" s="157"/>
    </row>
    <row r="24" ht="18" customHeight="1" spans="1:7">
      <c r="A24" s="187" t="s">
        <v>131</v>
      </c>
      <c r="B24" s="187" t="s">
        <v>132</v>
      </c>
      <c r="C24" s="157">
        <v>1277708</v>
      </c>
      <c r="D24" s="157">
        <v>1277708</v>
      </c>
      <c r="E24" s="157">
        <v>1277708</v>
      </c>
      <c r="F24" s="157"/>
      <c r="G24" s="157"/>
    </row>
    <row r="25" ht="18" customHeight="1" spans="1:7">
      <c r="A25" s="211" t="s">
        <v>133</v>
      </c>
      <c r="B25" s="211" t="s">
        <v>134</v>
      </c>
      <c r="C25" s="157">
        <v>564743</v>
      </c>
      <c r="D25" s="157">
        <v>564743</v>
      </c>
      <c r="E25" s="157">
        <v>564743</v>
      </c>
      <c r="F25" s="157"/>
      <c r="G25" s="157"/>
    </row>
    <row r="26" ht="18" customHeight="1" spans="1:7">
      <c r="A26" s="211" t="s">
        <v>135</v>
      </c>
      <c r="B26" s="211" t="s">
        <v>136</v>
      </c>
      <c r="C26" s="157">
        <v>628421</v>
      </c>
      <c r="D26" s="157">
        <v>628421</v>
      </c>
      <c r="E26" s="157">
        <v>628421</v>
      </c>
      <c r="F26" s="157"/>
      <c r="G26" s="157"/>
    </row>
    <row r="27" ht="18" customHeight="1" spans="1:7">
      <c r="A27" s="211" t="s">
        <v>137</v>
      </c>
      <c r="B27" s="211" t="s">
        <v>138</v>
      </c>
      <c r="C27" s="157">
        <v>84544</v>
      </c>
      <c r="D27" s="157">
        <v>84544</v>
      </c>
      <c r="E27" s="157">
        <v>84544</v>
      </c>
      <c r="F27" s="157"/>
      <c r="G27" s="157"/>
    </row>
    <row r="28" ht="18" customHeight="1" spans="1:7">
      <c r="A28" s="82" t="s">
        <v>139</v>
      </c>
      <c r="B28" s="82" t="s">
        <v>140</v>
      </c>
      <c r="C28" s="157">
        <v>1065501</v>
      </c>
      <c r="D28" s="157">
        <v>1065501</v>
      </c>
      <c r="E28" s="157">
        <v>1065501</v>
      </c>
      <c r="F28" s="157"/>
      <c r="G28" s="157"/>
    </row>
    <row r="29" ht="18" customHeight="1" spans="1:7">
      <c r="A29" s="187" t="s">
        <v>141</v>
      </c>
      <c r="B29" s="187" t="s">
        <v>142</v>
      </c>
      <c r="C29" s="157">
        <v>1065501</v>
      </c>
      <c r="D29" s="157">
        <v>1065501</v>
      </c>
      <c r="E29" s="157">
        <v>1065501</v>
      </c>
      <c r="F29" s="157"/>
      <c r="G29" s="157"/>
    </row>
    <row r="30" ht="18" customHeight="1" spans="1:7">
      <c r="A30" s="211" t="s">
        <v>143</v>
      </c>
      <c r="B30" s="211" t="s">
        <v>144</v>
      </c>
      <c r="C30" s="157">
        <v>1065501</v>
      </c>
      <c r="D30" s="157">
        <v>1065501</v>
      </c>
      <c r="E30" s="157">
        <v>1065501</v>
      </c>
      <c r="F30" s="157"/>
      <c r="G30" s="157"/>
    </row>
    <row r="31" ht="18" customHeight="1" spans="1:7">
      <c r="A31" s="212" t="s">
        <v>183</v>
      </c>
      <c r="B31" s="213" t="s">
        <v>183</v>
      </c>
      <c r="C31" s="157">
        <v>15881044</v>
      </c>
      <c r="D31" s="157">
        <v>14995919</v>
      </c>
      <c r="E31" s="157">
        <v>14567119</v>
      </c>
      <c r="F31" s="157">
        <v>428800</v>
      </c>
      <c r="G31" s="157">
        <v>885125</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4" sqref="E24"/>
    </sheetView>
  </sheetViews>
  <sheetFormatPr defaultColWidth="10.4259259259259" defaultRowHeight="14.25" customHeight="1" outlineLevelRow="6" outlineLevelCol="5"/>
  <cols>
    <col min="1" max="6" width="28.1388888888889" customWidth="1"/>
  </cols>
  <sheetData>
    <row r="1" customHeight="1" spans="1:6">
      <c r="A1" s="96"/>
      <c r="B1" s="96"/>
      <c r="C1" s="96"/>
      <c r="D1" s="96"/>
      <c r="E1" s="95"/>
      <c r="F1" s="203" t="s">
        <v>184</v>
      </c>
    </row>
    <row r="2" ht="41.25" customHeight="1" spans="1:6">
      <c r="A2" s="204" t="str">
        <f>"2025"&amp;"年一般公共预算“三公”经费支出预算表"</f>
        <v>2025年一般公共预算“三公”经费支出预算表</v>
      </c>
      <c r="B2" s="96"/>
      <c r="C2" s="96"/>
      <c r="D2" s="96"/>
      <c r="E2" s="95"/>
      <c r="F2" s="96"/>
    </row>
    <row r="3" customHeight="1" spans="1:6">
      <c r="A3" s="165" t="str">
        <f>"单位名称："&amp;"石林彝族自治县大可乡中心学校"</f>
        <v>单位名称：石林彝族自治县大可乡中心学校</v>
      </c>
      <c r="B3" s="205"/>
      <c r="D3" s="96"/>
      <c r="E3" s="95"/>
      <c r="F3" s="116" t="s">
        <v>1</v>
      </c>
    </row>
    <row r="4" ht="27" customHeight="1" spans="1:6">
      <c r="A4" s="100" t="s">
        <v>185</v>
      </c>
      <c r="B4" s="100" t="s">
        <v>186</v>
      </c>
      <c r="C4" s="102" t="s">
        <v>187</v>
      </c>
      <c r="D4" s="100"/>
      <c r="E4" s="101"/>
      <c r="F4" s="100" t="s">
        <v>188</v>
      </c>
    </row>
    <row r="5" ht="28.5" customHeight="1" spans="1:6">
      <c r="A5" s="206"/>
      <c r="B5" s="104"/>
      <c r="C5" s="101" t="s">
        <v>57</v>
      </c>
      <c r="D5" s="101" t="s">
        <v>189</v>
      </c>
      <c r="E5" s="101" t="s">
        <v>190</v>
      </c>
      <c r="F5" s="103"/>
    </row>
    <row r="6" ht="17.25" customHeight="1" spans="1:6">
      <c r="A6" s="107" t="s">
        <v>82</v>
      </c>
      <c r="B6" s="107" t="s">
        <v>83</v>
      </c>
      <c r="C6" s="107" t="s">
        <v>84</v>
      </c>
      <c r="D6" s="107" t="s">
        <v>85</v>
      </c>
      <c r="E6" s="107" t="s">
        <v>86</v>
      </c>
      <c r="F6" s="107" t="s">
        <v>87</v>
      </c>
    </row>
    <row r="7" ht="17.25" customHeight="1" spans="1:6">
      <c r="A7" s="157">
        <v>18000</v>
      </c>
      <c r="B7" s="207">
        <v>0</v>
      </c>
      <c r="C7" s="207">
        <v>0</v>
      </c>
      <c r="D7" s="207">
        <v>0</v>
      </c>
      <c r="E7" s="207">
        <v>0</v>
      </c>
      <c r="F7" s="157">
        <v>18000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
  <sheetViews>
    <sheetView showZeros="0" topLeftCell="G1" workbookViewId="0">
      <selection activeCell="A1" sqref="A1"/>
    </sheetView>
  </sheetViews>
  <sheetFormatPr defaultColWidth="9.13888888888889" defaultRowHeight="14.25" customHeight="1"/>
  <cols>
    <col min="1" max="2" width="32.8425925925926"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88"/>
      <c r="C1" s="193"/>
      <c r="E1" s="194"/>
      <c r="F1" s="194"/>
      <c r="G1" s="194"/>
      <c r="H1" s="194"/>
      <c r="I1" s="135"/>
      <c r="J1" s="135"/>
      <c r="K1" s="135"/>
      <c r="L1" s="135"/>
      <c r="M1" s="135"/>
      <c r="N1" s="135"/>
      <c r="R1" s="135"/>
      <c r="V1" s="193"/>
      <c r="X1" s="55" t="s">
        <v>191</v>
      </c>
    </row>
    <row r="2" ht="45.75" customHeight="1" spans="1:24">
      <c r="A2" s="118" t="str">
        <f>"2025"&amp;"年部门基本支出预算表"</f>
        <v>2025年部门基本支出预算表</v>
      </c>
      <c r="B2" s="56"/>
      <c r="C2" s="118"/>
      <c r="D2" s="118"/>
      <c r="E2" s="118"/>
      <c r="F2" s="118"/>
      <c r="G2" s="118"/>
      <c r="H2" s="118"/>
      <c r="I2" s="118"/>
      <c r="J2" s="118"/>
      <c r="K2" s="118"/>
      <c r="L2" s="118"/>
      <c r="M2" s="118"/>
      <c r="N2" s="118"/>
      <c r="O2" s="56"/>
      <c r="P2" s="56"/>
      <c r="Q2" s="56"/>
      <c r="R2" s="118"/>
      <c r="S2" s="118"/>
      <c r="T2" s="118"/>
      <c r="U2" s="118"/>
      <c r="V2" s="118"/>
      <c r="W2" s="118"/>
      <c r="X2" s="118"/>
    </row>
    <row r="3" ht="18.75" customHeight="1" spans="1:24">
      <c r="A3" s="57" t="str">
        <f>"单位名称："&amp;"石林彝族自治县大可乡中心学校"</f>
        <v>单位名称：石林彝族自治县大可乡中心学校</v>
      </c>
      <c r="B3" s="58"/>
      <c r="C3" s="195"/>
      <c r="D3" s="195"/>
      <c r="E3" s="195"/>
      <c r="F3" s="195"/>
      <c r="G3" s="195"/>
      <c r="H3" s="195"/>
      <c r="I3" s="137"/>
      <c r="J3" s="137"/>
      <c r="K3" s="137"/>
      <c r="L3" s="137"/>
      <c r="M3" s="137"/>
      <c r="N3" s="137"/>
      <c r="O3" s="59"/>
      <c r="P3" s="59"/>
      <c r="Q3" s="59"/>
      <c r="R3" s="137"/>
      <c r="V3" s="193"/>
      <c r="X3" s="55" t="s">
        <v>1</v>
      </c>
    </row>
    <row r="4" ht="18" customHeight="1" spans="1:24">
      <c r="A4" s="61" t="s">
        <v>192</v>
      </c>
      <c r="B4" s="61" t="s">
        <v>193</v>
      </c>
      <c r="C4" s="61" t="s">
        <v>194</v>
      </c>
      <c r="D4" s="61" t="s">
        <v>195</v>
      </c>
      <c r="E4" s="61" t="s">
        <v>196</v>
      </c>
      <c r="F4" s="61" t="s">
        <v>197</v>
      </c>
      <c r="G4" s="61" t="s">
        <v>198</v>
      </c>
      <c r="H4" s="61" t="s">
        <v>199</v>
      </c>
      <c r="I4" s="200" t="s">
        <v>200</v>
      </c>
      <c r="J4" s="161" t="s">
        <v>200</v>
      </c>
      <c r="K4" s="161"/>
      <c r="L4" s="161"/>
      <c r="M4" s="161"/>
      <c r="N4" s="161"/>
      <c r="O4" s="64"/>
      <c r="P4" s="64"/>
      <c r="Q4" s="64"/>
      <c r="R4" s="153" t="s">
        <v>61</v>
      </c>
      <c r="S4" s="161" t="s">
        <v>62</v>
      </c>
      <c r="T4" s="161"/>
      <c r="U4" s="161"/>
      <c r="V4" s="161"/>
      <c r="W4" s="161"/>
      <c r="X4" s="162"/>
    </row>
    <row r="5" ht="18" customHeight="1" spans="1:24">
      <c r="A5" s="66"/>
      <c r="B5" s="81"/>
      <c r="C5" s="181"/>
      <c r="D5" s="66"/>
      <c r="E5" s="66"/>
      <c r="F5" s="66"/>
      <c r="G5" s="66"/>
      <c r="H5" s="66"/>
      <c r="I5" s="179" t="s">
        <v>201</v>
      </c>
      <c r="J5" s="200" t="s">
        <v>58</v>
      </c>
      <c r="K5" s="161"/>
      <c r="L5" s="161"/>
      <c r="M5" s="161"/>
      <c r="N5" s="162"/>
      <c r="O5" s="63" t="s">
        <v>202</v>
      </c>
      <c r="P5" s="64"/>
      <c r="Q5" s="65"/>
      <c r="R5" s="61" t="s">
        <v>61</v>
      </c>
      <c r="S5" s="200" t="s">
        <v>62</v>
      </c>
      <c r="T5" s="153" t="s">
        <v>64</v>
      </c>
      <c r="U5" s="161" t="s">
        <v>62</v>
      </c>
      <c r="V5" s="153" t="s">
        <v>66</v>
      </c>
      <c r="W5" s="153" t="s">
        <v>67</v>
      </c>
      <c r="X5" s="202" t="s">
        <v>68</v>
      </c>
    </row>
    <row r="6" ht="19.5" customHeight="1" spans="1:24">
      <c r="A6" s="81"/>
      <c r="B6" s="81"/>
      <c r="C6" s="81"/>
      <c r="D6" s="81"/>
      <c r="E6" s="81"/>
      <c r="F6" s="81"/>
      <c r="G6" s="81"/>
      <c r="H6" s="81"/>
      <c r="I6" s="81"/>
      <c r="J6" s="201" t="s">
        <v>203</v>
      </c>
      <c r="K6" s="61" t="s">
        <v>204</v>
      </c>
      <c r="L6" s="61" t="s">
        <v>205</v>
      </c>
      <c r="M6" s="61" t="s">
        <v>206</v>
      </c>
      <c r="N6" s="61" t="s">
        <v>207</v>
      </c>
      <c r="O6" s="61" t="s">
        <v>58</v>
      </c>
      <c r="P6" s="61" t="s">
        <v>59</v>
      </c>
      <c r="Q6" s="61" t="s">
        <v>60</v>
      </c>
      <c r="R6" s="81"/>
      <c r="S6" s="61" t="s">
        <v>57</v>
      </c>
      <c r="T6" s="61" t="s">
        <v>64</v>
      </c>
      <c r="U6" s="61" t="s">
        <v>208</v>
      </c>
      <c r="V6" s="61" t="s">
        <v>66</v>
      </c>
      <c r="W6" s="61" t="s">
        <v>67</v>
      </c>
      <c r="X6" s="61" t="s">
        <v>68</v>
      </c>
    </row>
    <row r="7" ht="37.5" customHeight="1" spans="1:24">
      <c r="A7" s="196"/>
      <c r="B7" s="71"/>
      <c r="C7" s="196"/>
      <c r="D7" s="196"/>
      <c r="E7" s="196"/>
      <c r="F7" s="196"/>
      <c r="G7" s="196"/>
      <c r="H7" s="196"/>
      <c r="I7" s="196"/>
      <c r="J7" s="43" t="s">
        <v>57</v>
      </c>
      <c r="K7" s="69" t="s">
        <v>209</v>
      </c>
      <c r="L7" s="69" t="s">
        <v>205</v>
      </c>
      <c r="M7" s="69" t="s">
        <v>206</v>
      </c>
      <c r="N7" s="69" t="s">
        <v>207</v>
      </c>
      <c r="O7" s="69" t="s">
        <v>205</v>
      </c>
      <c r="P7" s="69" t="s">
        <v>206</v>
      </c>
      <c r="Q7" s="69" t="s">
        <v>207</v>
      </c>
      <c r="R7" s="69" t="s">
        <v>61</v>
      </c>
      <c r="S7" s="69" t="s">
        <v>57</v>
      </c>
      <c r="T7" s="69" t="s">
        <v>64</v>
      </c>
      <c r="U7" s="69" t="s">
        <v>208</v>
      </c>
      <c r="V7" s="69" t="s">
        <v>66</v>
      </c>
      <c r="W7" s="69" t="s">
        <v>67</v>
      </c>
      <c r="X7" s="69" t="s">
        <v>68</v>
      </c>
    </row>
    <row r="8" customHeight="1" spans="1:24">
      <c r="A8" s="89">
        <v>1</v>
      </c>
      <c r="B8" s="89">
        <v>2</v>
      </c>
      <c r="C8" s="89">
        <v>3</v>
      </c>
      <c r="D8" s="89">
        <v>4</v>
      </c>
      <c r="E8" s="89">
        <v>5</v>
      </c>
      <c r="F8" s="89">
        <v>6</v>
      </c>
      <c r="G8" s="89">
        <v>7</v>
      </c>
      <c r="H8" s="89">
        <v>8</v>
      </c>
      <c r="I8" s="89">
        <v>9</v>
      </c>
      <c r="J8" s="89">
        <v>10</v>
      </c>
      <c r="K8" s="89">
        <v>11</v>
      </c>
      <c r="L8" s="89">
        <v>12</v>
      </c>
      <c r="M8" s="89">
        <v>13</v>
      </c>
      <c r="N8" s="89">
        <v>14</v>
      </c>
      <c r="O8" s="89">
        <v>15</v>
      </c>
      <c r="P8" s="89">
        <v>16</v>
      </c>
      <c r="Q8" s="89">
        <v>17</v>
      </c>
      <c r="R8" s="89">
        <v>18</v>
      </c>
      <c r="S8" s="89">
        <v>19</v>
      </c>
      <c r="T8" s="89">
        <v>20</v>
      </c>
      <c r="U8" s="89">
        <v>21</v>
      </c>
      <c r="V8" s="89">
        <v>22</v>
      </c>
      <c r="W8" s="89">
        <v>23</v>
      </c>
      <c r="X8" s="89">
        <v>24</v>
      </c>
    </row>
    <row r="9" ht="20.25" customHeight="1" spans="1:24">
      <c r="A9" s="197" t="s">
        <v>210</v>
      </c>
      <c r="B9" s="197" t="s">
        <v>70</v>
      </c>
      <c r="C9" s="197" t="s">
        <v>211</v>
      </c>
      <c r="D9" s="197" t="s">
        <v>212</v>
      </c>
      <c r="E9" s="197" t="s">
        <v>103</v>
      </c>
      <c r="F9" s="197" t="s">
        <v>104</v>
      </c>
      <c r="G9" s="197" t="s">
        <v>213</v>
      </c>
      <c r="H9" s="197" t="s">
        <v>214</v>
      </c>
      <c r="I9" s="157">
        <v>125424</v>
      </c>
      <c r="J9" s="157">
        <v>125424</v>
      </c>
      <c r="K9" s="157"/>
      <c r="L9" s="157"/>
      <c r="M9" s="157">
        <v>125424</v>
      </c>
      <c r="N9" s="157"/>
      <c r="O9" s="157"/>
      <c r="P9" s="157"/>
      <c r="Q9" s="157"/>
      <c r="R9" s="157"/>
      <c r="S9" s="157"/>
      <c r="T9" s="157"/>
      <c r="U9" s="157"/>
      <c r="V9" s="157"/>
      <c r="W9" s="157"/>
      <c r="X9" s="157"/>
    </row>
    <row r="10" ht="20.25" customHeight="1" spans="1:24">
      <c r="A10" s="197" t="s">
        <v>210</v>
      </c>
      <c r="B10" s="197" t="s">
        <v>70</v>
      </c>
      <c r="C10" s="197" t="s">
        <v>211</v>
      </c>
      <c r="D10" s="197" t="s">
        <v>212</v>
      </c>
      <c r="E10" s="197" t="s">
        <v>103</v>
      </c>
      <c r="F10" s="197" t="s">
        <v>104</v>
      </c>
      <c r="G10" s="197" t="s">
        <v>213</v>
      </c>
      <c r="H10" s="197" t="s">
        <v>214</v>
      </c>
      <c r="I10" s="157">
        <v>3499344</v>
      </c>
      <c r="J10" s="157">
        <v>3499344</v>
      </c>
      <c r="K10" s="76"/>
      <c r="L10" s="76"/>
      <c r="M10" s="157">
        <v>3499344</v>
      </c>
      <c r="N10" s="76"/>
      <c r="O10" s="157"/>
      <c r="P10" s="157"/>
      <c r="Q10" s="157"/>
      <c r="R10" s="157"/>
      <c r="S10" s="157"/>
      <c r="T10" s="157"/>
      <c r="U10" s="157"/>
      <c r="V10" s="157"/>
      <c r="W10" s="157"/>
      <c r="X10" s="157"/>
    </row>
    <row r="11" ht="20.25" customHeight="1" spans="1:24">
      <c r="A11" s="197" t="s">
        <v>210</v>
      </c>
      <c r="B11" s="197" t="s">
        <v>70</v>
      </c>
      <c r="C11" s="197" t="s">
        <v>211</v>
      </c>
      <c r="D11" s="197" t="s">
        <v>212</v>
      </c>
      <c r="E11" s="197" t="s">
        <v>103</v>
      </c>
      <c r="F11" s="197" t="s">
        <v>104</v>
      </c>
      <c r="G11" s="197" t="s">
        <v>215</v>
      </c>
      <c r="H11" s="197" t="s">
        <v>216</v>
      </c>
      <c r="I11" s="157">
        <v>378000</v>
      </c>
      <c r="J11" s="157">
        <v>378000</v>
      </c>
      <c r="K11" s="76"/>
      <c r="L11" s="76"/>
      <c r="M11" s="157">
        <v>378000</v>
      </c>
      <c r="N11" s="76"/>
      <c r="O11" s="157"/>
      <c r="P11" s="157"/>
      <c r="Q11" s="157"/>
      <c r="R11" s="157"/>
      <c r="S11" s="157"/>
      <c r="T11" s="157"/>
      <c r="U11" s="157"/>
      <c r="V11" s="157"/>
      <c r="W11" s="157"/>
      <c r="X11" s="157"/>
    </row>
    <row r="12" ht="20.25" customHeight="1" spans="1:24">
      <c r="A12" s="197" t="s">
        <v>210</v>
      </c>
      <c r="B12" s="197" t="s">
        <v>70</v>
      </c>
      <c r="C12" s="197" t="s">
        <v>211</v>
      </c>
      <c r="D12" s="197" t="s">
        <v>212</v>
      </c>
      <c r="E12" s="197" t="s">
        <v>103</v>
      </c>
      <c r="F12" s="197" t="s">
        <v>104</v>
      </c>
      <c r="G12" s="197" t="s">
        <v>215</v>
      </c>
      <c r="H12" s="197" t="s">
        <v>216</v>
      </c>
      <c r="I12" s="157">
        <v>24000</v>
      </c>
      <c r="J12" s="157">
        <v>24000</v>
      </c>
      <c r="K12" s="76"/>
      <c r="L12" s="76"/>
      <c r="M12" s="157">
        <v>24000</v>
      </c>
      <c r="N12" s="76"/>
      <c r="O12" s="157"/>
      <c r="P12" s="157"/>
      <c r="Q12" s="157"/>
      <c r="R12" s="157"/>
      <c r="S12" s="157"/>
      <c r="T12" s="157"/>
      <c r="U12" s="157"/>
      <c r="V12" s="157"/>
      <c r="W12" s="157"/>
      <c r="X12" s="157"/>
    </row>
    <row r="13" ht="20.25" customHeight="1" spans="1:24">
      <c r="A13" s="197" t="s">
        <v>210</v>
      </c>
      <c r="B13" s="197" t="s">
        <v>70</v>
      </c>
      <c r="C13" s="197" t="s">
        <v>211</v>
      </c>
      <c r="D13" s="197" t="s">
        <v>212</v>
      </c>
      <c r="E13" s="197" t="s">
        <v>103</v>
      </c>
      <c r="F13" s="197" t="s">
        <v>104</v>
      </c>
      <c r="G13" s="197" t="s">
        <v>215</v>
      </c>
      <c r="H13" s="197" t="s">
        <v>216</v>
      </c>
      <c r="I13" s="157">
        <v>1572024</v>
      </c>
      <c r="J13" s="157">
        <v>1572024</v>
      </c>
      <c r="K13" s="76"/>
      <c r="L13" s="76"/>
      <c r="M13" s="157">
        <v>1572024</v>
      </c>
      <c r="N13" s="76"/>
      <c r="O13" s="157"/>
      <c r="P13" s="157"/>
      <c r="Q13" s="157"/>
      <c r="R13" s="157"/>
      <c r="S13" s="157"/>
      <c r="T13" s="157"/>
      <c r="U13" s="157"/>
      <c r="V13" s="157"/>
      <c r="W13" s="157"/>
      <c r="X13" s="157"/>
    </row>
    <row r="14" ht="20.25" customHeight="1" spans="1:24">
      <c r="A14" s="197" t="s">
        <v>210</v>
      </c>
      <c r="B14" s="197" t="s">
        <v>70</v>
      </c>
      <c r="C14" s="197" t="s">
        <v>211</v>
      </c>
      <c r="D14" s="197" t="s">
        <v>212</v>
      </c>
      <c r="E14" s="197" t="s">
        <v>103</v>
      </c>
      <c r="F14" s="197" t="s">
        <v>104</v>
      </c>
      <c r="G14" s="197" t="s">
        <v>215</v>
      </c>
      <c r="H14" s="197" t="s">
        <v>216</v>
      </c>
      <c r="I14" s="157">
        <v>38352</v>
      </c>
      <c r="J14" s="157">
        <v>38352</v>
      </c>
      <c r="K14" s="76"/>
      <c r="L14" s="76"/>
      <c r="M14" s="157">
        <v>38352</v>
      </c>
      <c r="N14" s="76"/>
      <c r="O14" s="157"/>
      <c r="P14" s="157"/>
      <c r="Q14" s="157"/>
      <c r="R14" s="157"/>
      <c r="S14" s="157"/>
      <c r="T14" s="157"/>
      <c r="U14" s="157"/>
      <c r="V14" s="157"/>
      <c r="W14" s="157"/>
      <c r="X14" s="157"/>
    </row>
    <row r="15" ht="20.25" customHeight="1" spans="1:24">
      <c r="A15" s="197" t="s">
        <v>210</v>
      </c>
      <c r="B15" s="197" t="s">
        <v>70</v>
      </c>
      <c r="C15" s="197" t="s">
        <v>211</v>
      </c>
      <c r="D15" s="197" t="s">
        <v>212</v>
      </c>
      <c r="E15" s="197" t="s">
        <v>103</v>
      </c>
      <c r="F15" s="197" t="s">
        <v>104</v>
      </c>
      <c r="G15" s="197" t="s">
        <v>217</v>
      </c>
      <c r="H15" s="197" t="s">
        <v>218</v>
      </c>
      <c r="I15" s="157">
        <v>19500</v>
      </c>
      <c r="J15" s="157">
        <v>19500</v>
      </c>
      <c r="K15" s="76"/>
      <c r="L15" s="76"/>
      <c r="M15" s="157">
        <v>19500</v>
      </c>
      <c r="N15" s="76"/>
      <c r="O15" s="157"/>
      <c r="P15" s="157"/>
      <c r="Q15" s="157"/>
      <c r="R15" s="157"/>
      <c r="S15" s="157"/>
      <c r="T15" s="157"/>
      <c r="U15" s="157"/>
      <c r="V15" s="157"/>
      <c r="W15" s="157"/>
      <c r="X15" s="157"/>
    </row>
    <row r="16" ht="20.25" customHeight="1" spans="1:24">
      <c r="A16" s="197" t="s">
        <v>210</v>
      </c>
      <c r="B16" s="197" t="s">
        <v>70</v>
      </c>
      <c r="C16" s="197" t="s">
        <v>211</v>
      </c>
      <c r="D16" s="197" t="s">
        <v>212</v>
      </c>
      <c r="E16" s="197" t="s">
        <v>103</v>
      </c>
      <c r="F16" s="197" t="s">
        <v>104</v>
      </c>
      <c r="G16" s="197" t="s">
        <v>217</v>
      </c>
      <c r="H16" s="197" t="s">
        <v>218</v>
      </c>
      <c r="I16" s="157">
        <v>291612</v>
      </c>
      <c r="J16" s="157">
        <v>291612</v>
      </c>
      <c r="K16" s="76"/>
      <c r="L16" s="76"/>
      <c r="M16" s="157">
        <v>291612</v>
      </c>
      <c r="N16" s="76"/>
      <c r="O16" s="157"/>
      <c r="P16" s="157"/>
      <c r="Q16" s="157"/>
      <c r="R16" s="157"/>
      <c r="S16" s="157"/>
      <c r="T16" s="157"/>
      <c r="U16" s="157"/>
      <c r="V16" s="157"/>
      <c r="W16" s="157"/>
      <c r="X16" s="157"/>
    </row>
    <row r="17" ht="20.25" customHeight="1" spans="1:24">
      <c r="A17" s="197" t="s">
        <v>210</v>
      </c>
      <c r="B17" s="197" t="s">
        <v>70</v>
      </c>
      <c r="C17" s="197" t="s">
        <v>211</v>
      </c>
      <c r="D17" s="197" t="s">
        <v>212</v>
      </c>
      <c r="E17" s="197" t="s">
        <v>103</v>
      </c>
      <c r="F17" s="197" t="s">
        <v>104</v>
      </c>
      <c r="G17" s="197" t="s">
        <v>217</v>
      </c>
      <c r="H17" s="197" t="s">
        <v>218</v>
      </c>
      <c r="I17" s="157">
        <v>10452</v>
      </c>
      <c r="J17" s="157">
        <v>10452</v>
      </c>
      <c r="K17" s="76"/>
      <c r="L17" s="76"/>
      <c r="M17" s="157">
        <v>10452</v>
      </c>
      <c r="N17" s="76"/>
      <c r="O17" s="157"/>
      <c r="P17" s="157"/>
      <c r="Q17" s="157"/>
      <c r="R17" s="157"/>
      <c r="S17" s="157"/>
      <c r="T17" s="157"/>
      <c r="U17" s="157"/>
      <c r="V17" s="157"/>
      <c r="W17" s="157"/>
      <c r="X17" s="157"/>
    </row>
    <row r="18" ht="20.25" customHeight="1" spans="1:24">
      <c r="A18" s="197" t="s">
        <v>210</v>
      </c>
      <c r="B18" s="197" t="s">
        <v>70</v>
      </c>
      <c r="C18" s="197" t="s">
        <v>211</v>
      </c>
      <c r="D18" s="197" t="s">
        <v>212</v>
      </c>
      <c r="E18" s="197" t="s">
        <v>103</v>
      </c>
      <c r="F18" s="197" t="s">
        <v>104</v>
      </c>
      <c r="G18" s="197" t="s">
        <v>219</v>
      </c>
      <c r="H18" s="197" t="s">
        <v>220</v>
      </c>
      <c r="I18" s="157">
        <v>529200</v>
      </c>
      <c r="J18" s="157">
        <v>529200</v>
      </c>
      <c r="K18" s="76"/>
      <c r="L18" s="76"/>
      <c r="M18" s="157">
        <v>529200</v>
      </c>
      <c r="N18" s="76"/>
      <c r="O18" s="157"/>
      <c r="P18" s="157"/>
      <c r="Q18" s="157"/>
      <c r="R18" s="157"/>
      <c r="S18" s="157"/>
      <c r="T18" s="157"/>
      <c r="U18" s="157"/>
      <c r="V18" s="157"/>
      <c r="W18" s="157"/>
      <c r="X18" s="157"/>
    </row>
    <row r="19" ht="20.25" customHeight="1" spans="1:24">
      <c r="A19" s="197" t="s">
        <v>210</v>
      </c>
      <c r="B19" s="197" t="s">
        <v>70</v>
      </c>
      <c r="C19" s="197" t="s">
        <v>211</v>
      </c>
      <c r="D19" s="197" t="s">
        <v>212</v>
      </c>
      <c r="E19" s="197" t="s">
        <v>103</v>
      </c>
      <c r="F19" s="197" t="s">
        <v>104</v>
      </c>
      <c r="G19" s="197" t="s">
        <v>219</v>
      </c>
      <c r="H19" s="197" t="s">
        <v>220</v>
      </c>
      <c r="I19" s="157">
        <v>1200060</v>
      </c>
      <c r="J19" s="157">
        <v>1200060</v>
      </c>
      <c r="K19" s="76"/>
      <c r="L19" s="76"/>
      <c r="M19" s="157">
        <v>1200060</v>
      </c>
      <c r="N19" s="76"/>
      <c r="O19" s="157"/>
      <c r="P19" s="157"/>
      <c r="Q19" s="157"/>
      <c r="R19" s="157"/>
      <c r="S19" s="157"/>
      <c r="T19" s="157"/>
      <c r="U19" s="157"/>
      <c r="V19" s="157"/>
      <c r="W19" s="157"/>
      <c r="X19" s="157"/>
    </row>
    <row r="20" ht="20.25" customHeight="1" spans="1:24">
      <c r="A20" s="197" t="s">
        <v>210</v>
      </c>
      <c r="B20" s="197" t="s">
        <v>70</v>
      </c>
      <c r="C20" s="197" t="s">
        <v>211</v>
      </c>
      <c r="D20" s="197" t="s">
        <v>212</v>
      </c>
      <c r="E20" s="197" t="s">
        <v>103</v>
      </c>
      <c r="F20" s="197" t="s">
        <v>104</v>
      </c>
      <c r="G20" s="197" t="s">
        <v>219</v>
      </c>
      <c r="H20" s="197" t="s">
        <v>220</v>
      </c>
      <c r="I20" s="157">
        <v>36192</v>
      </c>
      <c r="J20" s="157">
        <v>36192</v>
      </c>
      <c r="K20" s="76"/>
      <c r="L20" s="76"/>
      <c r="M20" s="157">
        <v>36192</v>
      </c>
      <c r="N20" s="76"/>
      <c r="O20" s="157"/>
      <c r="P20" s="157"/>
      <c r="Q20" s="157"/>
      <c r="R20" s="157"/>
      <c r="S20" s="157"/>
      <c r="T20" s="157"/>
      <c r="U20" s="157"/>
      <c r="V20" s="157"/>
      <c r="W20" s="157"/>
      <c r="X20" s="157"/>
    </row>
    <row r="21" ht="20.25" customHeight="1" spans="1:24">
      <c r="A21" s="197" t="s">
        <v>210</v>
      </c>
      <c r="B21" s="197" t="s">
        <v>70</v>
      </c>
      <c r="C21" s="197" t="s">
        <v>211</v>
      </c>
      <c r="D21" s="197" t="s">
        <v>212</v>
      </c>
      <c r="E21" s="197" t="s">
        <v>103</v>
      </c>
      <c r="F21" s="197" t="s">
        <v>104</v>
      </c>
      <c r="G21" s="197" t="s">
        <v>219</v>
      </c>
      <c r="H21" s="197" t="s">
        <v>220</v>
      </c>
      <c r="I21" s="157">
        <v>663324</v>
      </c>
      <c r="J21" s="157">
        <v>663324</v>
      </c>
      <c r="K21" s="76"/>
      <c r="L21" s="76"/>
      <c r="M21" s="157">
        <v>663324</v>
      </c>
      <c r="N21" s="76"/>
      <c r="O21" s="157"/>
      <c r="P21" s="157"/>
      <c r="Q21" s="157"/>
      <c r="R21" s="157"/>
      <c r="S21" s="157"/>
      <c r="T21" s="157"/>
      <c r="U21" s="157"/>
      <c r="V21" s="157"/>
      <c r="W21" s="157"/>
      <c r="X21" s="157"/>
    </row>
    <row r="22" ht="20.25" customHeight="1" spans="1:24">
      <c r="A22" s="197" t="s">
        <v>210</v>
      </c>
      <c r="B22" s="197" t="s">
        <v>70</v>
      </c>
      <c r="C22" s="197" t="s">
        <v>211</v>
      </c>
      <c r="D22" s="197" t="s">
        <v>212</v>
      </c>
      <c r="E22" s="197" t="s">
        <v>103</v>
      </c>
      <c r="F22" s="197" t="s">
        <v>104</v>
      </c>
      <c r="G22" s="197" t="s">
        <v>219</v>
      </c>
      <c r="H22" s="197" t="s">
        <v>220</v>
      </c>
      <c r="I22" s="157">
        <v>71040</v>
      </c>
      <c r="J22" s="157">
        <v>71040</v>
      </c>
      <c r="K22" s="76"/>
      <c r="L22" s="76"/>
      <c r="M22" s="157">
        <v>71040</v>
      </c>
      <c r="N22" s="76"/>
      <c r="O22" s="157"/>
      <c r="P22" s="157"/>
      <c r="Q22" s="157"/>
      <c r="R22" s="157"/>
      <c r="S22" s="157"/>
      <c r="T22" s="157"/>
      <c r="U22" s="157"/>
      <c r="V22" s="157"/>
      <c r="W22" s="157"/>
      <c r="X22" s="157"/>
    </row>
    <row r="23" ht="20.25" customHeight="1" spans="1:24">
      <c r="A23" s="197" t="s">
        <v>210</v>
      </c>
      <c r="B23" s="197" t="s">
        <v>70</v>
      </c>
      <c r="C23" s="197" t="s">
        <v>221</v>
      </c>
      <c r="D23" s="197" t="s">
        <v>222</v>
      </c>
      <c r="E23" s="197" t="s">
        <v>121</v>
      </c>
      <c r="F23" s="197" t="s">
        <v>122</v>
      </c>
      <c r="G23" s="197" t="s">
        <v>223</v>
      </c>
      <c r="H23" s="197" t="s">
        <v>224</v>
      </c>
      <c r="I23" s="157">
        <v>1346901</v>
      </c>
      <c r="J23" s="157">
        <v>1346901</v>
      </c>
      <c r="K23" s="76"/>
      <c r="L23" s="76"/>
      <c r="M23" s="157">
        <v>1346901</v>
      </c>
      <c r="N23" s="76"/>
      <c r="O23" s="157"/>
      <c r="P23" s="157"/>
      <c r="Q23" s="157"/>
      <c r="R23" s="157"/>
      <c r="S23" s="157"/>
      <c r="T23" s="157"/>
      <c r="U23" s="157"/>
      <c r="V23" s="157"/>
      <c r="W23" s="157"/>
      <c r="X23" s="157"/>
    </row>
    <row r="24" ht="20.25" customHeight="1" spans="1:24">
      <c r="A24" s="197" t="s">
        <v>210</v>
      </c>
      <c r="B24" s="197" t="s">
        <v>70</v>
      </c>
      <c r="C24" s="197" t="s">
        <v>221</v>
      </c>
      <c r="D24" s="197" t="s">
        <v>222</v>
      </c>
      <c r="E24" s="197" t="s">
        <v>123</v>
      </c>
      <c r="F24" s="197" t="s">
        <v>124</v>
      </c>
      <c r="G24" s="197" t="s">
        <v>225</v>
      </c>
      <c r="H24" s="197" t="s">
        <v>226</v>
      </c>
      <c r="I24" s="157">
        <v>123388</v>
      </c>
      <c r="J24" s="157">
        <v>123388</v>
      </c>
      <c r="K24" s="76"/>
      <c r="L24" s="76"/>
      <c r="M24" s="157">
        <v>123388</v>
      </c>
      <c r="N24" s="76"/>
      <c r="O24" s="157"/>
      <c r="P24" s="157"/>
      <c r="Q24" s="157"/>
      <c r="R24" s="157"/>
      <c r="S24" s="157"/>
      <c r="T24" s="157"/>
      <c r="U24" s="157"/>
      <c r="V24" s="157"/>
      <c r="W24" s="157"/>
      <c r="X24" s="157"/>
    </row>
    <row r="25" ht="20.25" customHeight="1" spans="1:24">
      <c r="A25" s="197" t="s">
        <v>210</v>
      </c>
      <c r="B25" s="197" t="s">
        <v>70</v>
      </c>
      <c r="C25" s="197" t="s">
        <v>221</v>
      </c>
      <c r="D25" s="197" t="s">
        <v>222</v>
      </c>
      <c r="E25" s="197" t="s">
        <v>133</v>
      </c>
      <c r="F25" s="197" t="s">
        <v>134</v>
      </c>
      <c r="G25" s="197" t="s">
        <v>227</v>
      </c>
      <c r="H25" s="197" t="s">
        <v>228</v>
      </c>
      <c r="I25" s="157">
        <v>564743</v>
      </c>
      <c r="J25" s="157">
        <v>564743</v>
      </c>
      <c r="K25" s="76"/>
      <c r="L25" s="76"/>
      <c r="M25" s="157">
        <v>564743</v>
      </c>
      <c r="N25" s="76"/>
      <c r="O25" s="157"/>
      <c r="P25" s="157"/>
      <c r="Q25" s="157"/>
      <c r="R25" s="157"/>
      <c r="S25" s="157"/>
      <c r="T25" s="157"/>
      <c r="U25" s="157"/>
      <c r="V25" s="157"/>
      <c r="W25" s="157"/>
      <c r="X25" s="157"/>
    </row>
    <row r="26" ht="20.25" customHeight="1" spans="1:24">
      <c r="A26" s="197" t="s">
        <v>210</v>
      </c>
      <c r="B26" s="197" t="s">
        <v>70</v>
      </c>
      <c r="C26" s="197" t="s">
        <v>221</v>
      </c>
      <c r="D26" s="197" t="s">
        <v>222</v>
      </c>
      <c r="E26" s="197" t="s">
        <v>135</v>
      </c>
      <c r="F26" s="197" t="s">
        <v>136</v>
      </c>
      <c r="G26" s="197" t="s">
        <v>229</v>
      </c>
      <c r="H26" s="197" t="s">
        <v>230</v>
      </c>
      <c r="I26" s="157">
        <v>270976</v>
      </c>
      <c r="J26" s="157">
        <v>270976</v>
      </c>
      <c r="K26" s="76"/>
      <c r="L26" s="76"/>
      <c r="M26" s="157">
        <v>270976</v>
      </c>
      <c r="N26" s="76"/>
      <c r="O26" s="157"/>
      <c r="P26" s="157"/>
      <c r="Q26" s="157"/>
      <c r="R26" s="157"/>
      <c r="S26" s="157"/>
      <c r="T26" s="157"/>
      <c r="U26" s="157"/>
      <c r="V26" s="157"/>
      <c r="W26" s="157"/>
      <c r="X26" s="157"/>
    </row>
    <row r="27" ht="20.25" customHeight="1" spans="1:24">
      <c r="A27" s="197" t="s">
        <v>210</v>
      </c>
      <c r="B27" s="197" t="s">
        <v>70</v>
      </c>
      <c r="C27" s="197" t="s">
        <v>221</v>
      </c>
      <c r="D27" s="197" t="s">
        <v>222</v>
      </c>
      <c r="E27" s="197" t="s">
        <v>135</v>
      </c>
      <c r="F27" s="197" t="s">
        <v>136</v>
      </c>
      <c r="G27" s="197" t="s">
        <v>229</v>
      </c>
      <c r="H27" s="197" t="s">
        <v>230</v>
      </c>
      <c r="I27" s="157">
        <v>357445</v>
      </c>
      <c r="J27" s="157">
        <v>357445</v>
      </c>
      <c r="K27" s="76"/>
      <c r="L27" s="76"/>
      <c r="M27" s="157">
        <v>357445</v>
      </c>
      <c r="N27" s="76"/>
      <c r="O27" s="157"/>
      <c r="P27" s="157"/>
      <c r="Q27" s="157"/>
      <c r="R27" s="157"/>
      <c r="S27" s="157"/>
      <c r="T27" s="157"/>
      <c r="U27" s="157"/>
      <c r="V27" s="157"/>
      <c r="W27" s="157"/>
      <c r="X27" s="157"/>
    </row>
    <row r="28" ht="20.25" customHeight="1" spans="1:24">
      <c r="A28" s="197" t="s">
        <v>210</v>
      </c>
      <c r="B28" s="197" t="s">
        <v>70</v>
      </c>
      <c r="C28" s="197" t="s">
        <v>221</v>
      </c>
      <c r="D28" s="197" t="s">
        <v>222</v>
      </c>
      <c r="E28" s="197" t="s">
        <v>103</v>
      </c>
      <c r="F28" s="197" t="s">
        <v>104</v>
      </c>
      <c r="G28" s="197" t="s">
        <v>231</v>
      </c>
      <c r="H28" s="197" t="s">
        <v>232</v>
      </c>
      <c r="I28" s="157">
        <v>48709</v>
      </c>
      <c r="J28" s="157">
        <v>48709</v>
      </c>
      <c r="K28" s="76"/>
      <c r="L28" s="76"/>
      <c r="M28" s="157">
        <v>48709</v>
      </c>
      <c r="N28" s="76"/>
      <c r="O28" s="157"/>
      <c r="P28" s="157"/>
      <c r="Q28" s="157"/>
      <c r="R28" s="157"/>
      <c r="S28" s="157"/>
      <c r="T28" s="157"/>
      <c r="U28" s="157"/>
      <c r="V28" s="157"/>
      <c r="W28" s="157"/>
      <c r="X28" s="157"/>
    </row>
    <row r="29" ht="20.25" customHeight="1" spans="1:24">
      <c r="A29" s="197" t="s">
        <v>210</v>
      </c>
      <c r="B29" s="197" t="s">
        <v>70</v>
      </c>
      <c r="C29" s="197" t="s">
        <v>221</v>
      </c>
      <c r="D29" s="197" t="s">
        <v>222</v>
      </c>
      <c r="E29" s="197" t="s">
        <v>137</v>
      </c>
      <c r="F29" s="197" t="s">
        <v>138</v>
      </c>
      <c r="G29" s="197" t="s">
        <v>231</v>
      </c>
      <c r="H29" s="197" t="s">
        <v>232</v>
      </c>
      <c r="I29" s="157">
        <v>33088</v>
      </c>
      <c r="J29" s="157">
        <v>33088</v>
      </c>
      <c r="K29" s="76"/>
      <c r="L29" s="76"/>
      <c r="M29" s="157">
        <v>33088</v>
      </c>
      <c r="N29" s="76"/>
      <c r="O29" s="157"/>
      <c r="P29" s="157"/>
      <c r="Q29" s="157"/>
      <c r="R29" s="157"/>
      <c r="S29" s="157"/>
      <c r="T29" s="157"/>
      <c r="U29" s="157"/>
      <c r="V29" s="157"/>
      <c r="W29" s="157"/>
      <c r="X29" s="157"/>
    </row>
    <row r="30" ht="20.25" customHeight="1" spans="1:24">
      <c r="A30" s="197" t="s">
        <v>210</v>
      </c>
      <c r="B30" s="197" t="s">
        <v>70</v>
      </c>
      <c r="C30" s="197" t="s">
        <v>221</v>
      </c>
      <c r="D30" s="197" t="s">
        <v>222</v>
      </c>
      <c r="E30" s="197" t="s">
        <v>137</v>
      </c>
      <c r="F30" s="197" t="s">
        <v>138</v>
      </c>
      <c r="G30" s="197" t="s">
        <v>231</v>
      </c>
      <c r="H30" s="197" t="s">
        <v>232</v>
      </c>
      <c r="I30" s="157">
        <v>16817</v>
      </c>
      <c r="J30" s="157">
        <v>16817</v>
      </c>
      <c r="K30" s="76"/>
      <c r="L30" s="76"/>
      <c r="M30" s="157">
        <v>16817</v>
      </c>
      <c r="N30" s="76"/>
      <c r="O30" s="157"/>
      <c r="P30" s="157"/>
      <c r="Q30" s="157"/>
      <c r="R30" s="157"/>
      <c r="S30" s="157"/>
      <c r="T30" s="157"/>
      <c r="U30" s="157"/>
      <c r="V30" s="157"/>
      <c r="W30" s="157"/>
      <c r="X30" s="157"/>
    </row>
    <row r="31" ht="20.25" customHeight="1" spans="1:24">
      <c r="A31" s="197" t="s">
        <v>210</v>
      </c>
      <c r="B31" s="197" t="s">
        <v>70</v>
      </c>
      <c r="C31" s="197" t="s">
        <v>221</v>
      </c>
      <c r="D31" s="197" t="s">
        <v>222</v>
      </c>
      <c r="E31" s="197" t="s">
        <v>137</v>
      </c>
      <c r="F31" s="197" t="s">
        <v>138</v>
      </c>
      <c r="G31" s="197" t="s">
        <v>231</v>
      </c>
      <c r="H31" s="197" t="s">
        <v>232</v>
      </c>
      <c r="I31" s="157">
        <v>34639</v>
      </c>
      <c r="J31" s="157">
        <v>34639</v>
      </c>
      <c r="K31" s="76"/>
      <c r="L31" s="76"/>
      <c r="M31" s="157">
        <v>34639</v>
      </c>
      <c r="N31" s="76"/>
      <c r="O31" s="157"/>
      <c r="P31" s="157"/>
      <c r="Q31" s="157"/>
      <c r="R31" s="157"/>
      <c r="S31" s="157"/>
      <c r="T31" s="157"/>
      <c r="U31" s="157"/>
      <c r="V31" s="157"/>
      <c r="W31" s="157"/>
      <c r="X31" s="157"/>
    </row>
    <row r="32" ht="20.25" customHeight="1" spans="1:24">
      <c r="A32" s="197" t="s">
        <v>210</v>
      </c>
      <c r="B32" s="197" t="s">
        <v>70</v>
      </c>
      <c r="C32" s="197" t="s">
        <v>233</v>
      </c>
      <c r="D32" s="197" t="s">
        <v>144</v>
      </c>
      <c r="E32" s="197" t="s">
        <v>143</v>
      </c>
      <c r="F32" s="197" t="s">
        <v>144</v>
      </c>
      <c r="G32" s="197" t="s">
        <v>234</v>
      </c>
      <c r="H32" s="197" t="s">
        <v>144</v>
      </c>
      <c r="I32" s="157">
        <v>1065501</v>
      </c>
      <c r="J32" s="157">
        <v>1065501</v>
      </c>
      <c r="K32" s="76"/>
      <c r="L32" s="76"/>
      <c r="M32" s="157">
        <v>1065501</v>
      </c>
      <c r="N32" s="76"/>
      <c r="O32" s="157"/>
      <c r="P32" s="157"/>
      <c r="Q32" s="157"/>
      <c r="R32" s="157"/>
      <c r="S32" s="157"/>
      <c r="T32" s="157"/>
      <c r="U32" s="157"/>
      <c r="V32" s="157"/>
      <c r="W32" s="157"/>
      <c r="X32" s="157"/>
    </row>
    <row r="33" ht="20.25" customHeight="1" spans="1:24">
      <c r="A33" s="197" t="s">
        <v>210</v>
      </c>
      <c r="B33" s="197" t="s">
        <v>70</v>
      </c>
      <c r="C33" s="197" t="s">
        <v>235</v>
      </c>
      <c r="D33" s="197" t="s">
        <v>236</v>
      </c>
      <c r="E33" s="197" t="s">
        <v>103</v>
      </c>
      <c r="F33" s="197" t="s">
        <v>104</v>
      </c>
      <c r="G33" s="197" t="s">
        <v>237</v>
      </c>
      <c r="H33" s="197" t="s">
        <v>238</v>
      </c>
      <c r="I33" s="157">
        <v>386424</v>
      </c>
      <c r="J33" s="157">
        <v>386424</v>
      </c>
      <c r="K33" s="76"/>
      <c r="L33" s="76"/>
      <c r="M33" s="157">
        <v>386424</v>
      </c>
      <c r="N33" s="76"/>
      <c r="O33" s="157"/>
      <c r="P33" s="157"/>
      <c r="Q33" s="157"/>
      <c r="R33" s="157"/>
      <c r="S33" s="157"/>
      <c r="T33" s="157"/>
      <c r="U33" s="157"/>
      <c r="V33" s="157"/>
      <c r="W33" s="157"/>
      <c r="X33" s="157"/>
    </row>
    <row r="34" ht="20.25" customHeight="1" spans="1:24">
      <c r="A34" s="197" t="s">
        <v>210</v>
      </c>
      <c r="B34" s="197" t="s">
        <v>70</v>
      </c>
      <c r="C34" s="197" t="s">
        <v>239</v>
      </c>
      <c r="D34" s="197" t="s">
        <v>240</v>
      </c>
      <c r="E34" s="197" t="s">
        <v>103</v>
      </c>
      <c r="F34" s="197" t="s">
        <v>104</v>
      </c>
      <c r="G34" s="197" t="s">
        <v>241</v>
      </c>
      <c r="H34" s="197" t="s">
        <v>240</v>
      </c>
      <c r="I34" s="157">
        <v>77720</v>
      </c>
      <c r="J34" s="157">
        <v>77720</v>
      </c>
      <c r="K34" s="76"/>
      <c r="L34" s="76"/>
      <c r="M34" s="157">
        <v>77720</v>
      </c>
      <c r="N34" s="76"/>
      <c r="O34" s="157"/>
      <c r="P34" s="157"/>
      <c r="Q34" s="157"/>
      <c r="R34" s="157"/>
      <c r="S34" s="157"/>
      <c r="T34" s="157"/>
      <c r="U34" s="157"/>
      <c r="V34" s="157"/>
      <c r="W34" s="157"/>
      <c r="X34" s="157"/>
    </row>
    <row r="35" ht="20.25" customHeight="1" spans="1:24">
      <c r="A35" s="197" t="s">
        <v>210</v>
      </c>
      <c r="B35" s="197" t="s">
        <v>70</v>
      </c>
      <c r="C35" s="197" t="s">
        <v>242</v>
      </c>
      <c r="D35" s="197" t="s">
        <v>243</v>
      </c>
      <c r="E35" s="197" t="s">
        <v>103</v>
      </c>
      <c r="F35" s="197" t="s">
        <v>104</v>
      </c>
      <c r="G35" s="197" t="s">
        <v>244</v>
      </c>
      <c r="H35" s="197" t="s">
        <v>245</v>
      </c>
      <c r="I35" s="157">
        <v>201000</v>
      </c>
      <c r="J35" s="157">
        <v>201000</v>
      </c>
      <c r="K35" s="76"/>
      <c r="L35" s="76"/>
      <c r="M35" s="157">
        <v>201000</v>
      </c>
      <c r="N35" s="76"/>
      <c r="O35" s="157"/>
      <c r="P35" s="157"/>
      <c r="Q35" s="157"/>
      <c r="R35" s="157"/>
      <c r="S35" s="157"/>
      <c r="T35" s="157"/>
      <c r="U35" s="157"/>
      <c r="V35" s="157"/>
      <c r="W35" s="157"/>
      <c r="X35" s="157"/>
    </row>
    <row r="36" ht="20.25" customHeight="1" spans="1:24">
      <c r="A36" s="197" t="s">
        <v>210</v>
      </c>
      <c r="B36" s="197" t="s">
        <v>70</v>
      </c>
      <c r="C36" s="197" t="s">
        <v>242</v>
      </c>
      <c r="D36" s="197" t="s">
        <v>243</v>
      </c>
      <c r="E36" s="197" t="s">
        <v>103</v>
      </c>
      <c r="F36" s="197" t="s">
        <v>104</v>
      </c>
      <c r="G36" s="197" t="s">
        <v>246</v>
      </c>
      <c r="H36" s="197" t="s">
        <v>247</v>
      </c>
      <c r="I36" s="157">
        <v>111360</v>
      </c>
      <c r="J36" s="157">
        <v>111360</v>
      </c>
      <c r="K36" s="76"/>
      <c r="L36" s="76"/>
      <c r="M36" s="157">
        <v>111360</v>
      </c>
      <c r="N36" s="76"/>
      <c r="O36" s="157"/>
      <c r="P36" s="157"/>
      <c r="Q36" s="157"/>
      <c r="R36" s="157"/>
      <c r="S36" s="157"/>
      <c r="T36" s="157"/>
      <c r="U36" s="157"/>
      <c r="V36" s="157"/>
      <c r="W36" s="157"/>
      <c r="X36" s="157"/>
    </row>
    <row r="37" ht="20.25" customHeight="1" spans="1:24">
      <c r="A37" s="197" t="s">
        <v>210</v>
      </c>
      <c r="B37" s="197" t="s">
        <v>70</v>
      </c>
      <c r="C37" s="197" t="s">
        <v>248</v>
      </c>
      <c r="D37" s="197" t="s">
        <v>249</v>
      </c>
      <c r="E37" s="197" t="s">
        <v>103</v>
      </c>
      <c r="F37" s="197" t="s">
        <v>104</v>
      </c>
      <c r="G37" s="197" t="s">
        <v>219</v>
      </c>
      <c r="H37" s="197" t="s">
        <v>220</v>
      </c>
      <c r="I37" s="157">
        <v>33600</v>
      </c>
      <c r="J37" s="157">
        <v>33600</v>
      </c>
      <c r="K37" s="76"/>
      <c r="L37" s="76"/>
      <c r="M37" s="157">
        <v>33600</v>
      </c>
      <c r="N37" s="76"/>
      <c r="O37" s="157"/>
      <c r="P37" s="157"/>
      <c r="Q37" s="157"/>
      <c r="R37" s="157"/>
      <c r="S37" s="157"/>
      <c r="T37" s="157"/>
      <c r="U37" s="157"/>
      <c r="V37" s="157"/>
      <c r="W37" s="157"/>
      <c r="X37" s="157"/>
    </row>
    <row r="38" ht="20.25" customHeight="1" spans="1:24">
      <c r="A38" s="197" t="s">
        <v>210</v>
      </c>
      <c r="B38" s="197" t="s">
        <v>70</v>
      </c>
      <c r="C38" s="197" t="s">
        <v>250</v>
      </c>
      <c r="D38" s="197" t="s">
        <v>251</v>
      </c>
      <c r="E38" s="197" t="s">
        <v>103</v>
      </c>
      <c r="F38" s="197" t="s">
        <v>104</v>
      </c>
      <c r="G38" s="197" t="s">
        <v>237</v>
      </c>
      <c r="H38" s="197" t="s">
        <v>238</v>
      </c>
      <c r="I38" s="157">
        <v>544800</v>
      </c>
      <c r="J38" s="157">
        <v>544800</v>
      </c>
      <c r="K38" s="76"/>
      <c r="L38" s="76"/>
      <c r="M38" s="157">
        <v>544800</v>
      </c>
      <c r="N38" s="76"/>
      <c r="O38" s="157"/>
      <c r="P38" s="157"/>
      <c r="Q38" s="157"/>
      <c r="R38" s="157"/>
      <c r="S38" s="157"/>
      <c r="T38" s="157"/>
      <c r="U38" s="157"/>
      <c r="V38" s="157"/>
      <c r="W38" s="157"/>
      <c r="X38" s="157"/>
    </row>
    <row r="39" ht="20.25" customHeight="1" spans="1:24">
      <c r="A39" s="197" t="s">
        <v>210</v>
      </c>
      <c r="B39" s="197" t="s">
        <v>70</v>
      </c>
      <c r="C39" s="197" t="s">
        <v>252</v>
      </c>
      <c r="D39" s="197" t="s">
        <v>253</v>
      </c>
      <c r="E39" s="197" t="s">
        <v>119</v>
      </c>
      <c r="F39" s="197" t="s">
        <v>120</v>
      </c>
      <c r="G39" s="197" t="s">
        <v>237</v>
      </c>
      <c r="H39" s="197" t="s">
        <v>238</v>
      </c>
      <c r="I39" s="157">
        <v>921600</v>
      </c>
      <c r="J39" s="157">
        <v>921600</v>
      </c>
      <c r="K39" s="76"/>
      <c r="L39" s="76"/>
      <c r="M39" s="157">
        <v>921600</v>
      </c>
      <c r="N39" s="76"/>
      <c r="O39" s="157"/>
      <c r="P39" s="157"/>
      <c r="Q39" s="157"/>
      <c r="R39" s="157"/>
      <c r="S39" s="157"/>
      <c r="T39" s="157"/>
      <c r="U39" s="157"/>
      <c r="V39" s="157"/>
      <c r="W39" s="157"/>
      <c r="X39" s="157"/>
    </row>
    <row r="40" ht="20.25" customHeight="1" spans="1:24">
      <c r="A40" s="197" t="s">
        <v>210</v>
      </c>
      <c r="B40" s="197" t="s">
        <v>70</v>
      </c>
      <c r="C40" s="197" t="s">
        <v>254</v>
      </c>
      <c r="D40" s="197" t="s">
        <v>255</v>
      </c>
      <c r="E40" s="197" t="s">
        <v>103</v>
      </c>
      <c r="F40" s="197" t="s">
        <v>104</v>
      </c>
      <c r="G40" s="197" t="s">
        <v>256</v>
      </c>
      <c r="H40" s="197" t="s">
        <v>257</v>
      </c>
      <c r="I40" s="157">
        <v>2400</v>
      </c>
      <c r="J40" s="157">
        <v>2400</v>
      </c>
      <c r="K40" s="76"/>
      <c r="L40" s="76"/>
      <c r="M40" s="157">
        <v>2400</v>
      </c>
      <c r="N40" s="76"/>
      <c r="O40" s="157"/>
      <c r="P40" s="157"/>
      <c r="Q40" s="157"/>
      <c r="R40" s="157"/>
      <c r="S40" s="157"/>
      <c r="T40" s="157"/>
      <c r="U40" s="157"/>
      <c r="V40" s="157"/>
      <c r="W40" s="157"/>
      <c r="X40" s="157"/>
    </row>
    <row r="41" ht="20.25" customHeight="1" spans="1:24">
      <c r="A41" s="197" t="s">
        <v>210</v>
      </c>
      <c r="B41" s="197" t="s">
        <v>70</v>
      </c>
      <c r="C41" s="197" t="s">
        <v>258</v>
      </c>
      <c r="D41" s="197" t="s">
        <v>259</v>
      </c>
      <c r="E41" s="197" t="s">
        <v>103</v>
      </c>
      <c r="F41" s="197" t="s">
        <v>104</v>
      </c>
      <c r="G41" s="197" t="s">
        <v>260</v>
      </c>
      <c r="H41" s="197" t="s">
        <v>261</v>
      </c>
      <c r="I41" s="157">
        <v>36320</v>
      </c>
      <c r="J41" s="157">
        <v>36320</v>
      </c>
      <c r="K41" s="76"/>
      <c r="L41" s="76"/>
      <c r="M41" s="157">
        <v>36320</v>
      </c>
      <c r="N41" s="76"/>
      <c r="O41" s="157"/>
      <c r="P41" s="157"/>
      <c r="Q41" s="157"/>
      <c r="R41" s="157"/>
      <c r="S41" s="157"/>
      <c r="T41" s="157"/>
      <c r="U41" s="157"/>
      <c r="V41" s="157"/>
      <c r="W41" s="157"/>
      <c r="X41" s="157"/>
    </row>
    <row r="42" ht="20.25" customHeight="1" spans="1:24">
      <c r="A42" s="197" t="s">
        <v>210</v>
      </c>
      <c r="B42" s="197" t="s">
        <v>70</v>
      </c>
      <c r="C42" s="197" t="s">
        <v>262</v>
      </c>
      <c r="D42" s="197" t="s">
        <v>263</v>
      </c>
      <c r="E42" s="197" t="s">
        <v>127</v>
      </c>
      <c r="F42" s="197" t="s">
        <v>128</v>
      </c>
      <c r="G42" s="197" t="s">
        <v>237</v>
      </c>
      <c r="H42" s="197" t="s">
        <v>238</v>
      </c>
      <c r="I42" s="157">
        <v>147864</v>
      </c>
      <c r="J42" s="157">
        <v>147864</v>
      </c>
      <c r="K42" s="76"/>
      <c r="L42" s="76"/>
      <c r="M42" s="157">
        <v>147864</v>
      </c>
      <c r="N42" s="76"/>
      <c r="O42" s="157"/>
      <c r="P42" s="157"/>
      <c r="Q42" s="157"/>
      <c r="R42" s="157"/>
      <c r="S42" s="157"/>
      <c r="T42" s="157"/>
      <c r="U42" s="157"/>
      <c r="V42" s="157"/>
      <c r="W42" s="157"/>
      <c r="X42" s="157"/>
    </row>
    <row r="43" ht="20.25" customHeight="1" spans="1:24">
      <c r="A43" s="197" t="s">
        <v>210</v>
      </c>
      <c r="B43" s="197" t="s">
        <v>70</v>
      </c>
      <c r="C43" s="197" t="s">
        <v>264</v>
      </c>
      <c r="D43" s="197" t="s">
        <v>265</v>
      </c>
      <c r="E43" s="197" t="s">
        <v>103</v>
      </c>
      <c r="F43" s="197" t="s">
        <v>104</v>
      </c>
      <c r="G43" s="197" t="s">
        <v>266</v>
      </c>
      <c r="H43" s="197" t="s">
        <v>267</v>
      </c>
      <c r="I43" s="157">
        <v>138240</v>
      </c>
      <c r="J43" s="157">
        <v>138240</v>
      </c>
      <c r="K43" s="76"/>
      <c r="L43" s="76"/>
      <c r="M43" s="157">
        <v>138240</v>
      </c>
      <c r="N43" s="76"/>
      <c r="O43" s="157"/>
      <c r="P43" s="157"/>
      <c r="Q43" s="157"/>
      <c r="R43" s="157"/>
      <c r="S43" s="157"/>
      <c r="T43" s="157"/>
      <c r="U43" s="157"/>
      <c r="V43" s="157"/>
      <c r="W43" s="157"/>
      <c r="X43" s="157"/>
    </row>
    <row r="44" ht="20.25" customHeight="1" spans="1:24">
      <c r="A44" s="197" t="s">
        <v>210</v>
      </c>
      <c r="B44" s="197" t="s">
        <v>70</v>
      </c>
      <c r="C44" s="197" t="s">
        <v>264</v>
      </c>
      <c r="D44" s="197" t="s">
        <v>265</v>
      </c>
      <c r="E44" s="197" t="s">
        <v>103</v>
      </c>
      <c r="F44" s="197" t="s">
        <v>104</v>
      </c>
      <c r="G44" s="197" t="s">
        <v>266</v>
      </c>
      <c r="H44" s="197" t="s">
        <v>267</v>
      </c>
      <c r="I44" s="157">
        <v>73860</v>
      </c>
      <c r="J44" s="157">
        <v>73860</v>
      </c>
      <c r="K44" s="76"/>
      <c r="L44" s="76"/>
      <c r="M44" s="157">
        <v>73860</v>
      </c>
      <c r="N44" s="76"/>
      <c r="O44" s="157"/>
      <c r="P44" s="157"/>
      <c r="Q44" s="157"/>
      <c r="R44" s="157"/>
      <c r="S44" s="157"/>
      <c r="T44" s="157"/>
      <c r="U44" s="157"/>
      <c r="V44" s="157"/>
      <c r="W44" s="157"/>
      <c r="X44" s="157"/>
    </row>
    <row r="45" ht="17.25" customHeight="1" spans="1:24">
      <c r="A45" s="85" t="s">
        <v>183</v>
      </c>
      <c r="B45" s="86"/>
      <c r="C45" s="198"/>
      <c r="D45" s="198"/>
      <c r="E45" s="198"/>
      <c r="F45" s="198"/>
      <c r="G45" s="198"/>
      <c r="H45" s="199"/>
      <c r="I45" s="157">
        <v>14995919</v>
      </c>
      <c r="J45" s="157">
        <v>14995919</v>
      </c>
      <c r="K45" s="157"/>
      <c r="L45" s="157"/>
      <c r="M45" s="157">
        <v>14995919</v>
      </c>
      <c r="N45" s="157"/>
      <c r="O45" s="157"/>
      <c r="P45" s="157"/>
      <c r="Q45" s="157"/>
      <c r="R45" s="157"/>
      <c r="S45" s="157"/>
      <c r="T45" s="157"/>
      <c r="U45" s="157"/>
      <c r="V45" s="157"/>
      <c r="W45" s="157"/>
      <c r="X45" s="157"/>
    </row>
  </sheetData>
  <mergeCells count="31">
    <mergeCell ref="A2:X2"/>
    <mergeCell ref="A3:H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H34" sqref="H34"/>
    </sheetView>
  </sheetViews>
  <sheetFormatPr defaultColWidth="9.13888888888889" defaultRowHeight="14.25" customHeight="1"/>
  <cols>
    <col min="1" max="1" width="10.287037037037" customWidth="1"/>
    <col min="2" max="2" width="13.4259259259259" customWidth="1"/>
    <col min="3" max="3" width="54.6296296296296" customWidth="1"/>
    <col min="4" max="4" width="28.7222222222222" customWidth="1"/>
    <col min="5" max="5" width="11.1388888888889" customWidth="1"/>
    <col min="6" max="6" width="23.1851851851852" customWidth="1"/>
    <col min="7" max="7" width="9.86111111111111" customWidth="1"/>
    <col min="8" max="8" width="17.712962962963" customWidth="1"/>
    <col min="9" max="13" width="20" customWidth="1"/>
    <col min="14" max="14" width="12.287037037037" customWidth="1"/>
    <col min="15" max="15" width="12.7037037037037" customWidth="1"/>
    <col min="16" max="16" width="11.1388888888889" customWidth="1"/>
    <col min="17" max="21" width="19.8611111111111" customWidth="1"/>
    <col min="22" max="22" width="20" customWidth="1"/>
    <col min="23" max="23" width="19.8611111111111" customWidth="1"/>
  </cols>
  <sheetData>
    <row r="1" ht="13.5" customHeight="1" spans="2:23">
      <c r="B1" s="188"/>
      <c r="E1" s="54"/>
      <c r="F1" s="54"/>
      <c r="G1" s="54"/>
      <c r="H1" s="54"/>
      <c r="U1" s="188"/>
      <c r="W1" s="192" t="s">
        <v>268</v>
      </c>
    </row>
    <row r="2" ht="46.5" customHeight="1" spans="1:23">
      <c r="A2" s="56" t="str">
        <f>"2025"&amp;"年部门项目支出预算表"</f>
        <v>2025年部门项目支出预算表</v>
      </c>
      <c r="B2" s="56"/>
      <c r="C2" s="56"/>
      <c r="D2" s="56"/>
      <c r="E2" s="56"/>
      <c r="F2" s="56"/>
      <c r="G2" s="56"/>
      <c r="H2" s="56"/>
      <c r="I2" s="56"/>
      <c r="J2" s="56"/>
      <c r="K2" s="56"/>
      <c r="L2" s="56"/>
      <c r="M2" s="56"/>
      <c r="N2" s="56"/>
      <c r="O2" s="56"/>
      <c r="P2" s="56"/>
      <c r="Q2" s="56"/>
      <c r="R2" s="56"/>
      <c r="S2" s="56"/>
      <c r="T2" s="56"/>
      <c r="U2" s="56"/>
      <c r="V2" s="56"/>
      <c r="W2" s="56"/>
    </row>
    <row r="3" ht="13.5" customHeight="1" spans="1:23">
      <c r="A3" s="57" t="str">
        <f>"单位名称："&amp;"石林彝族自治县大可乡中心学校"</f>
        <v>单位名称：石林彝族自治县大可乡中心学校</v>
      </c>
      <c r="B3" s="58"/>
      <c r="C3" s="58"/>
      <c r="D3" s="58"/>
      <c r="E3" s="58"/>
      <c r="F3" s="58"/>
      <c r="G3" s="58"/>
      <c r="H3" s="58"/>
      <c r="I3" s="59"/>
      <c r="J3" s="59"/>
      <c r="K3" s="59"/>
      <c r="L3" s="59"/>
      <c r="M3" s="59"/>
      <c r="N3" s="59"/>
      <c r="O3" s="59"/>
      <c r="P3" s="59"/>
      <c r="Q3" s="59"/>
      <c r="U3" s="188"/>
      <c r="W3" s="172" t="s">
        <v>1</v>
      </c>
    </row>
    <row r="4" ht="21.75" customHeight="1" spans="1:23">
      <c r="A4" s="61" t="s">
        <v>269</v>
      </c>
      <c r="B4" s="62" t="s">
        <v>194</v>
      </c>
      <c r="C4" s="61" t="s">
        <v>195</v>
      </c>
      <c r="D4" s="61" t="s">
        <v>270</v>
      </c>
      <c r="E4" s="62" t="s">
        <v>196</v>
      </c>
      <c r="F4" s="62" t="s">
        <v>197</v>
      </c>
      <c r="G4" s="62" t="s">
        <v>271</v>
      </c>
      <c r="H4" s="62" t="s">
        <v>272</v>
      </c>
      <c r="I4" s="80" t="s">
        <v>55</v>
      </c>
      <c r="J4" s="63" t="s">
        <v>273</v>
      </c>
      <c r="K4" s="64"/>
      <c r="L4" s="64"/>
      <c r="M4" s="65"/>
      <c r="N4" s="63" t="s">
        <v>202</v>
      </c>
      <c r="O4" s="64"/>
      <c r="P4" s="65"/>
      <c r="Q4" s="62" t="s">
        <v>61</v>
      </c>
      <c r="R4" s="63" t="s">
        <v>62</v>
      </c>
      <c r="S4" s="64"/>
      <c r="T4" s="64"/>
      <c r="U4" s="64"/>
      <c r="V4" s="64"/>
      <c r="W4" s="65"/>
    </row>
    <row r="5" ht="21.75" customHeight="1" spans="1:23">
      <c r="A5" s="66"/>
      <c r="B5" s="81"/>
      <c r="C5" s="66"/>
      <c r="D5" s="66"/>
      <c r="E5" s="67"/>
      <c r="F5" s="67"/>
      <c r="G5" s="67"/>
      <c r="H5" s="67"/>
      <c r="I5" s="81"/>
      <c r="J5" s="129" t="s">
        <v>58</v>
      </c>
      <c r="K5" s="189"/>
      <c r="L5" s="62" t="s">
        <v>59</v>
      </c>
      <c r="M5" s="62" t="s">
        <v>60</v>
      </c>
      <c r="N5" s="62" t="s">
        <v>58</v>
      </c>
      <c r="O5" s="62" t="s">
        <v>59</v>
      </c>
      <c r="P5" s="62" t="s">
        <v>60</v>
      </c>
      <c r="Q5" s="67"/>
      <c r="R5" s="62" t="s">
        <v>57</v>
      </c>
      <c r="S5" s="62" t="s">
        <v>64</v>
      </c>
      <c r="T5" s="62" t="s">
        <v>208</v>
      </c>
      <c r="U5" s="62" t="s">
        <v>66</v>
      </c>
      <c r="V5" s="62" t="s">
        <v>67</v>
      </c>
      <c r="W5" s="62" t="s">
        <v>68</v>
      </c>
    </row>
    <row r="6" ht="21" customHeight="1" spans="1:23">
      <c r="A6" s="81"/>
      <c r="B6" s="81"/>
      <c r="C6" s="81"/>
      <c r="D6" s="81"/>
      <c r="E6" s="81"/>
      <c r="F6" s="81"/>
      <c r="G6" s="81"/>
      <c r="H6" s="81"/>
      <c r="I6" s="81"/>
      <c r="J6" s="190" t="s">
        <v>57</v>
      </c>
      <c r="K6" s="191"/>
      <c r="L6" s="81"/>
      <c r="M6" s="81"/>
      <c r="N6" s="81"/>
      <c r="O6" s="81"/>
      <c r="P6" s="81"/>
      <c r="Q6" s="81"/>
      <c r="R6" s="81"/>
      <c r="S6" s="81"/>
      <c r="T6" s="81"/>
      <c r="U6" s="81"/>
      <c r="V6" s="81"/>
      <c r="W6" s="81"/>
    </row>
    <row r="7" ht="39.75" customHeight="1" spans="1:23">
      <c r="A7" s="69"/>
      <c r="B7" s="71"/>
      <c r="C7" s="69"/>
      <c r="D7" s="69"/>
      <c r="E7" s="70"/>
      <c r="F7" s="70"/>
      <c r="G7" s="70"/>
      <c r="H7" s="70"/>
      <c r="I7" s="71"/>
      <c r="J7" s="38" t="s">
        <v>57</v>
      </c>
      <c r="K7" s="38" t="s">
        <v>274</v>
      </c>
      <c r="L7" s="70"/>
      <c r="M7" s="70"/>
      <c r="N7" s="70"/>
      <c r="O7" s="70"/>
      <c r="P7" s="70"/>
      <c r="Q7" s="70"/>
      <c r="R7" s="70"/>
      <c r="S7" s="70"/>
      <c r="T7" s="70"/>
      <c r="U7" s="71"/>
      <c r="V7" s="70"/>
      <c r="W7" s="70"/>
    </row>
    <row r="8" ht="15" customHeight="1" spans="1:23">
      <c r="A8" s="72">
        <v>1</v>
      </c>
      <c r="B8" s="72">
        <v>2</v>
      </c>
      <c r="C8" s="72">
        <v>3</v>
      </c>
      <c r="D8" s="72">
        <v>4</v>
      </c>
      <c r="E8" s="72">
        <v>5</v>
      </c>
      <c r="F8" s="72">
        <v>6</v>
      </c>
      <c r="G8" s="72">
        <v>7</v>
      </c>
      <c r="H8" s="72">
        <v>8</v>
      </c>
      <c r="I8" s="72">
        <v>9</v>
      </c>
      <c r="J8" s="72">
        <v>10</v>
      </c>
      <c r="K8" s="72">
        <v>11</v>
      </c>
      <c r="L8" s="89">
        <v>12</v>
      </c>
      <c r="M8" s="89">
        <v>13</v>
      </c>
      <c r="N8" s="89">
        <v>14</v>
      </c>
      <c r="O8" s="89">
        <v>15</v>
      </c>
      <c r="P8" s="89">
        <v>16</v>
      </c>
      <c r="Q8" s="89">
        <v>17</v>
      </c>
      <c r="R8" s="89">
        <v>18</v>
      </c>
      <c r="S8" s="89">
        <v>19</v>
      </c>
      <c r="T8" s="89">
        <v>20</v>
      </c>
      <c r="U8" s="72">
        <v>21</v>
      </c>
      <c r="V8" s="89">
        <v>22</v>
      </c>
      <c r="W8" s="72">
        <v>23</v>
      </c>
    </row>
    <row r="9" ht="21.6" spans="1:23">
      <c r="A9" s="120" t="s">
        <v>275</v>
      </c>
      <c r="B9" s="120" t="s">
        <v>276</v>
      </c>
      <c r="C9" s="120" t="s">
        <v>277</v>
      </c>
      <c r="D9" s="120" t="s">
        <v>70</v>
      </c>
      <c r="E9" s="120" t="s">
        <v>103</v>
      </c>
      <c r="F9" s="120" t="s">
        <v>104</v>
      </c>
      <c r="G9" s="120" t="s">
        <v>260</v>
      </c>
      <c r="H9" s="120" t="s">
        <v>261</v>
      </c>
      <c r="I9" s="157">
        <v>20690</v>
      </c>
      <c r="J9" s="157">
        <v>20690</v>
      </c>
      <c r="K9" s="157">
        <v>20690</v>
      </c>
      <c r="L9" s="157"/>
      <c r="M9" s="157"/>
      <c r="N9" s="157"/>
      <c r="O9" s="157"/>
      <c r="P9" s="157"/>
      <c r="Q9" s="157"/>
      <c r="R9" s="157"/>
      <c r="S9" s="157"/>
      <c r="T9" s="157"/>
      <c r="U9" s="157"/>
      <c r="V9" s="157"/>
      <c r="W9" s="157"/>
    </row>
    <row r="10" ht="21.6" spans="1:23">
      <c r="A10" s="120" t="s">
        <v>275</v>
      </c>
      <c r="B10" s="120" t="s">
        <v>278</v>
      </c>
      <c r="C10" s="120" t="s">
        <v>279</v>
      </c>
      <c r="D10" s="120" t="s">
        <v>70</v>
      </c>
      <c r="E10" s="120" t="s">
        <v>103</v>
      </c>
      <c r="F10" s="120" t="s">
        <v>104</v>
      </c>
      <c r="G10" s="120" t="s">
        <v>260</v>
      </c>
      <c r="H10" s="120" t="s">
        <v>261</v>
      </c>
      <c r="I10" s="157">
        <v>8717</v>
      </c>
      <c r="J10" s="157">
        <v>8717</v>
      </c>
      <c r="K10" s="157">
        <v>8717</v>
      </c>
      <c r="L10" s="157"/>
      <c r="M10" s="157"/>
      <c r="N10" s="157"/>
      <c r="O10" s="157"/>
      <c r="P10" s="157"/>
      <c r="Q10" s="157"/>
      <c r="R10" s="157"/>
      <c r="S10" s="157"/>
      <c r="T10" s="157"/>
      <c r="U10" s="157"/>
      <c r="V10" s="157"/>
      <c r="W10" s="157"/>
    </row>
    <row r="11" ht="21.6" spans="1:23">
      <c r="A11" s="120" t="s">
        <v>275</v>
      </c>
      <c r="B11" s="120" t="s">
        <v>280</v>
      </c>
      <c r="C11" s="120" t="s">
        <v>281</v>
      </c>
      <c r="D11" s="120" t="s">
        <v>70</v>
      </c>
      <c r="E11" s="120" t="s">
        <v>103</v>
      </c>
      <c r="F11" s="120" t="s">
        <v>104</v>
      </c>
      <c r="G11" s="120" t="s">
        <v>260</v>
      </c>
      <c r="H11" s="120" t="s">
        <v>261</v>
      </c>
      <c r="I11" s="157">
        <v>12349</v>
      </c>
      <c r="J11" s="157">
        <v>12349</v>
      </c>
      <c r="K11" s="157">
        <v>12349</v>
      </c>
      <c r="L11" s="157"/>
      <c r="M11" s="157"/>
      <c r="N11" s="157"/>
      <c r="O11" s="157"/>
      <c r="P11" s="157"/>
      <c r="Q11" s="157"/>
      <c r="R11" s="157"/>
      <c r="S11" s="157"/>
      <c r="T11" s="157"/>
      <c r="U11" s="157"/>
      <c r="V11" s="157"/>
      <c r="W11" s="157"/>
    </row>
    <row r="12" ht="21.6" spans="1:23">
      <c r="A12" s="120" t="s">
        <v>275</v>
      </c>
      <c r="B12" s="120" t="s">
        <v>282</v>
      </c>
      <c r="C12" s="120" t="s">
        <v>283</v>
      </c>
      <c r="D12" s="120" t="s">
        <v>70</v>
      </c>
      <c r="E12" s="120" t="s">
        <v>109</v>
      </c>
      <c r="F12" s="120" t="s">
        <v>110</v>
      </c>
      <c r="G12" s="120" t="s">
        <v>260</v>
      </c>
      <c r="H12" s="120" t="s">
        <v>261</v>
      </c>
      <c r="I12" s="157">
        <v>1920</v>
      </c>
      <c r="J12" s="157">
        <v>1920</v>
      </c>
      <c r="K12" s="157">
        <v>1920</v>
      </c>
      <c r="L12" s="157"/>
      <c r="M12" s="157"/>
      <c r="N12" s="157"/>
      <c r="O12" s="157"/>
      <c r="P12" s="157"/>
      <c r="Q12" s="157"/>
      <c r="R12" s="157"/>
      <c r="S12" s="157"/>
      <c r="T12" s="157"/>
      <c r="U12" s="157"/>
      <c r="V12" s="157"/>
      <c r="W12" s="157"/>
    </row>
    <row r="13" ht="21.6" spans="1:23">
      <c r="A13" s="120" t="s">
        <v>275</v>
      </c>
      <c r="B13" s="120" t="s">
        <v>284</v>
      </c>
      <c r="C13" s="120" t="s">
        <v>285</v>
      </c>
      <c r="D13" s="120" t="s">
        <v>70</v>
      </c>
      <c r="E13" s="120" t="s">
        <v>103</v>
      </c>
      <c r="F13" s="120" t="s">
        <v>104</v>
      </c>
      <c r="G13" s="120" t="s">
        <v>286</v>
      </c>
      <c r="H13" s="120" t="s">
        <v>287</v>
      </c>
      <c r="I13" s="157">
        <v>29056</v>
      </c>
      <c r="J13" s="157">
        <v>29056</v>
      </c>
      <c r="K13" s="157">
        <v>29056</v>
      </c>
      <c r="L13" s="157"/>
      <c r="M13" s="157"/>
      <c r="N13" s="157"/>
      <c r="O13" s="157"/>
      <c r="P13" s="157"/>
      <c r="Q13" s="157"/>
      <c r="R13" s="157"/>
      <c r="S13" s="157"/>
      <c r="T13" s="157"/>
      <c r="U13" s="157"/>
      <c r="V13" s="157"/>
      <c r="W13" s="157"/>
    </row>
    <row r="14" ht="21.6" spans="1:23">
      <c r="A14" s="120" t="s">
        <v>275</v>
      </c>
      <c r="B14" s="120" t="s">
        <v>288</v>
      </c>
      <c r="C14" s="120" t="s">
        <v>289</v>
      </c>
      <c r="D14" s="120" t="s">
        <v>70</v>
      </c>
      <c r="E14" s="120" t="s">
        <v>103</v>
      </c>
      <c r="F14" s="120" t="s">
        <v>104</v>
      </c>
      <c r="G14" s="120" t="s">
        <v>286</v>
      </c>
      <c r="H14" s="120" t="s">
        <v>287</v>
      </c>
      <c r="I14" s="157">
        <v>2189</v>
      </c>
      <c r="J14" s="157">
        <v>2189</v>
      </c>
      <c r="K14" s="157">
        <v>2189</v>
      </c>
      <c r="L14" s="157"/>
      <c r="M14" s="157"/>
      <c r="N14" s="157"/>
      <c r="O14" s="157"/>
      <c r="P14" s="157"/>
      <c r="Q14" s="157"/>
      <c r="R14" s="157"/>
      <c r="S14" s="157"/>
      <c r="T14" s="157"/>
      <c r="U14" s="157"/>
      <c r="V14" s="157"/>
      <c r="W14" s="157"/>
    </row>
    <row r="15" ht="21.6" spans="1:23">
      <c r="A15" s="120" t="s">
        <v>275</v>
      </c>
      <c r="B15" s="120" t="s">
        <v>290</v>
      </c>
      <c r="C15" s="120" t="s">
        <v>291</v>
      </c>
      <c r="D15" s="120" t="s">
        <v>70</v>
      </c>
      <c r="E15" s="120" t="s">
        <v>103</v>
      </c>
      <c r="F15" s="120" t="s">
        <v>104</v>
      </c>
      <c r="G15" s="120" t="s">
        <v>286</v>
      </c>
      <c r="H15" s="120" t="s">
        <v>287</v>
      </c>
      <c r="I15" s="157">
        <v>44400</v>
      </c>
      <c r="J15" s="157">
        <v>44400</v>
      </c>
      <c r="K15" s="157">
        <v>44400</v>
      </c>
      <c r="L15" s="157"/>
      <c r="M15" s="157"/>
      <c r="N15" s="157"/>
      <c r="O15" s="157"/>
      <c r="P15" s="157"/>
      <c r="Q15" s="157"/>
      <c r="R15" s="157"/>
      <c r="S15" s="157"/>
      <c r="T15" s="157"/>
      <c r="U15" s="157"/>
      <c r="V15" s="157"/>
      <c r="W15" s="157"/>
    </row>
    <row r="16" ht="21.6" spans="1:23">
      <c r="A16" s="120" t="s">
        <v>275</v>
      </c>
      <c r="B16" s="120" t="s">
        <v>292</v>
      </c>
      <c r="C16" s="120" t="s">
        <v>293</v>
      </c>
      <c r="D16" s="120" t="s">
        <v>70</v>
      </c>
      <c r="E16" s="120" t="s">
        <v>113</v>
      </c>
      <c r="F16" s="120" t="s">
        <v>114</v>
      </c>
      <c r="G16" s="120" t="s">
        <v>256</v>
      </c>
      <c r="H16" s="120" t="s">
        <v>257</v>
      </c>
      <c r="I16" s="157">
        <v>85800</v>
      </c>
      <c r="J16" s="157">
        <v>85800</v>
      </c>
      <c r="K16" s="157">
        <v>85800</v>
      </c>
      <c r="L16" s="157"/>
      <c r="M16" s="157"/>
      <c r="N16" s="157"/>
      <c r="O16" s="157"/>
      <c r="P16" s="157"/>
      <c r="Q16" s="157"/>
      <c r="R16" s="157"/>
      <c r="S16" s="157"/>
      <c r="T16" s="157"/>
      <c r="U16" s="157"/>
      <c r="V16" s="157"/>
      <c r="W16" s="157"/>
    </row>
    <row r="17" ht="21.6" spans="1:23">
      <c r="A17" s="120" t="s">
        <v>294</v>
      </c>
      <c r="B17" s="120" t="s">
        <v>295</v>
      </c>
      <c r="C17" s="120" t="s">
        <v>296</v>
      </c>
      <c r="D17" s="120" t="s">
        <v>70</v>
      </c>
      <c r="E17" s="120" t="s">
        <v>101</v>
      </c>
      <c r="F17" s="120" t="s">
        <v>102</v>
      </c>
      <c r="G17" s="120" t="s">
        <v>260</v>
      </c>
      <c r="H17" s="120" t="s">
        <v>261</v>
      </c>
      <c r="I17" s="157">
        <v>62400</v>
      </c>
      <c r="J17" s="157">
        <v>62400</v>
      </c>
      <c r="K17" s="157">
        <v>62400</v>
      </c>
      <c r="L17" s="157"/>
      <c r="M17" s="157"/>
      <c r="N17" s="157"/>
      <c r="O17" s="157"/>
      <c r="P17" s="157"/>
      <c r="Q17" s="157"/>
      <c r="R17" s="157"/>
      <c r="S17" s="157"/>
      <c r="T17" s="157"/>
      <c r="U17" s="157"/>
      <c r="V17" s="157"/>
      <c r="W17" s="157"/>
    </row>
    <row r="18" ht="21.6" spans="1:23">
      <c r="A18" s="120" t="s">
        <v>294</v>
      </c>
      <c r="B18" s="120" t="s">
        <v>297</v>
      </c>
      <c r="C18" s="120" t="s">
        <v>298</v>
      </c>
      <c r="D18" s="120" t="s">
        <v>70</v>
      </c>
      <c r="E18" s="120" t="s">
        <v>101</v>
      </c>
      <c r="F18" s="120" t="s">
        <v>102</v>
      </c>
      <c r="G18" s="120" t="s">
        <v>256</v>
      </c>
      <c r="H18" s="120" t="s">
        <v>257</v>
      </c>
      <c r="I18" s="157">
        <v>237540</v>
      </c>
      <c r="J18" s="157">
        <v>237540</v>
      </c>
      <c r="K18" s="157">
        <v>237540</v>
      </c>
      <c r="L18" s="157"/>
      <c r="M18" s="157"/>
      <c r="N18" s="157"/>
      <c r="O18" s="157"/>
      <c r="P18" s="157"/>
      <c r="Q18" s="157"/>
      <c r="R18" s="157"/>
      <c r="S18" s="157"/>
      <c r="T18" s="157"/>
      <c r="U18" s="157"/>
      <c r="V18" s="157"/>
      <c r="W18" s="157"/>
    </row>
    <row r="19" ht="21.6" spans="1:23">
      <c r="A19" s="120" t="s">
        <v>294</v>
      </c>
      <c r="B19" s="120" t="s">
        <v>299</v>
      </c>
      <c r="C19" s="120" t="s">
        <v>300</v>
      </c>
      <c r="D19" s="120" t="s">
        <v>70</v>
      </c>
      <c r="E19" s="120" t="s">
        <v>105</v>
      </c>
      <c r="F19" s="120" t="s">
        <v>106</v>
      </c>
      <c r="G19" s="120" t="s">
        <v>256</v>
      </c>
      <c r="H19" s="120" t="s">
        <v>257</v>
      </c>
      <c r="I19" s="157">
        <v>380064</v>
      </c>
      <c r="J19" s="157">
        <v>380064</v>
      </c>
      <c r="K19" s="157">
        <v>380064</v>
      </c>
      <c r="L19" s="157"/>
      <c r="M19" s="157"/>
      <c r="N19" s="157"/>
      <c r="O19" s="157"/>
      <c r="P19" s="157"/>
      <c r="Q19" s="157"/>
      <c r="R19" s="157"/>
      <c r="S19" s="157"/>
      <c r="T19" s="157"/>
      <c r="U19" s="157"/>
      <c r="V19" s="157"/>
      <c r="W19" s="157"/>
    </row>
    <row r="20" ht="18.75" customHeight="1" spans="1:23">
      <c r="A20" s="85" t="s">
        <v>183</v>
      </c>
      <c r="B20" s="86"/>
      <c r="C20" s="86"/>
      <c r="D20" s="86"/>
      <c r="E20" s="86"/>
      <c r="F20" s="86"/>
      <c r="G20" s="86"/>
      <c r="H20" s="87"/>
      <c r="I20" s="157">
        <v>885125</v>
      </c>
      <c r="J20" s="157">
        <v>885125</v>
      </c>
      <c r="K20" s="157">
        <v>885125</v>
      </c>
      <c r="L20" s="157"/>
      <c r="M20" s="157"/>
      <c r="N20" s="157"/>
      <c r="O20" s="157"/>
      <c r="P20" s="157"/>
      <c r="Q20" s="157"/>
      <c r="R20" s="157"/>
      <c r="S20" s="157"/>
      <c r="T20" s="157"/>
      <c r="U20" s="157"/>
      <c r="V20" s="157"/>
      <c r="W20" s="157"/>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611111111111" customWidth="1"/>
  </cols>
  <sheetData>
    <row r="1" ht="18" customHeight="1" spans="10:10">
      <c r="J1" s="55" t="s">
        <v>301</v>
      </c>
    </row>
    <row r="2" ht="39.75" customHeight="1" spans="1:10">
      <c r="A2" s="117" t="str">
        <f>"2025"&amp;"年部门项目支出绩效目标表"</f>
        <v>2025年部门项目支出绩效目标表</v>
      </c>
      <c r="B2" s="56"/>
      <c r="C2" s="56"/>
      <c r="D2" s="56"/>
      <c r="E2" s="56"/>
      <c r="F2" s="118"/>
      <c r="G2" s="56"/>
      <c r="H2" s="118"/>
      <c r="I2" s="118"/>
      <c r="J2" s="56"/>
    </row>
    <row r="3" ht="17.25" customHeight="1" spans="1:1">
      <c r="A3" s="57" t="str">
        <f>"单位名称："&amp;"石林彝族自治县大可乡中心学校"</f>
        <v>单位名称：石林彝族自治县大可乡中心学校</v>
      </c>
    </row>
    <row r="4" ht="44.25" customHeight="1" spans="1:10">
      <c r="A4" s="38" t="s">
        <v>195</v>
      </c>
      <c r="B4" s="38" t="s">
        <v>302</v>
      </c>
      <c r="C4" s="38" t="s">
        <v>303</v>
      </c>
      <c r="D4" s="38" t="s">
        <v>304</v>
      </c>
      <c r="E4" s="38" t="s">
        <v>305</v>
      </c>
      <c r="F4" s="119" t="s">
        <v>306</v>
      </c>
      <c r="G4" s="38" t="s">
        <v>307</v>
      </c>
      <c r="H4" s="119" t="s">
        <v>308</v>
      </c>
      <c r="I4" s="119" t="s">
        <v>309</v>
      </c>
      <c r="J4" s="38" t="s">
        <v>310</v>
      </c>
    </row>
    <row r="5" ht="18.75" customHeight="1" spans="1:10">
      <c r="A5" s="186">
        <v>1</v>
      </c>
      <c r="B5" s="186">
        <v>2</v>
      </c>
      <c r="C5" s="186">
        <v>3</v>
      </c>
      <c r="D5" s="186">
        <v>4</v>
      </c>
      <c r="E5" s="186">
        <v>5</v>
      </c>
      <c r="F5" s="89">
        <v>6</v>
      </c>
      <c r="G5" s="186">
        <v>7</v>
      </c>
      <c r="H5" s="89">
        <v>8</v>
      </c>
      <c r="I5" s="89">
        <v>9</v>
      </c>
      <c r="J5" s="186">
        <v>10</v>
      </c>
    </row>
    <row r="6" ht="42" customHeight="1" spans="1:10">
      <c r="A6" s="82" t="s">
        <v>70</v>
      </c>
      <c r="B6" s="120"/>
      <c r="C6" s="120"/>
      <c r="D6" s="120"/>
      <c r="E6" s="106"/>
      <c r="F6" s="121"/>
      <c r="G6" s="106"/>
      <c r="H6" s="121"/>
      <c r="I6" s="121"/>
      <c r="J6" s="106"/>
    </row>
    <row r="7" ht="42" customHeight="1" spans="1:10">
      <c r="A7" s="187" t="s">
        <v>289</v>
      </c>
      <c r="B7" s="73" t="s">
        <v>311</v>
      </c>
      <c r="C7" s="73" t="s">
        <v>312</v>
      </c>
      <c r="D7" s="73" t="s">
        <v>313</v>
      </c>
      <c r="E7" s="82" t="s">
        <v>314</v>
      </c>
      <c r="F7" s="73" t="s">
        <v>315</v>
      </c>
      <c r="G7" s="82" t="s">
        <v>316</v>
      </c>
      <c r="H7" s="73" t="s">
        <v>317</v>
      </c>
      <c r="I7" s="73" t="s">
        <v>318</v>
      </c>
      <c r="J7" s="82" t="s">
        <v>314</v>
      </c>
    </row>
    <row r="8" ht="42" customHeight="1" spans="1:10">
      <c r="A8" s="187" t="s">
        <v>289</v>
      </c>
      <c r="B8" s="73" t="s">
        <v>311</v>
      </c>
      <c r="C8" s="73" t="s">
        <v>312</v>
      </c>
      <c r="D8" s="73" t="s">
        <v>319</v>
      </c>
      <c r="E8" s="82" t="s">
        <v>320</v>
      </c>
      <c r="F8" s="73" t="s">
        <v>315</v>
      </c>
      <c r="G8" s="82" t="s">
        <v>321</v>
      </c>
      <c r="H8" s="73" t="s">
        <v>322</v>
      </c>
      <c r="I8" s="73" t="s">
        <v>318</v>
      </c>
      <c r="J8" s="82" t="s">
        <v>320</v>
      </c>
    </row>
    <row r="9" ht="42" customHeight="1" spans="1:10">
      <c r="A9" s="187" t="s">
        <v>289</v>
      </c>
      <c r="B9" s="73" t="s">
        <v>311</v>
      </c>
      <c r="C9" s="73" t="s">
        <v>323</v>
      </c>
      <c r="D9" s="73" t="s">
        <v>324</v>
      </c>
      <c r="E9" s="82" t="s">
        <v>325</v>
      </c>
      <c r="F9" s="73" t="s">
        <v>326</v>
      </c>
      <c r="G9" s="82" t="s">
        <v>327</v>
      </c>
      <c r="H9" s="73" t="s">
        <v>322</v>
      </c>
      <c r="I9" s="73" t="s">
        <v>318</v>
      </c>
      <c r="J9" s="82" t="s">
        <v>325</v>
      </c>
    </row>
    <row r="10" ht="42" customHeight="1" spans="1:10">
      <c r="A10" s="187" t="s">
        <v>289</v>
      </c>
      <c r="B10" s="73" t="s">
        <v>311</v>
      </c>
      <c r="C10" s="73" t="s">
        <v>328</v>
      </c>
      <c r="D10" s="73" t="s">
        <v>329</v>
      </c>
      <c r="E10" s="82" t="s">
        <v>330</v>
      </c>
      <c r="F10" s="73" t="s">
        <v>326</v>
      </c>
      <c r="G10" s="82" t="s">
        <v>327</v>
      </c>
      <c r="H10" s="73" t="s">
        <v>322</v>
      </c>
      <c r="I10" s="73" t="s">
        <v>318</v>
      </c>
      <c r="J10" s="82" t="s">
        <v>330</v>
      </c>
    </row>
    <row r="11" ht="42" customHeight="1" spans="1:10">
      <c r="A11" s="187" t="s">
        <v>293</v>
      </c>
      <c r="B11" s="73" t="s">
        <v>331</v>
      </c>
      <c r="C11" s="73" t="s">
        <v>312</v>
      </c>
      <c r="D11" s="73" t="s">
        <v>313</v>
      </c>
      <c r="E11" s="82" t="s">
        <v>332</v>
      </c>
      <c r="F11" s="73" t="s">
        <v>315</v>
      </c>
      <c r="G11" s="82" t="s">
        <v>83</v>
      </c>
      <c r="H11" s="73" t="s">
        <v>317</v>
      </c>
      <c r="I11" s="73" t="s">
        <v>318</v>
      </c>
      <c r="J11" s="82" t="s">
        <v>332</v>
      </c>
    </row>
    <row r="12" ht="42" customHeight="1" spans="1:10">
      <c r="A12" s="187" t="s">
        <v>293</v>
      </c>
      <c r="B12" s="73" t="s">
        <v>331</v>
      </c>
      <c r="C12" s="73" t="s">
        <v>323</v>
      </c>
      <c r="D12" s="73" t="s">
        <v>324</v>
      </c>
      <c r="E12" s="82" t="s">
        <v>333</v>
      </c>
      <c r="F12" s="73" t="s">
        <v>315</v>
      </c>
      <c r="G12" s="82" t="s">
        <v>334</v>
      </c>
      <c r="H12" s="73" t="s">
        <v>335</v>
      </c>
      <c r="I12" s="73" t="s">
        <v>318</v>
      </c>
      <c r="J12" s="82" t="s">
        <v>333</v>
      </c>
    </row>
    <row r="13" ht="42" customHeight="1" spans="1:10">
      <c r="A13" s="187" t="s">
        <v>293</v>
      </c>
      <c r="B13" s="73" t="s">
        <v>331</v>
      </c>
      <c r="C13" s="73" t="s">
        <v>328</v>
      </c>
      <c r="D13" s="73" t="s">
        <v>329</v>
      </c>
      <c r="E13" s="82" t="s">
        <v>336</v>
      </c>
      <c r="F13" s="73" t="s">
        <v>326</v>
      </c>
      <c r="G13" s="82" t="s">
        <v>327</v>
      </c>
      <c r="H13" s="73" t="s">
        <v>322</v>
      </c>
      <c r="I13" s="73" t="s">
        <v>318</v>
      </c>
      <c r="J13" s="82" t="s">
        <v>336</v>
      </c>
    </row>
    <row r="14" ht="42" customHeight="1" spans="1:10">
      <c r="A14" s="187" t="s">
        <v>298</v>
      </c>
      <c r="B14" s="73" t="s">
        <v>337</v>
      </c>
      <c r="C14" s="73" t="s">
        <v>312</v>
      </c>
      <c r="D14" s="73" t="s">
        <v>313</v>
      </c>
      <c r="E14" s="82" t="s">
        <v>338</v>
      </c>
      <c r="F14" s="73" t="s">
        <v>315</v>
      </c>
      <c r="G14" s="82" t="s">
        <v>86</v>
      </c>
      <c r="H14" s="73" t="s">
        <v>317</v>
      </c>
      <c r="I14" s="73" t="s">
        <v>318</v>
      </c>
      <c r="J14" s="82" t="s">
        <v>338</v>
      </c>
    </row>
    <row r="15" ht="42" customHeight="1" spans="1:10">
      <c r="A15" s="187" t="s">
        <v>298</v>
      </c>
      <c r="B15" s="73" t="s">
        <v>337</v>
      </c>
      <c r="C15" s="73" t="s">
        <v>312</v>
      </c>
      <c r="D15" s="73" t="s">
        <v>319</v>
      </c>
      <c r="E15" s="82" t="s">
        <v>339</v>
      </c>
      <c r="F15" s="73" t="s">
        <v>315</v>
      </c>
      <c r="G15" s="82" t="s">
        <v>321</v>
      </c>
      <c r="H15" s="73" t="s">
        <v>322</v>
      </c>
      <c r="I15" s="73" t="s">
        <v>318</v>
      </c>
      <c r="J15" s="82" t="s">
        <v>339</v>
      </c>
    </row>
    <row r="16" ht="42" customHeight="1" spans="1:10">
      <c r="A16" s="187" t="s">
        <v>298</v>
      </c>
      <c r="B16" s="73" t="s">
        <v>337</v>
      </c>
      <c r="C16" s="73" t="s">
        <v>323</v>
      </c>
      <c r="D16" s="73" t="s">
        <v>324</v>
      </c>
      <c r="E16" s="82" t="s">
        <v>340</v>
      </c>
      <c r="F16" s="73" t="s">
        <v>326</v>
      </c>
      <c r="G16" s="82" t="s">
        <v>327</v>
      </c>
      <c r="H16" s="73" t="s">
        <v>322</v>
      </c>
      <c r="I16" s="73" t="s">
        <v>318</v>
      </c>
      <c r="J16" s="82" t="s">
        <v>340</v>
      </c>
    </row>
    <row r="17" ht="42" customHeight="1" spans="1:10">
      <c r="A17" s="187" t="s">
        <v>298</v>
      </c>
      <c r="B17" s="73" t="s">
        <v>337</v>
      </c>
      <c r="C17" s="73" t="s">
        <v>328</v>
      </c>
      <c r="D17" s="73" t="s">
        <v>329</v>
      </c>
      <c r="E17" s="82" t="s">
        <v>341</v>
      </c>
      <c r="F17" s="73" t="s">
        <v>326</v>
      </c>
      <c r="G17" s="82" t="s">
        <v>327</v>
      </c>
      <c r="H17" s="73" t="s">
        <v>322</v>
      </c>
      <c r="I17" s="73" t="s">
        <v>318</v>
      </c>
      <c r="J17" s="82" t="s">
        <v>341</v>
      </c>
    </row>
    <row r="18" ht="42" customHeight="1" spans="1:10">
      <c r="A18" s="187" t="s">
        <v>296</v>
      </c>
      <c r="B18" s="73" t="s">
        <v>342</v>
      </c>
      <c r="C18" s="73" t="s">
        <v>312</v>
      </c>
      <c r="D18" s="73" t="s">
        <v>313</v>
      </c>
      <c r="E18" s="82" t="s">
        <v>338</v>
      </c>
      <c r="F18" s="73" t="s">
        <v>315</v>
      </c>
      <c r="G18" s="82" t="s">
        <v>343</v>
      </c>
      <c r="H18" s="73" t="s">
        <v>317</v>
      </c>
      <c r="I18" s="73" t="s">
        <v>318</v>
      </c>
      <c r="J18" s="82" t="s">
        <v>338</v>
      </c>
    </row>
    <row r="19" ht="42" customHeight="1" spans="1:10">
      <c r="A19" s="187" t="s">
        <v>296</v>
      </c>
      <c r="B19" s="73" t="s">
        <v>342</v>
      </c>
      <c r="C19" s="73" t="s">
        <v>312</v>
      </c>
      <c r="D19" s="73" t="s">
        <v>319</v>
      </c>
      <c r="E19" s="82" t="s">
        <v>344</v>
      </c>
      <c r="F19" s="73" t="s">
        <v>315</v>
      </c>
      <c r="G19" s="82" t="s">
        <v>321</v>
      </c>
      <c r="H19" s="73" t="s">
        <v>322</v>
      </c>
      <c r="I19" s="73" t="s">
        <v>318</v>
      </c>
      <c r="J19" s="82" t="s">
        <v>344</v>
      </c>
    </row>
    <row r="20" ht="42" customHeight="1" spans="1:10">
      <c r="A20" s="187" t="s">
        <v>296</v>
      </c>
      <c r="B20" s="73" t="s">
        <v>342</v>
      </c>
      <c r="C20" s="73" t="s">
        <v>323</v>
      </c>
      <c r="D20" s="73" t="s">
        <v>324</v>
      </c>
      <c r="E20" s="82" t="s">
        <v>340</v>
      </c>
      <c r="F20" s="73" t="s">
        <v>326</v>
      </c>
      <c r="G20" s="82" t="s">
        <v>327</v>
      </c>
      <c r="H20" s="73" t="s">
        <v>322</v>
      </c>
      <c r="I20" s="73" t="s">
        <v>318</v>
      </c>
      <c r="J20" s="82" t="s">
        <v>340</v>
      </c>
    </row>
    <row r="21" ht="42" customHeight="1" spans="1:10">
      <c r="A21" s="187" t="s">
        <v>296</v>
      </c>
      <c r="B21" s="73" t="s">
        <v>342</v>
      </c>
      <c r="C21" s="73" t="s">
        <v>328</v>
      </c>
      <c r="D21" s="73" t="s">
        <v>329</v>
      </c>
      <c r="E21" s="82" t="s">
        <v>345</v>
      </c>
      <c r="F21" s="73" t="s">
        <v>326</v>
      </c>
      <c r="G21" s="82" t="s">
        <v>327</v>
      </c>
      <c r="H21" s="73" t="s">
        <v>322</v>
      </c>
      <c r="I21" s="73" t="s">
        <v>318</v>
      </c>
      <c r="J21" s="82" t="s">
        <v>345</v>
      </c>
    </row>
    <row r="22" ht="42" customHeight="1" spans="1:10">
      <c r="A22" s="187" t="s">
        <v>285</v>
      </c>
      <c r="B22" s="73" t="s">
        <v>346</v>
      </c>
      <c r="C22" s="73" t="s">
        <v>312</v>
      </c>
      <c r="D22" s="73" t="s">
        <v>313</v>
      </c>
      <c r="E22" s="82" t="s">
        <v>346</v>
      </c>
      <c r="F22" s="73" t="s">
        <v>315</v>
      </c>
      <c r="G22" s="82" t="s">
        <v>347</v>
      </c>
      <c r="H22" s="73" t="s">
        <v>317</v>
      </c>
      <c r="I22" s="73" t="s">
        <v>318</v>
      </c>
      <c r="J22" s="82" t="s">
        <v>348</v>
      </c>
    </row>
    <row r="23" ht="42" customHeight="1" spans="1:10">
      <c r="A23" s="187" t="s">
        <v>285</v>
      </c>
      <c r="B23" s="73" t="s">
        <v>346</v>
      </c>
      <c r="C23" s="73" t="s">
        <v>312</v>
      </c>
      <c r="D23" s="73" t="s">
        <v>319</v>
      </c>
      <c r="E23" s="82" t="s">
        <v>349</v>
      </c>
      <c r="F23" s="73" t="s">
        <v>315</v>
      </c>
      <c r="G23" s="82" t="s">
        <v>321</v>
      </c>
      <c r="H23" s="73" t="s">
        <v>322</v>
      </c>
      <c r="I23" s="73" t="s">
        <v>318</v>
      </c>
      <c r="J23" s="82" t="s">
        <v>349</v>
      </c>
    </row>
    <row r="24" ht="42" customHeight="1" spans="1:10">
      <c r="A24" s="187" t="s">
        <v>285</v>
      </c>
      <c r="B24" s="73" t="s">
        <v>346</v>
      </c>
      <c r="C24" s="73" t="s">
        <v>323</v>
      </c>
      <c r="D24" s="73" t="s">
        <v>324</v>
      </c>
      <c r="E24" s="82" t="s">
        <v>350</v>
      </c>
      <c r="F24" s="73" t="s">
        <v>326</v>
      </c>
      <c r="G24" s="82" t="s">
        <v>327</v>
      </c>
      <c r="H24" s="73" t="s">
        <v>322</v>
      </c>
      <c r="I24" s="73" t="s">
        <v>318</v>
      </c>
      <c r="J24" s="82" t="s">
        <v>350</v>
      </c>
    </row>
    <row r="25" ht="42" customHeight="1" spans="1:10">
      <c r="A25" s="187" t="s">
        <v>285</v>
      </c>
      <c r="B25" s="73" t="s">
        <v>346</v>
      </c>
      <c r="C25" s="73" t="s">
        <v>328</v>
      </c>
      <c r="D25" s="73" t="s">
        <v>329</v>
      </c>
      <c r="E25" s="82" t="s">
        <v>351</v>
      </c>
      <c r="F25" s="73" t="s">
        <v>326</v>
      </c>
      <c r="G25" s="82" t="s">
        <v>327</v>
      </c>
      <c r="H25" s="73" t="s">
        <v>322</v>
      </c>
      <c r="I25" s="73" t="s">
        <v>318</v>
      </c>
      <c r="J25" s="82" t="s">
        <v>351</v>
      </c>
    </row>
    <row r="26" ht="42" customHeight="1" spans="1:10">
      <c r="A26" s="187" t="s">
        <v>291</v>
      </c>
      <c r="B26" s="73" t="s">
        <v>352</v>
      </c>
      <c r="C26" s="73" t="s">
        <v>312</v>
      </c>
      <c r="D26" s="73" t="s">
        <v>313</v>
      </c>
      <c r="E26" s="82" t="s">
        <v>353</v>
      </c>
      <c r="F26" s="73" t="s">
        <v>315</v>
      </c>
      <c r="G26" s="82" t="s">
        <v>354</v>
      </c>
      <c r="H26" s="73" t="s">
        <v>317</v>
      </c>
      <c r="I26" s="73" t="s">
        <v>318</v>
      </c>
      <c r="J26" s="82" t="s">
        <v>355</v>
      </c>
    </row>
    <row r="27" ht="42" customHeight="1" spans="1:10">
      <c r="A27" s="187" t="s">
        <v>291</v>
      </c>
      <c r="B27" s="73" t="s">
        <v>352</v>
      </c>
      <c r="C27" s="73" t="s">
        <v>323</v>
      </c>
      <c r="D27" s="73" t="s">
        <v>324</v>
      </c>
      <c r="E27" s="82" t="s">
        <v>340</v>
      </c>
      <c r="F27" s="73" t="s">
        <v>326</v>
      </c>
      <c r="G27" s="82" t="s">
        <v>327</v>
      </c>
      <c r="H27" s="73" t="s">
        <v>322</v>
      </c>
      <c r="I27" s="73" t="s">
        <v>318</v>
      </c>
      <c r="J27" s="82" t="s">
        <v>340</v>
      </c>
    </row>
    <row r="28" ht="42" customHeight="1" spans="1:10">
      <c r="A28" s="187" t="s">
        <v>291</v>
      </c>
      <c r="B28" s="73" t="s">
        <v>352</v>
      </c>
      <c r="C28" s="73" t="s">
        <v>328</v>
      </c>
      <c r="D28" s="73" t="s">
        <v>329</v>
      </c>
      <c r="E28" s="82" t="s">
        <v>356</v>
      </c>
      <c r="F28" s="73" t="s">
        <v>326</v>
      </c>
      <c r="G28" s="82" t="s">
        <v>327</v>
      </c>
      <c r="H28" s="73" t="s">
        <v>322</v>
      </c>
      <c r="I28" s="73" t="s">
        <v>318</v>
      </c>
      <c r="J28" s="82" t="s">
        <v>356</v>
      </c>
    </row>
    <row r="29" ht="42" customHeight="1" spans="1:10">
      <c r="A29" s="187" t="s">
        <v>281</v>
      </c>
      <c r="B29" s="73" t="s">
        <v>357</v>
      </c>
      <c r="C29" s="73" t="s">
        <v>312</v>
      </c>
      <c r="D29" s="73" t="s">
        <v>313</v>
      </c>
      <c r="E29" s="82" t="s">
        <v>338</v>
      </c>
      <c r="F29" s="73" t="s">
        <v>315</v>
      </c>
      <c r="G29" s="82" t="s">
        <v>358</v>
      </c>
      <c r="H29" s="73" t="s">
        <v>317</v>
      </c>
      <c r="I29" s="73" t="s">
        <v>318</v>
      </c>
      <c r="J29" s="82" t="s">
        <v>338</v>
      </c>
    </row>
    <row r="30" ht="42" customHeight="1" spans="1:10">
      <c r="A30" s="187" t="s">
        <v>281</v>
      </c>
      <c r="B30" s="73" t="s">
        <v>357</v>
      </c>
      <c r="C30" s="73" t="s">
        <v>312</v>
      </c>
      <c r="D30" s="73" t="s">
        <v>319</v>
      </c>
      <c r="E30" s="82" t="s">
        <v>359</v>
      </c>
      <c r="F30" s="73" t="s">
        <v>315</v>
      </c>
      <c r="G30" s="82" t="s">
        <v>321</v>
      </c>
      <c r="H30" s="73" t="s">
        <v>322</v>
      </c>
      <c r="I30" s="73" t="s">
        <v>318</v>
      </c>
      <c r="J30" s="82" t="s">
        <v>359</v>
      </c>
    </row>
    <row r="31" ht="42" customHeight="1" spans="1:10">
      <c r="A31" s="187" t="s">
        <v>281</v>
      </c>
      <c r="B31" s="73" t="s">
        <v>357</v>
      </c>
      <c r="C31" s="73" t="s">
        <v>323</v>
      </c>
      <c r="D31" s="73" t="s">
        <v>324</v>
      </c>
      <c r="E31" s="82" t="s">
        <v>340</v>
      </c>
      <c r="F31" s="73" t="s">
        <v>326</v>
      </c>
      <c r="G31" s="82" t="s">
        <v>327</v>
      </c>
      <c r="H31" s="73" t="s">
        <v>322</v>
      </c>
      <c r="I31" s="73" t="s">
        <v>318</v>
      </c>
      <c r="J31" s="82" t="s">
        <v>340</v>
      </c>
    </row>
    <row r="32" ht="42" customHeight="1" spans="1:10">
      <c r="A32" s="187" t="s">
        <v>281</v>
      </c>
      <c r="B32" s="73" t="s">
        <v>357</v>
      </c>
      <c r="C32" s="73" t="s">
        <v>328</v>
      </c>
      <c r="D32" s="73" t="s">
        <v>329</v>
      </c>
      <c r="E32" s="82" t="s">
        <v>345</v>
      </c>
      <c r="F32" s="73" t="s">
        <v>326</v>
      </c>
      <c r="G32" s="82" t="s">
        <v>327</v>
      </c>
      <c r="H32" s="73" t="s">
        <v>322</v>
      </c>
      <c r="I32" s="73" t="s">
        <v>318</v>
      </c>
      <c r="J32" s="82" t="s">
        <v>345</v>
      </c>
    </row>
    <row r="33" ht="42" customHeight="1" spans="1:10">
      <c r="A33" s="187" t="s">
        <v>277</v>
      </c>
      <c r="B33" s="73" t="s">
        <v>360</v>
      </c>
      <c r="C33" s="73" t="s">
        <v>312</v>
      </c>
      <c r="D33" s="73" t="s">
        <v>313</v>
      </c>
      <c r="E33" s="82" t="s">
        <v>338</v>
      </c>
      <c r="F33" s="73" t="s">
        <v>315</v>
      </c>
      <c r="G33" s="82" t="s">
        <v>361</v>
      </c>
      <c r="H33" s="73" t="s">
        <v>317</v>
      </c>
      <c r="I33" s="73" t="s">
        <v>318</v>
      </c>
      <c r="J33" s="82" t="s">
        <v>338</v>
      </c>
    </row>
    <row r="34" ht="42" customHeight="1" spans="1:10">
      <c r="A34" s="187" t="s">
        <v>277</v>
      </c>
      <c r="B34" s="73" t="s">
        <v>360</v>
      </c>
      <c r="C34" s="73" t="s">
        <v>312</v>
      </c>
      <c r="D34" s="73" t="s">
        <v>319</v>
      </c>
      <c r="E34" s="82" t="s">
        <v>359</v>
      </c>
      <c r="F34" s="73" t="s">
        <v>315</v>
      </c>
      <c r="G34" s="82" t="s">
        <v>321</v>
      </c>
      <c r="H34" s="73" t="s">
        <v>322</v>
      </c>
      <c r="I34" s="73" t="s">
        <v>318</v>
      </c>
      <c r="J34" s="82" t="s">
        <v>359</v>
      </c>
    </row>
    <row r="35" ht="42" customHeight="1" spans="1:10">
      <c r="A35" s="187" t="s">
        <v>277</v>
      </c>
      <c r="B35" s="73" t="s">
        <v>360</v>
      </c>
      <c r="C35" s="73" t="s">
        <v>323</v>
      </c>
      <c r="D35" s="73" t="s">
        <v>324</v>
      </c>
      <c r="E35" s="82" t="s">
        <v>340</v>
      </c>
      <c r="F35" s="73" t="s">
        <v>326</v>
      </c>
      <c r="G35" s="82" t="s">
        <v>327</v>
      </c>
      <c r="H35" s="73" t="s">
        <v>322</v>
      </c>
      <c r="I35" s="73" t="s">
        <v>318</v>
      </c>
      <c r="J35" s="82" t="s">
        <v>340</v>
      </c>
    </row>
    <row r="36" ht="42" customHeight="1" spans="1:10">
      <c r="A36" s="187" t="s">
        <v>277</v>
      </c>
      <c r="B36" s="73" t="s">
        <v>360</v>
      </c>
      <c r="C36" s="73" t="s">
        <v>328</v>
      </c>
      <c r="D36" s="73" t="s">
        <v>329</v>
      </c>
      <c r="E36" s="82" t="s">
        <v>345</v>
      </c>
      <c r="F36" s="73" t="s">
        <v>326</v>
      </c>
      <c r="G36" s="82" t="s">
        <v>327</v>
      </c>
      <c r="H36" s="73" t="s">
        <v>322</v>
      </c>
      <c r="I36" s="73" t="s">
        <v>318</v>
      </c>
      <c r="J36" s="82" t="s">
        <v>345</v>
      </c>
    </row>
    <row r="37" ht="42" customHeight="1" spans="1:10">
      <c r="A37" s="187" t="s">
        <v>300</v>
      </c>
      <c r="B37" s="73" t="s">
        <v>331</v>
      </c>
      <c r="C37" s="73" t="s">
        <v>312</v>
      </c>
      <c r="D37" s="73" t="s">
        <v>313</v>
      </c>
      <c r="E37" s="82" t="s">
        <v>362</v>
      </c>
      <c r="F37" s="73" t="s">
        <v>315</v>
      </c>
      <c r="G37" s="82" t="s">
        <v>89</v>
      </c>
      <c r="H37" s="73" t="s">
        <v>317</v>
      </c>
      <c r="I37" s="73" t="s">
        <v>318</v>
      </c>
      <c r="J37" s="82" t="s">
        <v>362</v>
      </c>
    </row>
    <row r="38" ht="42" customHeight="1" spans="1:10">
      <c r="A38" s="187" t="s">
        <v>300</v>
      </c>
      <c r="B38" s="73" t="s">
        <v>331</v>
      </c>
      <c r="C38" s="73" t="s">
        <v>323</v>
      </c>
      <c r="D38" s="73" t="s">
        <v>324</v>
      </c>
      <c r="E38" s="82" t="s">
        <v>333</v>
      </c>
      <c r="F38" s="73" t="s">
        <v>315</v>
      </c>
      <c r="G38" s="82" t="s">
        <v>334</v>
      </c>
      <c r="H38" s="73" t="s">
        <v>335</v>
      </c>
      <c r="I38" s="73" t="s">
        <v>318</v>
      </c>
      <c r="J38" s="82" t="s">
        <v>333</v>
      </c>
    </row>
    <row r="39" ht="42" customHeight="1" spans="1:10">
      <c r="A39" s="187" t="s">
        <v>300</v>
      </c>
      <c r="B39" s="73" t="s">
        <v>331</v>
      </c>
      <c r="C39" s="73" t="s">
        <v>328</v>
      </c>
      <c r="D39" s="73" t="s">
        <v>329</v>
      </c>
      <c r="E39" s="82" t="s">
        <v>336</v>
      </c>
      <c r="F39" s="73" t="s">
        <v>326</v>
      </c>
      <c r="G39" s="82" t="s">
        <v>327</v>
      </c>
      <c r="H39" s="73" t="s">
        <v>322</v>
      </c>
      <c r="I39" s="73" t="s">
        <v>318</v>
      </c>
      <c r="J39" s="82" t="s">
        <v>336</v>
      </c>
    </row>
    <row r="40" ht="42" customHeight="1" spans="1:10">
      <c r="A40" s="187" t="s">
        <v>283</v>
      </c>
      <c r="B40" s="73" t="s">
        <v>363</v>
      </c>
      <c r="C40" s="73" t="s">
        <v>312</v>
      </c>
      <c r="D40" s="73" t="s">
        <v>313</v>
      </c>
      <c r="E40" s="82" t="s">
        <v>364</v>
      </c>
      <c r="F40" s="73" t="s">
        <v>315</v>
      </c>
      <c r="G40" s="82" t="s">
        <v>86</v>
      </c>
      <c r="H40" s="73" t="s">
        <v>317</v>
      </c>
      <c r="I40" s="73" t="s">
        <v>318</v>
      </c>
      <c r="J40" s="82" t="s">
        <v>364</v>
      </c>
    </row>
    <row r="41" ht="42" customHeight="1" spans="1:10">
      <c r="A41" s="187" t="s">
        <v>283</v>
      </c>
      <c r="B41" s="73" t="s">
        <v>363</v>
      </c>
      <c r="C41" s="73" t="s">
        <v>312</v>
      </c>
      <c r="D41" s="73" t="s">
        <v>319</v>
      </c>
      <c r="E41" s="82" t="s">
        <v>359</v>
      </c>
      <c r="F41" s="73" t="s">
        <v>315</v>
      </c>
      <c r="G41" s="82" t="s">
        <v>321</v>
      </c>
      <c r="H41" s="73" t="s">
        <v>322</v>
      </c>
      <c r="I41" s="73" t="s">
        <v>318</v>
      </c>
      <c r="J41" s="82" t="s">
        <v>359</v>
      </c>
    </row>
    <row r="42" ht="42" customHeight="1" spans="1:10">
      <c r="A42" s="187" t="s">
        <v>283</v>
      </c>
      <c r="B42" s="73" t="s">
        <v>363</v>
      </c>
      <c r="C42" s="73" t="s">
        <v>323</v>
      </c>
      <c r="D42" s="73" t="s">
        <v>324</v>
      </c>
      <c r="E42" s="82" t="s">
        <v>340</v>
      </c>
      <c r="F42" s="73" t="s">
        <v>326</v>
      </c>
      <c r="G42" s="82" t="s">
        <v>327</v>
      </c>
      <c r="H42" s="73" t="s">
        <v>322</v>
      </c>
      <c r="I42" s="73" t="s">
        <v>318</v>
      </c>
      <c r="J42" s="82" t="s">
        <v>340</v>
      </c>
    </row>
    <row r="43" ht="42" customHeight="1" spans="1:10">
      <c r="A43" s="187" t="s">
        <v>283</v>
      </c>
      <c r="B43" s="73" t="s">
        <v>363</v>
      </c>
      <c r="C43" s="73" t="s">
        <v>328</v>
      </c>
      <c r="D43" s="73" t="s">
        <v>329</v>
      </c>
      <c r="E43" s="82" t="s">
        <v>345</v>
      </c>
      <c r="F43" s="73" t="s">
        <v>326</v>
      </c>
      <c r="G43" s="82" t="s">
        <v>327</v>
      </c>
      <c r="H43" s="73" t="s">
        <v>322</v>
      </c>
      <c r="I43" s="73" t="s">
        <v>318</v>
      </c>
      <c r="J43" s="82" t="s">
        <v>345</v>
      </c>
    </row>
    <row r="44" ht="42" customHeight="1" spans="1:10">
      <c r="A44" s="187" t="s">
        <v>279</v>
      </c>
      <c r="B44" s="73" t="s">
        <v>365</v>
      </c>
      <c r="C44" s="73" t="s">
        <v>312</v>
      </c>
      <c r="D44" s="73" t="s">
        <v>313</v>
      </c>
      <c r="E44" s="82" t="s">
        <v>366</v>
      </c>
      <c r="F44" s="73" t="s">
        <v>315</v>
      </c>
      <c r="G44" s="82" t="s">
        <v>347</v>
      </c>
      <c r="H44" s="73" t="s">
        <v>317</v>
      </c>
      <c r="I44" s="73" t="s">
        <v>318</v>
      </c>
      <c r="J44" s="82" t="s">
        <v>366</v>
      </c>
    </row>
    <row r="45" ht="42" customHeight="1" spans="1:10">
      <c r="A45" s="187" t="s">
        <v>279</v>
      </c>
      <c r="B45" s="73" t="s">
        <v>365</v>
      </c>
      <c r="C45" s="73" t="s">
        <v>312</v>
      </c>
      <c r="D45" s="73" t="s">
        <v>319</v>
      </c>
      <c r="E45" s="82" t="s">
        <v>359</v>
      </c>
      <c r="F45" s="73" t="s">
        <v>315</v>
      </c>
      <c r="G45" s="82" t="s">
        <v>321</v>
      </c>
      <c r="H45" s="73" t="s">
        <v>322</v>
      </c>
      <c r="I45" s="73" t="s">
        <v>318</v>
      </c>
      <c r="J45" s="82" t="s">
        <v>367</v>
      </c>
    </row>
    <row r="46" ht="42" customHeight="1" spans="1:10">
      <c r="A46" s="187" t="s">
        <v>279</v>
      </c>
      <c r="B46" s="73" t="s">
        <v>365</v>
      </c>
      <c r="C46" s="73" t="s">
        <v>323</v>
      </c>
      <c r="D46" s="73" t="s">
        <v>324</v>
      </c>
      <c r="E46" s="82" t="s">
        <v>340</v>
      </c>
      <c r="F46" s="73" t="s">
        <v>326</v>
      </c>
      <c r="G46" s="82" t="s">
        <v>327</v>
      </c>
      <c r="H46" s="73" t="s">
        <v>322</v>
      </c>
      <c r="I46" s="73" t="s">
        <v>318</v>
      </c>
      <c r="J46" s="82" t="s">
        <v>340</v>
      </c>
    </row>
    <row r="47" ht="42" customHeight="1" spans="1:10">
      <c r="A47" s="187" t="s">
        <v>279</v>
      </c>
      <c r="B47" s="73" t="s">
        <v>365</v>
      </c>
      <c r="C47" s="73" t="s">
        <v>328</v>
      </c>
      <c r="D47" s="73" t="s">
        <v>329</v>
      </c>
      <c r="E47" s="82" t="s">
        <v>345</v>
      </c>
      <c r="F47" s="73" t="s">
        <v>326</v>
      </c>
      <c r="G47" s="82" t="s">
        <v>327</v>
      </c>
      <c r="H47" s="73" t="s">
        <v>322</v>
      </c>
      <c r="I47" s="73" t="s">
        <v>318</v>
      </c>
      <c r="J47" s="82" t="s">
        <v>345</v>
      </c>
    </row>
  </sheetData>
  <mergeCells count="24">
    <mergeCell ref="A2:J2"/>
    <mergeCell ref="A3:H3"/>
    <mergeCell ref="A7:A10"/>
    <mergeCell ref="A11:A13"/>
    <mergeCell ref="A14:A17"/>
    <mergeCell ref="A18:A21"/>
    <mergeCell ref="A22:A25"/>
    <mergeCell ref="A26:A28"/>
    <mergeCell ref="A29:A32"/>
    <mergeCell ref="A33:A36"/>
    <mergeCell ref="A37:A39"/>
    <mergeCell ref="A40:A43"/>
    <mergeCell ref="A44:A47"/>
    <mergeCell ref="B7:B10"/>
    <mergeCell ref="B11:B13"/>
    <mergeCell ref="B14:B17"/>
    <mergeCell ref="B18:B21"/>
    <mergeCell ref="B22:B25"/>
    <mergeCell ref="B26:B28"/>
    <mergeCell ref="B29:B32"/>
    <mergeCell ref="B33:B36"/>
    <mergeCell ref="B37:B39"/>
    <mergeCell ref="B40:B43"/>
    <mergeCell ref="B44:B4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2025-03-10T07:37:00Z</dcterms:created>
  <dcterms:modified xsi:type="dcterms:W3CDTF">2025-03-12T08:23:56Z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39F44498F1BD48B390A2BB5D1832EC19_12</vt:lpwstr>
  </property>
  <property fmtid="{D5CDD505-2E9C-101B-9397-08002B2CF9AE}" pid="3" name="KSOProductBuildVer">
    <vt:lpwstr>2052-11.8.2.12089</vt:lpwstr>
  </property>
</Properties>
</file>