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firstSheet="10" activeTab="1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9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<sst xmlns="http://schemas.openxmlformats.org/spreadsheetml/2006/main" count="897" uniqueCount="409">
  <si>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</si>
  <si>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</si>
  <si>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</si>
  <si>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</si>
  <si>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</si>
  <si>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</si>
  <si>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</si>
  <si>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</si>
  <si>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</si>
  <si>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</si>
  <si>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</si>
  <si>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</si>
  <si>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</si>
  <si>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</si>
  <si>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</si>
  <si>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</si>
  <si>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</si>
  <si>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</si>
  <si>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</si>
  <si>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</si>
  <si>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</si>
  <si>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</si>
  <si>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</si>
  <si>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</si>
  <si>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</si>
  <si>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</si>
  <si>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</si>
  <si>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</si>
  <si>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</si>
  <si>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</si>
  <si>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</si>
  <si>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</si>
  <si>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</si>
  <si>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</si>
  <si>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</si>
  <si>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</si>
  <si>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</si>
  <si>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</si>
  <si>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</si>
  <si>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</si>
  <si>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</si>
  <si>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</si>
  <si>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</si>
  <si>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</si>
  <si>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</si>
  <si>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</si>
  <si>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</si>
  <si>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</si>
  <si>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</si>
  <si>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</si>
  <si>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</si>
  <si>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</si>
  <si>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</si>
  <si>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</si>
  <si>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</si>
  <si>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</si>
  <si>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</si>
  <si>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</si>
  <si>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</si>
  <si>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</si>
  <si>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</si>
  <si>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</si>
  <si>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</si>
  <si>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</si>
  <si>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</si>
  <si>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</si>
  <si>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</si>
  <si>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</si>
  <si>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</si>
  <si>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265</t>
  </si>
  <si>
    <t>石林彝族自治县红十字会</t>
  </si>
  <si>
    <t>265001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</si>
  <si>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</si>
  <si>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</si>
  <si>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</si>
  <si>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</si>
  <si>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</si>
  <si>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</si>
  <si>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</si>
  <si>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</si>
  <si>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</si>
  <si>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</si>
  <si>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</si>
  <si>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</si>
  <si>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</si>
  <si>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</si>
  <si>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</si>
  <si>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</si>
  <si>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</si>
  <si>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</si>
  <si>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</si>
  <si>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</si>
  <si>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</si>
  <si>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</si>
  <si>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</si>
  <si>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</si>
  <si>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</si>
  <si>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</si>
  <si>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</si>
  <si>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</si>
  <si>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</si>
  <si>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</si>
  <si>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</si>
  <si>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</si>
  <si>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20816</t>
  </si>
  <si>
    <t>红十字事业</t>
  </si>
  <si>
    <t>2081601</t>
  </si>
  <si>
    <t>行政运行</t>
  </si>
  <si>
    <t>2081699</t>
  </si>
  <si>
    <t>其他红十字事业支出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</si>
  <si>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</si>
  <si>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</si>
  <si>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</si>
  <si>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</si>
  <si>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</si>
  <si>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</si>
  <si>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</si>
  <si>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</si>
  <si>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</si>
  <si>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</si>
  <si>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</si>
  <si>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</si>
  <si>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</si>
  <si>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</si>
  <si>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</si>
  <si>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</si>
  <si>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</si>
  <si>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</si>
  <si>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</si>
  <si>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</si>
  <si>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</si>
  <si>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</si>
  <si>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</si>
  <si>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</si>
  <si>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</si>
  <si>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</si>
  <si>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</si>
  <si>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</si>
  <si>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</si>
  <si>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</si>
  <si>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</si>
  <si>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</si>
  <si>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</si>
  <si>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</si>
  <si>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</si>
  <si>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</si>
  <si>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</si>
  <si>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</si>
  <si>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</si>
  <si>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</si>
  <si>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</si>
  <si>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</si>
  <si>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</si>
  <si>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</si>
  <si>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</si>
  <si>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</si>
  <si>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</si>
  <si>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</si>
  <si>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</si>
  <si>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</si>
  <si>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</si>
  <si>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</si>
  <si>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</si>
  <si>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</si>
  <si>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</si>
  <si>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</si>
  <si>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</si>
  <si>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</si>
  <si>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</si>
  <si>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</si>
  <si>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</si>
  <si>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</si>
  <si>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</si>
  <si>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</si>
  <si>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</si>
  <si>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</si>
  <si>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</si>
  <si>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</si>
  <si>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</si>
  <si>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</si>
  <si>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</si>
  <si>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</si>
  <si>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</si>
  <si>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</si>
  <si>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</si>
  <si>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</si>
  <si>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</si>
  <si>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</si>
  <si>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</si>
  <si>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</si>
  <si>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</si>
  <si>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530126241100002232756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</si>
  <si>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</si>
  <si>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</si>
  <si>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</si>
  <si>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</si>
  <si>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</si>
  <si>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</si>
  <si>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</si>
  <si>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530126241100002232758</t>
  </si>
  <si>
    <t>30113</t>
  </si>
  <si>
    <t>530126241100002232763</t>
  </si>
  <si>
    <t>行政人员公务交通补贴</t>
  </si>
  <si>
    <t>30239</t>
  </si>
  <si>
    <t>其他交通费用</t>
  </si>
  <si>
    <t>530126241100002232765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</si>
  <si>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</si>
  <si>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</si>
  <si>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</si>
  <si>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</si>
  <si>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</si>
  <si>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</si>
  <si>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</si>
  <si>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</si>
  <si>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</si>
  <si>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</si>
  <si>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</si>
  <si>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30229</t>
  </si>
  <si>
    <t>福利费</t>
  </si>
  <si>
    <t>530126241100002232773</t>
  </si>
  <si>
    <t>行政人员绩效奖励</t>
  </si>
  <si>
    <t>530126241100002232774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</si>
  <si>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</si>
  <si>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</si>
  <si>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</si>
  <si>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</si>
  <si>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</si>
  <si>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</si>
  <si>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</si>
  <si>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</si>
  <si>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</si>
  <si>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530126241100002232775</t>
  </si>
  <si>
    <t>30217</t>
  </si>
  <si>
    <t>530126241100002232777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</si>
  <si>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</si>
  <si>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</si>
  <si>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</si>
  <si>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</si>
  <si>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</si>
  <si>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</si>
  <si>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</si>
  <si>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</si>
  <si>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</si>
  <si>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</si>
  <si>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530126241100002485877</t>
  </si>
  <si>
    <t>红十字会事业发展工作经费</t>
  </si>
  <si>
    <t>31002</t>
  </si>
  <si>
    <t>办公设备购置</t>
  </si>
  <si>
    <t>530126251100003875005</t>
  </si>
  <si>
    <t>红十字会搬迁办公室及搬迁后日常运转工作经费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</si>
  <si>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</si>
  <si>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</si>
  <si>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</si>
  <si>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</si>
  <si>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</si>
  <si>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</si>
  <si>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</si>
  <si>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</si>
  <si>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</si>
  <si>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</si>
  <si>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根据各级政府贯彻落实过紧日子的相关要求，结合部门工作实际，建议安排县红十字会办公用房租金等经费3万元，从2025年起纳入年初预算。</t>
  </si>
  <si>
    <t>产出指标</t>
  </si>
  <si>
    <t>成本指标</t>
  </si>
  <si>
    <t>经济成本指标</t>
  </si>
  <si>
    <t>=</t>
  </si>
  <si>
    <t>300000</t>
  </si>
  <si>
    <t>元</t>
  </si>
  <si>
    <t>定性指标</t>
  </si>
  <si>
    <t>三间办公室套内总面积为98.28平方米(三间办公室套内面积均为32.76平方米),按照装修房租金22元/
平方米/月价格,一年租金预计25945.92元。总面积124.74平方米(其中套内总面积为98.28平方米、公摊面积为26.46平方米)收取物业
服务费用,价格为1.6元/平方/月,一年物业服务费预计2395.00
元。
2.垃圾清运费。根据物业公司测算,按照120元/间/年价格,
年垃圾</t>
  </si>
  <si>
    <t>效益指标</t>
  </si>
  <si>
    <t>可持续影响</t>
  </si>
  <si>
    <t>办公水平质量</t>
  </si>
  <si>
    <t>&gt;=</t>
  </si>
  <si>
    <t>99</t>
  </si>
  <si>
    <t>%</t>
  </si>
  <si>
    <t>反映办公室办公条件的改善</t>
  </si>
  <si>
    <t>满意度指标</t>
  </si>
  <si>
    <t>服务对象满意度</t>
  </si>
  <si>
    <t>满意度</t>
  </si>
  <si>
    <t>满意</t>
  </si>
  <si>
    <t>围绕红十字特色工作和旅游、健康等产业培育志愿服务队伍，常态化开展志愿服务活动，打造具有石林特色的志愿服务项目和志愿服务基地各1个。推进红十字进“企业、社区、农村、学校、机关和网络”工作，促进基层红十字组织有带头人、有会员和志愿队伍、有办公条件和管理制度，有服务平台、有特色活动和经费保障。充分利用应急救护知识培训、主题班会、知识竞赛等平台，提高红十字在青少年中的知晓度、认同度和参与度，使人道主义精神在青少年中扎根和生长。</t>
  </si>
  <si>
    <t>数量指标</t>
  </si>
  <si>
    <t>参与培训人次</t>
  </si>
  <si>
    <t>1000</t>
  </si>
  <si>
    <t>人</t>
  </si>
  <si>
    <t>定量指标</t>
  </si>
  <si>
    <t>反映开展应急救护普及培训人次。</t>
  </si>
  <si>
    <t>开展培训次数</t>
  </si>
  <si>
    <t>20</t>
  </si>
  <si>
    <t>次</t>
  </si>
  <si>
    <t>反映开展应急救护普及培训次数。</t>
  </si>
  <si>
    <t>质量指标</t>
  </si>
  <si>
    <t>培训合格率</t>
  </si>
  <si>
    <t>90</t>
  </si>
  <si>
    <t>反映培训效果。培训合格率=培训考核达标的学员数量/培训总学员数量*100%</t>
  </si>
  <si>
    <t>社会效益</t>
  </si>
  <si>
    <t>博爱送万家救助受益人数</t>
  </si>
  <si>
    <t>500</t>
  </si>
  <si>
    <t>反映博爱送万家救助受益人数。</t>
  </si>
  <si>
    <t>社会公众满意度</t>
  </si>
  <si>
    <t>反映社会公众的满意度情况。</t>
  </si>
  <si>
    <t>预算06表</t>
  </si>
  <si>
    <t>政府性基金预算支出预算表</t>
  </si>
  <si>
    <t>单位名称：昆明市发展和改革委员会</t>
  </si>
  <si>
    <t>政府性基金预算支出</t>
  </si>
  <si>
    <t>备注：本单位无政府性基金预算支出，此表无数据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</si>
  <si>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</si>
  <si>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</si>
  <si>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</si>
  <si>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</si>
  <si>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</si>
  <si>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</si>
  <si>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</si>
  <si>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</si>
  <si>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</si>
  <si>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</si>
  <si>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</si>
  <si>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</t>
  </si>
  <si>
    <t>笔记本电脑</t>
  </si>
  <si>
    <t>便携式计算机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</si>
  <si>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</si>
  <si>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</si>
  <si>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</si>
  <si>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</si>
  <si>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</si>
  <si>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</si>
  <si>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</si>
  <si>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</si>
  <si>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财务咨询服务</t>
  </si>
  <si>
    <t>B0301 会计服务</t>
  </si>
  <si>
    <t>B 政府履职辅助性服务</t>
  </si>
  <si>
    <t>一般公共服务支出</t>
  </si>
  <si>
    <t>预算09-1表</t>
  </si>
  <si>
    <t>2025年对下转移支付预算表</t>
  </si>
  <si>
    <t>单位名称（项目）</t>
  </si>
  <si>
    <t>地区</t>
  </si>
  <si>
    <t>备注：本单位无对下转移支付预算，此表无数据。</t>
  </si>
  <si>
    <t>预算09-2表</t>
  </si>
  <si>
    <t>备注：本单位无对下转移支付，此表无数据。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</si>
  <si>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</si>
  <si>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</si>
  <si>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</si>
  <si>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</si>
  <si>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</si>
  <si>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</si>
  <si>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</si>
  <si>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</si>
  <si>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备注：本单位无新增资产预算，此表无数据。</t>
  </si>
  <si>
    <t>预算11表</t>
  </si>
  <si>
    <t>上级补助</t>
  </si>
  <si>
    <t>备注：本单位无上级转移支付补助项目支出预算，此表无数据。</t>
  </si>
  <si>
    <t>预算12表</t>
  </si>
  <si>
    <t>项目级次</t>
  </si>
  <si>
    <t>313 事业发展类</t>
  </si>
  <si>
    <t>本级</t>
  </si>
  <si>
    <t/>
  </si>
  <si>
    <t>预算13表</t>
  </si>
  <si>
    <t>部门编码</t>
  </si>
  <si>
    <t>部门名称</t>
  </si>
  <si>
    <t>内容</t>
  </si>
  <si>
    <t>说明</t>
  </si>
  <si>
    <t>部门总体目标</t>
  </si>
  <si>
    <t>部门职责</t>
  </si>
  <si>
    <t>宣传和执行《中华人民共和国红十字会法》；普及卫生救护和防病知识，普及群众性卫生救护知识，宣传和推动无偿献血、开展其他人道主义服务活动；开展救灾的准备工作；在自然灾害和突发事件中，对伤病人员和其他受害者进行救助；发展红十字会员和志愿者，开展红十字志愿活动；依照《中国红十字会募捐和接受捐赠工作条例》开展慈善募捐活动，按照相关法律法规及捐赠者意愿处置募捐款物。</t>
  </si>
  <si>
    <t>根据三定方案归纳</t>
  </si>
  <si>
    <t>一、在紧扣中心工作中开展“三救三献”。完善备灾救灾工作体系，加强物资库储备和物资规范管理，组织应急救援队开展演练，做好备灾救灾能力建设和突发事件的应急准备工作。开展好“爱心助你上大学”、“博爱家园”等人道品牌项目活动，让最易受损群体获得更多的人道力量和救助。强化应急救护培训，加大培训和宣传力度，让更多的群众了解、支持、参与“三献”工作。
二、汇聚社会爱心，提高宣传和筹资能力。继续探索利用微信公众号、网站等开展工作，让更多的群体和群众关注、理解、支持和参与红十字事业，让“人道、博爱、奉献”成为人们的精神追求和生活态度。
三、在人道主义中拓展专项工作。围绕红十字特色工作推进红十字进“企业、社区、农村、学校、机关”工作，促进基层红十字组织有带头人、有会员和志愿队伍、有办公条件和管理制度，有服务平台、有特色活动和经费保障。
四、在服务群众中加强自身建设。推进红十字基层组织建设，扩大基层组织覆盖面，增强基层组织活动，发挥基层组织作用。</t>
  </si>
  <si>
    <t>根据部门职责，中长期规划，各级党委，各级政府要求归纳</t>
  </si>
  <si>
    <t>部门年度目标</t>
  </si>
  <si>
    <t>一、提高红十字会在群众心中的满意度和信任度。社会公众满意度不低于90%
二、开展应急救援培训和演练。开展应急救护普及培训不少于20场次，培训人次不低于12000人次。
三、凝心聚力，加大宣传和筹资力度。开展博爱送万家救助受益人次不低于500人，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</si>
  <si>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</si>
  <si>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</si>
  <si>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</si>
  <si>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</si>
  <si>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</si>
  <si>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</si>
  <si>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</si>
  <si>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</si>
  <si>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</si>
  <si>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宣传和执行《中华人民共和国红十字会法》；普及卫生救护和防病知识，普及群众性卫生救护知识，宣传和推动无偿献血、开展其他人道主义服务活动；开展救灾的准备工作。</t>
  </si>
  <si>
    <t>一、人道救助。1.继续做好“爱心助学”“5·8人道公益日”“99微公益”等项目管理，对我县困难群众开展人道救助。积极争取财政资金和社会捐款支持，增强救助实力。规范救助程序，扩大救助范围，为解决民生短板提供有益补充。2.继续做好红十字项目品牌工程。积极争取中国红十字基金会“小天使”“天使阳光”等项目支持，对白血病、先心病儿童开展救助。二、救护培训。1.继续推进红十字应急救护普及培训。在易发生意外伤害的教育、公共安全领域以及交通运输、矿山、建筑、电力等行业中开展救护培训，提升救护知识和技能普及率。2.持续推动救护培训“进社区、进农村、进学校、进企业、进机关”五进活动，争取财政资金和社会资源的支持，力争实现县内高一新生培训全覆盖。三、“三献”工作。1.持续推进人体器官（遗体）捐献工作。努力向上争取政策支持，积极探索人体器官（遗体）捐献工作新机制。2.积极参与无偿献血工作。动员更多的志愿者加入无偿献血队伍。3.广泛开展造血干细胞捐献工作。做好宣传回访动员、知识普及、典型宣传、捐献服务等工作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</si>
  <si>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</si>
  <si>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</si>
  <si>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</si>
  <si>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</si>
  <si>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</si>
  <si>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应急救护知识普及培训</t>
  </si>
  <si>
    <t>12000</t>
  </si>
  <si>
    <t>人次</t>
  </si>
  <si>
    <t>年度完成应急救护知识普及培训不少于12000人次，否则按照实际完成比例计分。</t>
  </si>
  <si>
    <t>在云南省救护培训管理系统录入培训情况和人次</t>
  </si>
  <si>
    <t>昆明市红十字会系统2025年度工作目标任务分解计划表</t>
  </si>
  <si>
    <t>培训持证红十字救护员</t>
  </si>
  <si>
    <t>年度完成培训持证红十字救护员500人次</t>
  </si>
  <si>
    <t>培训持证红十字救护员500人次</t>
  </si>
  <si>
    <t>发展注册志愿者</t>
  </si>
  <si>
    <t>50</t>
  </si>
  <si>
    <t>完成红十字志愿者注册登记50人，否则按照实际完成比例计分</t>
  </si>
  <si>
    <t>红十字志愿者注册登记情况</t>
  </si>
  <si>
    <t>时效指标</t>
  </si>
  <si>
    <t>1-12月份。按时间进度推进，达到时间过半任务过半，全面完成年度任务。</t>
  </si>
  <si>
    <t>100</t>
  </si>
  <si>
    <t>按照实际完成比例计分，总分10分</t>
  </si>
  <si>
    <t>应急救护知识普及培训、培训持证红十字救护员、发展注册志愿者</t>
  </si>
  <si>
    <t>人道救助完成人数</t>
  </si>
  <si>
    <t>450</t>
  </si>
  <si>
    <t>完成人道救助450人，得20分，否则得0分</t>
  </si>
  <si>
    <t>全年实现450余人次的人道救助。</t>
  </si>
  <si>
    <t>社会公众或服务对象满意度100%</t>
  </si>
  <si>
    <t>①社会公众满意度≥90%，得20分；
②80%≤社会公众满意度＜90%，得15分；
③70%≤社会公众满意度＜80%，得10分；
④60%≤社会公众满意度＜70%，得5分；
⑤社会公众满意度＜60%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</si>
</sst>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0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30" fillId="6" borderId="18" applyNumberFormat="0" applyAlignment="0" applyProtection="0">
      <alignment vertical="center"/>
    </xf>
    <xf numFmtId="0" fontId="31" fillId="7" borderId="20" applyNumberFormat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176" fontId="39" fillId="0" borderId="1">
      <alignment horizontal="right" vertical="center"/>
    </xf>
    <xf numFmtId="49" fontId="39" fillId="0" borderId="1">
      <alignment horizontal="left" vertical="center" wrapText="1"/>
    </xf>
    <xf numFmtId="176" fontId="39" fillId="0" borderId="1">
      <alignment horizontal="right" vertical="center"/>
    </xf>
    <xf numFmtId="177" fontId="39" fillId="0" borderId="1">
      <alignment horizontal="right" vertical="center"/>
    </xf>
    <xf numFmtId="178" fontId="39" fillId="0" borderId="1">
      <alignment horizontal="right" vertical="center"/>
    </xf>
    <xf numFmtId="179" fontId="39" fillId="0" borderId="1">
      <alignment horizontal="right" vertical="center"/>
    </xf>
    <xf numFmtId="10" fontId="39" fillId="0" borderId="1">
      <alignment horizontal="right" vertical="center"/>
    </xf>
    <xf numFmtId="180" fontId="39" fillId="0" borderId="1">
      <alignment horizontal="right" vertical="center"/>
    </xf>
    <xf numFmtId="0" fontId="39" fillId="0" borderId="0">
      <alignment vertical="top"/>
      <protection locked="0"/>
    </xf>
    <xf numFmtId="0" fontId="15" fillId="0" borderId="0"/>
  </cellStyleXfs>
  <cellXfs count="226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Border="1"/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9" fontId="9" fillId="0" borderId="1" xfId="50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9" fillId="0" borderId="1" xfId="51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176" fontId="9" fillId="0" borderId="1" xfId="51" applyNumberFormat="1" applyFont="1" applyBorder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Border="1" applyAlignment="1">
      <alignment horizontal="right" vertical="center"/>
    </xf>
    <xf numFmtId="0" fontId="2" fillId="2" borderId="13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9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49" fontId="15" fillId="0" borderId="0" xfId="57" applyNumberFormat="1" applyFont="1" applyFill="1" applyBorder="1" applyAlignment="1" applyProtection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vertical="top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176" fontId="19" fillId="0" borderId="1" xfId="0" applyNumberFormat="1" applyFont="1" applyBorder="1" applyAlignment="1">
      <alignment horizontal="right" vertical="center"/>
    </xf>
    <xf numFmtId="0" fontId="17" fillId="2" borderId="5" xfId="0" applyFont="1" applyFill="1" applyBorder="1" applyAlignment="1">
      <alignment horizontal="center" vertical="center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 inden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Right="0"/>
    <pageSetUpPr fitToPage="1"/>
  </sheetPr>
  <dimension ref="A1:D36"/>
  <sheetViews>
    <sheetView showGridLines="0" showZeros="0" topLeftCell="A8" workbookViewId="0">
      <selection activeCell="B15" sqref="B15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79"/>
      <c r="B1" s="79"/>
      <c r="C1" s="79"/>
      <c r="D1" s="93" t="s">
        <v>0</v>
      </c>
    </row>
    <row r="2" ht="41.25" customHeight="1" spans="1:1">
      <c r="A2" s="74" t="str">
        <f>"2025"&amp;"年部门财务收支预算总表"</f>
        <v>2025年部门财务收支预算总表</v>
      </c>
    </row>
    <row r="3" ht="17.25" customHeight="1" spans="1:4">
      <c r="A3" s="77" t="str">
        <f>"单位名称："&amp;"石林彝族自治县红十字会"</f>
        <v>单位名称：石林彝族自治县红十字会</v>
      </c>
      <c r="B3" s="190"/>
      <c r="D3" s="170" t="s">
        <v>1</v>
      </c>
    </row>
    <row r="4" ht="23.25" customHeight="1" spans="1:4">
      <c r="A4" s="191" t="s">
        <v>2</v>
      </c>
      <c r="B4" s="192"/>
      <c r="C4" s="191" t="s">
        <v>3</v>
      </c>
      <c r="D4" s="192"/>
    </row>
    <row r="5" ht="24" customHeight="1" spans="1:4">
      <c r="A5" s="191" t="s">
        <v>4</v>
      </c>
      <c r="B5" s="191" t="s">
        <v>5</v>
      </c>
      <c r="C5" s="191" t="s">
        <v>6</v>
      </c>
      <c r="D5" s="191" t="s">
        <v>5</v>
      </c>
    </row>
    <row r="6" ht="17.25" customHeight="1" spans="1:4">
      <c r="A6" s="193" t="s">
        <v>7</v>
      </c>
      <c r="B6" s="133">
        <v>1025754</v>
      </c>
      <c r="C6" s="193" t="s">
        <v>8</v>
      </c>
      <c r="D6" s="133"/>
    </row>
    <row r="7" ht="17.25" customHeight="1" spans="1:4">
      <c r="A7" s="193" t="s">
        <v>9</v>
      </c>
      <c r="B7" s="133"/>
      <c r="C7" s="193" t="s">
        <v>10</v>
      </c>
      <c r="D7" s="133"/>
    </row>
    <row r="8" ht="17.25" customHeight="1" spans="1:4">
      <c r="A8" s="193" t="s">
        <v>11</v>
      </c>
      <c r="B8" s="133"/>
      <c r="C8" s="225" t="s">
        <v>12</v>
      </c>
      <c r="D8" s="133"/>
    </row>
    <row r="9" ht="17.25" customHeight="1" spans="1:4">
      <c r="A9" s="193" t="s">
        <v>13</v>
      </c>
      <c r="B9" s="133"/>
      <c r="C9" s="225" t="s">
        <v>14</v>
      </c>
      <c r="D9" s="133"/>
    </row>
    <row r="10" ht="17.25" customHeight="1" spans="1:4">
      <c r="A10" s="193" t="s">
        <v>15</v>
      </c>
      <c r="B10" s="133"/>
      <c r="C10" s="225" t="s">
        <v>16</v>
      </c>
      <c r="D10" s="133"/>
    </row>
    <row r="11" ht="17.25" customHeight="1" spans="1:4">
      <c r="A11" s="193" t="s">
        <v>17</v>
      </c>
      <c r="B11" s="133"/>
      <c r="C11" s="225" t="s">
        <v>18</v>
      </c>
      <c r="D11" s="133"/>
    </row>
    <row r="12" ht="17.25" customHeight="1" spans="1:4">
      <c r="A12" s="193" t="s">
        <v>19</v>
      </c>
      <c r="B12" s="133"/>
      <c r="C12" s="65" t="s">
        <v>20</v>
      </c>
      <c r="D12" s="133"/>
    </row>
    <row r="13" ht="17.25" customHeight="1" spans="1:4">
      <c r="A13" s="193" t="s">
        <v>21</v>
      </c>
      <c r="B13" s="133"/>
      <c r="C13" s="65" t="s">
        <v>22</v>
      </c>
      <c r="D13" s="133">
        <v>873579</v>
      </c>
    </row>
    <row r="14" ht="17.25" customHeight="1" spans="1:4">
      <c r="A14" s="193" t="s">
        <v>23</v>
      </c>
      <c r="B14" s="133"/>
      <c r="C14" s="65" t="s">
        <v>24</v>
      </c>
      <c r="D14" s="133">
        <v>72660</v>
      </c>
    </row>
    <row r="15" ht="17.25" customHeight="1" spans="1:4">
      <c r="A15" s="193" t="s">
        <v>25</v>
      </c>
      <c r="B15" s="133"/>
      <c r="C15" s="65" t="s">
        <v>26</v>
      </c>
      <c r="D15" s="133"/>
    </row>
    <row r="16" ht="17.25" customHeight="1" spans="1:4">
      <c r="A16" s="21"/>
      <c r="B16" s="133"/>
      <c r="C16" s="65" t="s">
        <v>27</v>
      </c>
      <c r="D16" s="133"/>
    </row>
    <row r="17" ht="17.25" customHeight="1" spans="1:4">
      <c r="A17" s="194"/>
      <c r="B17" s="133"/>
      <c r="C17" s="65" t="s">
        <v>28</v>
      </c>
      <c r="D17" s="133"/>
    </row>
    <row r="18" ht="17.25" customHeight="1" spans="1:4">
      <c r="A18" s="194"/>
      <c r="B18" s="133"/>
      <c r="C18" s="65" t="s">
        <v>29</v>
      </c>
      <c r="D18" s="133"/>
    </row>
    <row r="19" ht="17.25" customHeight="1" spans="1:4">
      <c r="A19" s="194"/>
      <c r="B19" s="133"/>
      <c r="C19" s="65" t="s">
        <v>30</v>
      </c>
      <c r="D19" s="133"/>
    </row>
    <row r="20" ht="17.25" customHeight="1" spans="1:4">
      <c r="A20" s="194"/>
      <c r="B20" s="133"/>
      <c r="C20" s="65" t="s">
        <v>31</v>
      </c>
      <c r="D20" s="133"/>
    </row>
    <row r="21" ht="17.25" customHeight="1" spans="1:4">
      <c r="A21" s="194"/>
      <c r="B21" s="133"/>
      <c r="C21" s="65" t="s">
        <v>32</v>
      </c>
      <c r="D21" s="133"/>
    </row>
    <row r="22" ht="17.25" customHeight="1" spans="1:4">
      <c r="A22" s="194"/>
      <c r="B22" s="133"/>
      <c r="C22" s="65" t="s">
        <v>33</v>
      </c>
      <c r="D22" s="133"/>
    </row>
    <row r="23" ht="17.25" customHeight="1" spans="1:4">
      <c r="A23" s="194"/>
      <c r="B23" s="133"/>
      <c r="C23" s="65" t="s">
        <v>34</v>
      </c>
      <c r="D23" s="133"/>
    </row>
    <row r="24" ht="17.25" customHeight="1" spans="1:4">
      <c r="A24" s="194"/>
      <c r="B24" s="133"/>
      <c r="C24" s="65" t="s">
        <v>35</v>
      </c>
      <c r="D24" s="133">
        <v>79515</v>
      </c>
    </row>
    <row r="25" ht="17.25" customHeight="1" spans="1:4">
      <c r="A25" s="194"/>
      <c r="B25" s="133"/>
      <c r="C25" s="65" t="s">
        <v>36</v>
      </c>
      <c r="D25" s="133"/>
    </row>
    <row r="26" ht="17.25" customHeight="1" spans="1:4">
      <c r="A26" s="194"/>
      <c r="B26" s="133"/>
      <c r="C26" s="21" t="s">
        <v>37</v>
      </c>
      <c r="D26" s="133"/>
    </row>
    <row r="27" ht="17.25" customHeight="1" spans="1:4">
      <c r="A27" s="194"/>
      <c r="B27" s="133"/>
      <c r="C27" s="65" t="s">
        <v>38</v>
      </c>
      <c r="D27" s="133"/>
    </row>
    <row r="28" ht="16.5" customHeight="1" spans="1:4">
      <c r="A28" s="194"/>
      <c r="B28" s="133"/>
      <c r="C28" s="65" t="s">
        <v>39</v>
      </c>
      <c r="D28" s="133"/>
    </row>
    <row r="29" ht="16.5" customHeight="1" spans="1:4">
      <c r="A29" s="194"/>
      <c r="B29" s="133"/>
      <c r="C29" s="21" t="s">
        <v>40</v>
      </c>
      <c r="D29" s="133"/>
    </row>
    <row r="30" ht="17.25" customHeight="1" spans="1:4">
      <c r="A30" s="194"/>
      <c r="B30" s="133"/>
      <c r="C30" s="21" t="s">
        <v>41</v>
      </c>
      <c r="D30" s="133"/>
    </row>
    <row r="31" ht="17.25" customHeight="1" spans="1:4">
      <c r="A31" s="194"/>
      <c r="B31" s="133"/>
      <c r="C31" s="65" t="s">
        <v>42</v>
      </c>
      <c r="D31" s="133"/>
    </row>
    <row r="32" ht="16.5" customHeight="1" spans="1:4">
      <c r="A32" s="194" t="s">
        <v>43</v>
      </c>
      <c r="B32" s="133">
        <v>1025754</v>
      </c>
      <c r="C32" s="194" t="s">
        <v>44</v>
      </c>
      <c r="D32" s="133">
        <v>1025754</v>
      </c>
    </row>
    <row r="33" ht="16.5" customHeight="1" spans="1:4">
      <c r="A33" s="21" t="s">
        <v>45</v>
      </c>
      <c r="B33" s="133"/>
      <c r="C33" s="21" t="s">
        <v>46</v>
      </c>
      <c r="D33" s="133"/>
    </row>
    <row r="34" ht="16.5" customHeight="1" spans="1:4">
      <c r="A34" s="65" t="s">
        <v>47</v>
      </c>
      <c r="B34" s="133"/>
      <c r="C34" s="65" t="s">
        <v>47</v>
      </c>
      <c r="D34" s="133"/>
    </row>
    <row r="35" ht="16.5" customHeight="1" spans="1:4">
      <c r="A35" s="65" t="s">
        <v>48</v>
      </c>
      <c r="B35" s="133"/>
      <c r="C35" s="65" t="s">
        <v>49</v>
      </c>
      <c r="D35" s="133"/>
    </row>
    <row r="36" ht="16.5" customHeight="1" spans="1:4">
      <c r="A36" s="195" t="s">
        <v>50</v>
      </c>
      <c r="B36" s="133">
        <v>1025754</v>
      </c>
      <c r="C36" s="195" t="s">
        <v>51</v>
      </c>
      <c r="D36" s="133">
        <v>1025754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49">
        <v>1</v>
      </c>
      <c r="B1" s="150">
        <v>0</v>
      </c>
      <c r="C1" s="149">
        <v>1</v>
      </c>
      <c r="D1" s="151"/>
      <c r="E1" s="151"/>
      <c r="F1" s="148" t="s">
        <v>301</v>
      </c>
    </row>
    <row r="2" ht="42" customHeight="1" spans="1:6">
      <c r="A2" s="152" t="str">
        <f>"2025"&amp;"年部门政府性基金预算支出预算表"</f>
        <v>2025年部门政府性基金预算支出预算表</v>
      </c>
      <c r="B2" s="152" t="s">
        <v>302</v>
      </c>
      <c r="C2" s="153"/>
      <c r="D2" s="154"/>
      <c r="E2" s="154"/>
      <c r="F2" s="154"/>
    </row>
    <row r="3" ht="13.5" customHeight="1" spans="1:6">
      <c r="A3" s="43" t="str">
        <f>"单位名称："&amp;"石林彝族自治县红十字会"</f>
        <v>单位名称：石林彝族自治县红十字会</v>
      </c>
      <c r="B3" s="43" t="s">
        <v>303</v>
      </c>
      <c r="C3" s="149"/>
      <c r="D3" s="151"/>
      <c r="E3" s="151"/>
      <c r="F3" s="148" t="s">
        <v>1</v>
      </c>
    </row>
    <row r="4" ht="19.5" customHeight="1" spans="1:6">
      <c r="A4" s="155" t="s">
        <v>174</v>
      </c>
      <c r="B4" s="156" t="s">
        <v>73</v>
      </c>
      <c r="C4" s="155" t="s">
        <v>74</v>
      </c>
      <c r="D4" s="12" t="s">
        <v>304</v>
      </c>
      <c r="E4" s="13"/>
      <c r="F4" s="35"/>
    </row>
    <row r="5" ht="18.75" customHeight="1" spans="1:6">
      <c r="A5" s="157"/>
      <c r="B5" s="158"/>
      <c r="C5" s="157"/>
      <c r="D5" s="51" t="s">
        <v>55</v>
      </c>
      <c r="E5" s="12" t="s">
        <v>76</v>
      </c>
      <c r="F5" s="51" t="s">
        <v>77</v>
      </c>
    </row>
    <row r="6" ht="18.75" customHeight="1" spans="1:6">
      <c r="A6" s="96">
        <v>1</v>
      </c>
      <c r="B6" s="159" t="s">
        <v>84</v>
      </c>
      <c r="C6" s="96">
        <v>3</v>
      </c>
      <c r="D6" s="14">
        <v>4</v>
      </c>
      <c r="E6" s="14">
        <v>5</v>
      </c>
      <c r="F6" s="14">
        <v>6</v>
      </c>
    </row>
    <row r="7" ht="21" customHeight="1" spans="1:6">
      <c r="A7" s="32"/>
      <c r="B7" s="32"/>
      <c r="C7" s="32"/>
      <c r="D7" s="133"/>
      <c r="E7" s="133"/>
      <c r="F7" s="133"/>
    </row>
    <row r="8" ht="21" customHeight="1" spans="1:6">
      <c r="A8" s="32"/>
      <c r="B8" s="32"/>
      <c r="C8" s="32"/>
      <c r="D8" s="133"/>
      <c r="E8" s="133"/>
      <c r="F8" s="133"/>
    </row>
    <row r="9" ht="18.75" customHeight="1" spans="1:6">
      <c r="A9" s="160" t="s">
        <v>164</v>
      </c>
      <c r="B9" s="160" t="s">
        <v>164</v>
      </c>
      <c r="C9" s="161" t="s">
        <v>164</v>
      </c>
      <c r="D9" s="133"/>
      <c r="E9" s="133"/>
      <c r="F9" s="133"/>
    </row>
    <row r="10" customHeight="1" spans="1:1">
      <c r="A10" s="162" t="s">
        <v>305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Right="0"/>
    <pageSetUpPr fitToPage="1"/>
  </sheetPr>
  <dimension ref="A1:S11"/>
  <sheetViews>
    <sheetView showZeros="0" workbookViewId="0">
      <selection activeCell="B15" sqref="B15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111"/>
      <c r="C1" s="111"/>
      <c r="R1" s="41"/>
      <c r="S1" s="41" t="s">
        <v>306</v>
      </c>
    </row>
    <row r="2" ht="41.25" customHeight="1" spans="1:19">
      <c r="A2" s="101" t="str">
        <f>"2025"&amp;"年部门政府采购预算表"</f>
        <v>2025年部门政府采购预算表</v>
      </c>
      <c r="B2" s="95"/>
      <c r="C2" s="95"/>
      <c r="D2" s="42"/>
      <c r="E2" s="42"/>
      <c r="F2" s="42"/>
      <c r="G2" s="42"/>
      <c r="H2" s="42"/>
      <c r="I2" s="42"/>
      <c r="J2" s="42"/>
      <c r="K2" s="42"/>
      <c r="L2" s="42"/>
      <c r="M2" s="95"/>
      <c r="N2" s="42"/>
      <c r="O2" s="42"/>
      <c r="P2" s="95"/>
      <c r="Q2" s="42"/>
      <c r="R2" s="95"/>
      <c r="S2" s="95"/>
    </row>
    <row r="3" ht="18.75" customHeight="1" spans="1:19">
      <c r="A3" s="141" t="str">
        <f>"单位名称："&amp;"石林彝族自治县红十字会"</f>
        <v>单位名称：石林彝族自治县红十字会</v>
      </c>
      <c r="B3" s="113"/>
      <c r="C3" s="113"/>
      <c r="D3" s="45"/>
      <c r="E3" s="45"/>
      <c r="F3" s="45"/>
      <c r="G3" s="45"/>
      <c r="H3" s="45"/>
      <c r="I3" s="45"/>
      <c r="J3" s="45"/>
      <c r="K3" s="45"/>
      <c r="L3" s="45"/>
      <c r="R3" s="46"/>
      <c r="S3" s="148" t="s">
        <v>1</v>
      </c>
    </row>
    <row r="4" ht="15.75" customHeight="1" spans="1:19">
      <c r="A4" s="48" t="s">
        <v>173</v>
      </c>
      <c r="B4" s="114" t="s">
        <v>174</v>
      </c>
      <c r="C4" s="114" t="s">
        <v>307</v>
      </c>
      <c r="D4" s="115" t="s">
        <v>308</v>
      </c>
      <c r="E4" s="115" t="s">
        <v>309</v>
      </c>
      <c r="F4" s="115" t="s">
        <v>310</v>
      </c>
      <c r="G4" s="115" t="s">
        <v>311</v>
      </c>
      <c r="H4" s="115" t="s">
        <v>312</v>
      </c>
      <c r="I4" s="128" t="s">
        <v>181</v>
      </c>
      <c r="J4" s="128"/>
      <c r="K4" s="128"/>
      <c r="L4" s="128"/>
      <c r="M4" s="129"/>
      <c r="N4" s="128"/>
      <c r="O4" s="128"/>
      <c r="P4" s="137"/>
      <c r="Q4" s="128"/>
      <c r="R4" s="129"/>
      <c r="S4" s="138"/>
    </row>
    <row r="5" ht="17.25" customHeight="1" spans="1:19">
      <c r="A5" s="50"/>
      <c r="B5" s="116"/>
      <c r="C5" s="116"/>
      <c r="D5" s="117"/>
      <c r="E5" s="117"/>
      <c r="F5" s="117"/>
      <c r="G5" s="117"/>
      <c r="H5" s="117"/>
      <c r="I5" s="117" t="s">
        <v>55</v>
      </c>
      <c r="J5" s="117" t="s">
        <v>58</v>
      </c>
      <c r="K5" s="117" t="s">
        <v>313</v>
      </c>
      <c r="L5" s="117" t="s">
        <v>314</v>
      </c>
      <c r="M5" s="130" t="s">
        <v>315</v>
      </c>
      <c r="N5" s="131" t="s">
        <v>316</v>
      </c>
      <c r="O5" s="131"/>
      <c r="P5" s="139"/>
      <c r="Q5" s="131"/>
      <c r="R5" s="140"/>
      <c r="S5" s="118"/>
    </row>
    <row r="6" ht="54" customHeight="1" spans="1:19">
      <c r="A6" s="53"/>
      <c r="B6" s="118"/>
      <c r="C6" s="118"/>
      <c r="D6" s="119"/>
      <c r="E6" s="119"/>
      <c r="F6" s="119"/>
      <c r="G6" s="119"/>
      <c r="H6" s="119"/>
      <c r="I6" s="119"/>
      <c r="J6" s="119" t="s">
        <v>57</v>
      </c>
      <c r="K6" s="119"/>
      <c r="L6" s="119"/>
      <c r="M6" s="132"/>
      <c r="N6" s="119" t="s">
        <v>57</v>
      </c>
      <c r="O6" s="119" t="s">
        <v>64</v>
      </c>
      <c r="P6" s="118" t="s">
        <v>65</v>
      </c>
      <c r="Q6" s="119" t="s">
        <v>66</v>
      </c>
      <c r="R6" s="132" t="s">
        <v>67</v>
      </c>
      <c r="S6" s="118" t="s">
        <v>68</v>
      </c>
    </row>
    <row r="7" ht="18" customHeight="1" spans="1:19">
      <c r="A7" s="142">
        <v>1</v>
      </c>
      <c r="B7" s="142" t="s">
        <v>84</v>
      </c>
      <c r="C7" s="143">
        <v>3</v>
      </c>
      <c r="D7" s="143">
        <v>4</v>
      </c>
      <c r="E7" s="142">
        <v>5</v>
      </c>
      <c r="F7" s="142">
        <v>6</v>
      </c>
      <c r="G7" s="142">
        <v>7</v>
      </c>
      <c r="H7" s="142">
        <v>8</v>
      </c>
      <c r="I7" s="142">
        <v>9</v>
      </c>
      <c r="J7" s="142">
        <v>10</v>
      </c>
      <c r="K7" s="142">
        <v>11</v>
      </c>
      <c r="L7" s="142">
        <v>12</v>
      </c>
      <c r="M7" s="142">
        <v>13</v>
      </c>
      <c r="N7" s="142">
        <v>14</v>
      </c>
      <c r="O7" s="142">
        <v>15</v>
      </c>
      <c r="P7" s="142">
        <v>16</v>
      </c>
      <c r="Q7" s="142">
        <v>17</v>
      </c>
      <c r="R7" s="142">
        <v>18</v>
      </c>
      <c r="S7" s="142">
        <v>19</v>
      </c>
    </row>
    <row r="8" ht="21" customHeight="1" spans="1:19">
      <c r="A8" s="120" t="s">
        <v>70</v>
      </c>
      <c r="B8" s="121" t="s">
        <v>70</v>
      </c>
      <c r="C8" s="121" t="s">
        <v>206</v>
      </c>
      <c r="D8" s="122" t="s">
        <v>317</v>
      </c>
      <c r="E8" s="122" t="s">
        <v>317</v>
      </c>
      <c r="F8" s="122" t="s">
        <v>266</v>
      </c>
      <c r="G8" s="144">
        <v>15</v>
      </c>
      <c r="H8" s="133">
        <v>2025</v>
      </c>
      <c r="I8" s="133">
        <v>2025</v>
      </c>
      <c r="J8" s="133">
        <v>2025</v>
      </c>
      <c r="K8" s="133"/>
      <c r="L8" s="133"/>
      <c r="M8" s="133"/>
      <c r="N8" s="133"/>
      <c r="O8" s="133"/>
      <c r="P8" s="133"/>
      <c r="Q8" s="133"/>
      <c r="R8" s="133"/>
      <c r="S8" s="133"/>
    </row>
    <row r="9" ht="21" customHeight="1" spans="1:19">
      <c r="A9" s="120" t="s">
        <v>70</v>
      </c>
      <c r="B9" s="121" t="s">
        <v>70</v>
      </c>
      <c r="C9" s="121" t="s">
        <v>245</v>
      </c>
      <c r="D9" s="122" t="s">
        <v>318</v>
      </c>
      <c r="E9" s="122" t="s">
        <v>319</v>
      </c>
      <c r="F9" s="122" t="s">
        <v>266</v>
      </c>
      <c r="G9" s="144">
        <v>1</v>
      </c>
      <c r="H9" s="133">
        <v>9000</v>
      </c>
      <c r="I9" s="133">
        <v>9000</v>
      </c>
      <c r="J9" s="133">
        <v>9000</v>
      </c>
      <c r="K9" s="133"/>
      <c r="L9" s="133"/>
      <c r="M9" s="133"/>
      <c r="N9" s="133"/>
      <c r="O9" s="133"/>
      <c r="P9" s="133"/>
      <c r="Q9" s="133"/>
      <c r="R9" s="133"/>
      <c r="S9" s="133"/>
    </row>
    <row r="10" ht="21" customHeight="1" spans="1:19">
      <c r="A10" s="123" t="s">
        <v>164</v>
      </c>
      <c r="B10" s="124"/>
      <c r="C10" s="124"/>
      <c r="D10" s="125"/>
      <c r="E10" s="125"/>
      <c r="F10" s="125"/>
      <c r="G10" s="145"/>
      <c r="H10" s="133">
        <v>11025</v>
      </c>
      <c r="I10" s="133">
        <v>11025</v>
      </c>
      <c r="J10" s="133">
        <v>11025</v>
      </c>
      <c r="K10" s="133"/>
      <c r="L10" s="133"/>
      <c r="M10" s="133"/>
      <c r="N10" s="133"/>
      <c r="O10" s="133"/>
      <c r="P10" s="133"/>
      <c r="Q10" s="133"/>
      <c r="R10" s="133"/>
      <c r="S10" s="133"/>
    </row>
    <row r="11" ht="21" customHeight="1" spans="1:19">
      <c r="A11" s="141" t="s">
        <v>320</v>
      </c>
      <c r="B11" s="43"/>
      <c r="C11" s="43"/>
      <c r="D11" s="141"/>
      <c r="E11" s="141"/>
      <c r="F11" s="141"/>
      <c r="G11" s="146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</row>
  </sheetData>
  <mergeCells count="19">
    <mergeCell ref="A2:S2"/>
    <mergeCell ref="A3:H3"/>
    <mergeCell ref="I4:S4"/>
    <mergeCell ref="N5:S5"/>
    <mergeCell ref="A10:G10"/>
    <mergeCell ref="A11:S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Right="0"/>
    <pageSetUpPr fitToPage="1"/>
  </sheetPr>
  <dimension ref="A1:T10"/>
  <sheetViews>
    <sheetView showZeros="0" workbookViewId="0">
      <selection activeCell="B15" sqref="B15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10"/>
      <c r="B1" s="111"/>
      <c r="C1" s="111"/>
      <c r="D1" s="111"/>
      <c r="E1" s="111"/>
      <c r="F1" s="111"/>
      <c r="G1" s="111"/>
      <c r="H1" s="110"/>
      <c r="I1" s="110"/>
      <c r="J1" s="110"/>
      <c r="K1" s="110"/>
      <c r="L1" s="110"/>
      <c r="M1" s="110"/>
      <c r="N1" s="126"/>
      <c r="O1" s="110"/>
      <c r="P1" s="110"/>
      <c r="Q1" s="111"/>
      <c r="R1" s="110"/>
      <c r="S1" s="135"/>
      <c r="T1" s="135" t="s">
        <v>321</v>
      </c>
    </row>
    <row r="2" ht="41.25" customHeight="1" spans="1:20">
      <c r="A2" s="101" t="str">
        <f>"2025"&amp;"年部门政府购买服务预算表"</f>
        <v>2025年部门政府购买服务预算表</v>
      </c>
      <c r="B2" s="95"/>
      <c r="C2" s="95"/>
      <c r="D2" s="95"/>
      <c r="E2" s="95"/>
      <c r="F2" s="95"/>
      <c r="G2" s="95"/>
      <c r="H2" s="112"/>
      <c r="I2" s="112"/>
      <c r="J2" s="112"/>
      <c r="K2" s="112"/>
      <c r="L2" s="112"/>
      <c r="M2" s="112"/>
      <c r="N2" s="127"/>
      <c r="O2" s="112"/>
      <c r="P2" s="112"/>
      <c r="Q2" s="95"/>
      <c r="R2" s="112"/>
      <c r="S2" s="127"/>
      <c r="T2" s="95"/>
    </row>
    <row r="3" ht="22.5" customHeight="1" spans="1:20">
      <c r="A3" s="102" t="str">
        <f>"单位名称："&amp;"石林彝族自治县红十字会"</f>
        <v>单位名称：石林彝族自治县红十字会</v>
      </c>
      <c r="B3" s="113"/>
      <c r="C3" s="113"/>
      <c r="D3" s="113"/>
      <c r="E3" s="113"/>
      <c r="F3" s="113"/>
      <c r="G3" s="113"/>
      <c r="H3" s="103"/>
      <c r="I3" s="103"/>
      <c r="J3" s="103"/>
      <c r="K3" s="103"/>
      <c r="L3" s="103"/>
      <c r="M3" s="103"/>
      <c r="N3" s="126"/>
      <c r="O3" s="110"/>
      <c r="P3" s="110"/>
      <c r="Q3" s="111"/>
      <c r="R3" s="110"/>
      <c r="S3" s="136"/>
      <c r="T3" s="135" t="s">
        <v>1</v>
      </c>
    </row>
    <row r="4" ht="24" customHeight="1" spans="1:20">
      <c r="A4" s="48" t="s">
        <v>173</v>
      </c>
      <c r="B4" s="114" t="s">
        <v>174</v>
      </c>
      <c r="C4" s="114" t="s">
        <v>307</v>
      </c>
      <c r="D4" s="114" t="s">
        <v>322</v>
      </c>
      <c r="E4" s="114" t="s">
        <v>323</v>
      </c>
      <c r="F4" s="114" t="s">
        <v>324</v>
      </c>
      <c r="G4" s="114" t="s">
        <v>325</v>
      </c>
      <c r="H4" s="115" t="s">
        <v>326</v>
      </c>
      <c r="I4" s="115" t="s">
        <v>327</v>
      </c>
      <c r="J4" s="128" t="s">
        <v>181</v>
      </c>
      <c r="K4" s="128"/>
      <c r="L4" s="128"/>
      <c r="M4" s="128"/>
      <c r="N4" s="129"/>
      <c r="O4" s="128"/>
      <c r="P4" s="128"/>
      <c r="Q4" s="137"/>
      <c r="R4" s="128"/>
      <c r="S4" s="129"/>
      <c r="T4" s="138"/>
    </row>
    <row r="5" ht="24" customHeight="1" spans="1:20">
      <c r="A5" s="50"/>
      <c r="B5" s="116"/>
      <c r="C5" s="116"/>
      <c r="D5" s="116"/>
      <c r="E5" s="116"/>
      <c r="F5" s="116"/>
      <c r="G5" s="116"/>
      <c r="H5" s="117"/>
      <c r="I5" s="117"/>
      <c r="J5" s="117" t="s">
        <v>55</v>
      </c>
      <c r="K5" s="117" t="s">
        <v>58</v>
      </c>
      <c r="L5" s="117" t="s">
        <v>313</v>
      </c>
      <c r="M5" s="117" t="s">
        <v>314</v>
      </c>
      <c r="N5" s="130" t="s">
        <v>315</v>
      </c>
      <c r="O5" s="131" t="s">
        <v>316</v>
      </c>
      <c r="P5" s="131"/>
      <c r="Q5" s="139"/>
      <c r="R5" s="131"/>
      <c r="S5" s="140"/>
      <c r="T5" s="118"/>
    </row>
    <row r="6" ht="54" customHeight="1" spans="1:20">
      <c r="A6" s="53"/>
      <c r="B6" s="118"/>
      <c r="C6" s="118"/>
      <c r="D6" s="118"/>
      <c r="E6" s="118"/>
      <c r="F6" s="118"/>
      <c r="G6" s="118"/>
      <c r="H6" s="119"/>
      <c r="I6" s="119"/>
      <c r="J6" s="119"/>
      <c r="K6" s="119" t="s">
        <v>57</v>
      </c>
      <c r="L6" s="119"/>
      <c r="M6" s="119"/>
      <c r="N6" s="132"/>
      <c r="O6" s="119" t="s">
        <v>57</v>
      </c>
      <c r="P6" s="119" t="s">
        <v>64</v>
      </c>
      <c r="Q6" s="118" t="s">
        <v>65</v>
      </c>
      <c r="R6" s="119" t="s">
        <v>66</v>
      </c>
      <c r="S6" s="132" t="s">
        <v>67</v>
      </c>
      <c r="T6" s="118" t="s">
        <v>68</v>
      </c>
    </row>
    <row r="7" ht="17.25" customHeight="1" spans="1:20">
      <c r="A7" s="54">
        <v>1</v>
      </c>
      <c r="B7" s="118">
        <v>2</v>
      </c>
      <c r="C7" s="54">
        <v>3</v>
      </c>
      <c r="D7" s="54">
        <v>4</v>
      </c>
      <c r="E7" s="118">
        <v>5</v>
      </c>
      <c r="F7" s="54">
        <v>6</v>
      </c>
      <c r="G7" s="54">
        <v>7</v>
      </c>
      <c r="H7" s="118">
        <v>8</v>
      </c>
      <c r="I7" s="54">
        <v>9</v>
      </c>
      <c r="J7" s="54">
        <v>10</v>
      </c>
      <c r="K7" s="118">
        <v>11</v>
      </c>
      <c r="L7" s="54">
        <v>12</v>
      </c>
      <c r="M7" s="54">
        <v>13</v>
      </c>
      <c r="N7" s="118">
        <v>14</v>
      </c>
      <c r="O7" s="54">
        <v>15</v>
      </c>
      <c r="P7" s="54">
        <v>16</v>
      </c>
      <c r="Q7" s="118">
        <v>17</v>
      </c>
      <c r="R7" s="54">
        <v>18</v>
      </c>
      <c r="S7" s="54">
        <v>19</v>
      </c>
      <c r="T7" s="54">
        <v>20</v>
      </c>
    </row>
    <row r="8" ht="21" customHeight="1" spans="1:20">
      <c r="A8" s="120" t="s">
        <v>70</v>
      </c>
      <c r="B8" s="121" t="s">
        <v>70</v>
      </c>
      <c r="C8" s="121" t="s">
        <v>245</v>
      </c>
      <c r="D8" s="121" t="s">
        <v>328</v>
      </c>
      <c r="E8" s="121" t="s">
        <v>329</v>
      </c>
      <c r="F8" s="121" t="s">
        <v>77</v>
      </c>
      <c r="G8" s="121" t="s">
        <v>330</v>
      </c>
      <c r="H8" s="122" t="s">
        <v>331</v>
      </c>
      <c r="I8" s="122" t="s">
        <v>328</v>
      </c>
      <c r="J8" s="133">
        <v>12000</v>
      </c>
      <c r="K8" s="133">
        <v>12000</v>
      </c>
      <c r="L8" s="133"/>
      <c r="M8" s="133"/>
      <c r="N8" s="133"/>
      <c r="O8" s="133"/>
      <c r="P8" s="133"/>
      <c r="Q8" s="133"/>
      <c r="R8" s="133"/>
      <c r="S8" s="133"/>
      <c r="T8" s="133"/>
    </row>
    <row r="9" ht="21" customHeight="1" spans="1:20">
      <c r="A9" s="120" t="s">
        <v>70</v>
      </c>
      <c r="B9" s="121" t="s">
        <v>70</v>
      </c>
      <c r="C9" s="121" t="s">
        <v>249</v>
      </c>
      <c r="D9" s="121" t="s">
        <v>328</v>
      </c>
      <c r="E9" s="121" t="s">
        <v>329</v>
      </c>
      <c r="F9" s="121" t="s">
        <v>77</v>
      </c>
      <c r="G9" s="121" t="s">
        <v>330</v>
      </c>
      <c r="H9" s="122" t="s">
        <v>99</v>
      </c>
      <c r="I9" s="122" t="s">
        <v>328</v>
      </c>
      <c r="J9" s="133">
        <v>12000</v>
      </c>
      <c r="K9" s="133">
        <v>12000</v>
      </c>
      <c r="L9" s="133"/>
      <c r="M9" s="133"/>
      <c r="N9" s="133"/>
      <c r="O9" s="133"/>
      <c r="P9" s="133"/>
      <c r="Q9" s="133"/>
      <c r="R9" s="133"/>
      <c r="S9" s="133"/>
      <c r="T9" s="133"/>
    </row>
    <row r="10" ht="21" customHeight="1" spans="1:20">
      <c r="A10" s="123" t="s">
        <v>164</v>
      </c>
      <c r="B10" s="124"/>
      <c r="C10" s="124"/>
      <c r="D10" s="124"/>
      <c r="E10" s="124"/>
      <c r="F10" s="124"/>
      <c r="G10" s="124"/>
      <c r="H10" s="125"/>
      <c r="I10" s="134"/>
      <c r="J10" s="133">
        <v>24000</v>
      </c>
      <c r="K10" s="133">
        <v>24000</v>
      </c>
      <c r="L10" s="133"/>
      <c r="M10" s="133"/>
      <c r="N10" s="133"/>
      <c r="O10" s="133"/>
      <c r="P10" s="133"/>
      <c r="Q10" s="133"/>
      <c r="R10" s="133"/>
      <c r="S10" s="133"/>
      <c r="T10" s="133"/>
    </row>
  </sheetData>
  <mergeCells count="19">
    <mergeCell ref="A2:T2"/>
    <mergeCell ref="A3:I3"/>
    <mergeCell ref="J4:T4"/>
    <mergeCell ref="O5:T5"/>
    <mergeCell ref="A10:I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9.14166666666667" defaultRowHeight="14.25" customHeight="1" outlineLevelCol="4"/>
  <cols>
    <col min="1" max="1" width="42.025" customWidth="1"/>
    <col min="2" max="4" width="17.175" customWidth="1"/>
    <col min="5" max="5" width="17.025" customWidth="1"/>
  </cols>
  <sheetData>
    <row r="1" customHeight="1" spans="1:5">
      <c r="A1" s="99"/>
      <c r="B1" s="99"/>
      <c r="C1" s="99"/>
      <c r="D1" s="99"/>
      <c r="E1" s="99"/>
    </row>
    <row r="2" ht="13.5" customHeight="1" spans="4:5">
      <c r="D2" s="100"/>
      <c r="E2" s="41" t="s">
        <v>332</v>
      </c>
    </row>
    <row r="3" ht="27.75" customHeight="1" spans="1:5">
      <c r="A3" s="101" t="s">
        <v>333</v>
      </c>
      <c r="B3" s="42"/>
      <c r="C3" s="42"/>
      <c r="D3" s="42"/>
      <c r="E3" s="42"/>
    </row>
    <row r="4" ht="18" customHeight="1" spans="1:5">
      <c r="A4" s="102" t="str">
        <f>"单位名称："&amp;"石林彝族自治县红十字会"</f>
        <v>单位名称：石林彝族自治县红十字会</v>
      </c>
      <c r="B4" s="103"/>
      <c r="C4" s="103"/>
      <c r="D4" s="104"/>
      <c r="E4" s="46" t="s">
        <v>1</v>
      </c>
    </row>
    <row r="5" ht="19.5" customHeight="1" spans="1:5">
      <c r="A5" s="105" t="s">
        <v>334</v>
      </c>
      <c r="B5" s="106" t="s">
        <v>181</v>
      </c>
      <c r="C5" s="106"/>
      <c r="D5" s="106"/>
      <c r="E5" s="106" t="s">
        <v>335</v>
      </c>
    </row>
    <row r="6" ht="40.5" customHeight="1" spans="1:5">
      <c r="A6" s="107"/>
      <c r="B6" s="106" t="s">
        <v>55</v>
      </c>
      <c r="C6" s="108" t="s">
        <v>58</v>
      </c>
      <c r="D6" s="108" t="s">
        <v>313</v>
      </c>
      <c r="E6" s="106"/>
    </row>
    <row r="7" ht="19.5" customHeight="1" spans="1:5">
      <c r="A7" s="14">
        <v>1</v>
      </c>
      <c r="B7" s="54">
        <v>2</v>
      </c>
      <c r="C7" s="54">
        <v>3</v>
      </c>
      <c r="D7" s="107">
        <v>4</v>
      </c>
      <c r="E7" s="54">
        <v>5</v>
      </c>
    </row>
    <row r="8" ht="28.4" customHeight="1" spans="1:5">
      <c r="A8" s="18"/>
      <c r="B8" s="109"/>
      <c r="C8" s="109"/>
      <c r="D8" s="109"/>
      <c r="E8" s="109"/>
    </row>
    <row r="9" ht="29.9" customHeight="1" spans="1:5">
      <c r="A9" s="18"/>
      <c r="B9" s="109"/>
      <c r="C9" s="109"/>
      <c r="D9" s="109"/>
      <c r="E9" s="109"/>
    </row>
    <row r="10" customHeight="1" spans="1:1">
      <c r="A10" t="s">
        <v>336</v>
      </c>
    </row>
  </sheetData>
  <mergeCells count="5">
    <mergeCell ref="A3:E3"/>
    <mergeCell ref="A4:D4"/>
    <mergeCell ref="B5:D5"/>
    <mergeCell ref="A5:A6"/>
    <mergeCell ref="E5:E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Right="0"/>
    <pageSetUpPr fitToPage="1"/>
  </sheetPr>
  <dimension ref="A1:J8"/>
  <sheetViews>
    <sheetView showZeros="0" tabSelected="1" workbookViewId="0">
      <selection activeCell="C19" sqref="C19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41" t="s">
        <v>337</v>
      </c>
    </row>
    <row r="2" ht="41.25" customHeight="1" spans="1:10">
      <c r="A2" s="94" t="str">
        <f>"2025"&amp;"年对下转移支付绩效目标表"</f>
        <v>2025年对下转移支付绩效目标表</v>
      </c>
      <c r="B2" s="42"/>
      <c r="C2" s="42"/>
      <c r="D2" s="42"/>
      <c r="E2" s="42"/>
      <c r="F2" s="95"/>
      <c r="G2" s="42"/>
      <c r="H2" s="95"/>
      <c r="I2" s="95"/>
      <c r="J2" s="42"/>
    </row>
    <row r="3" ht="17.25" customHeight="1" spans="1:1">
      <c r="A3" s="43" t="str">
        <f>"单位名称："&amp;"石林彝族自治县红十字会"</f>
        <v>单位名称：石林彝族自治县红十字会</v>
      </c>
    </row>
    <row r="4" ht="44.25" customHeight="1" spans="1:10">
      <c r="A4" s="17" t="s">
        <v>334</v>
      </c>
      <c r="B4" s="17" t="s">
        <v>251</v>
      </c>
      <c r="C4" s="17" t="s">
        <v>252</v>
      </c>
      <c r="D4" s="17" t="s">
        <v>253</v>
      </c>
      <c r="E4" s="17" t="s">
        <v>254</v>
      </c>
      <c r="F4" s="96" t="s">
        <v>255</v>
      </c>
      <c r="G4" s="17" t="s">
        <v>256</v>
      </c>
      <c r="H4" s="96" t="s">
        <v>257</v>
      </c>
      <c r="I4" s="96" t="s">
        <v>258</v>
      </c>
      <c r="J4" s="17" t="s">
        <v>259</v>
      </c>
    </row>
    <row r="5" ht="14.25" customHeight="1" spans="1:10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96">
        <v>6</v>
      </c>
      <c r="G5" s="17">
        <v>7</v>
      </c>
      <c r="H5" s="96">
        <v>8</v>
      </c>
      <c r="I5" s="96">
        <v>9</v>
      </c>
      <c r="J5" s="17">
        <v>10</v>
      </c>
    </row>
    <row r="6" ht="42" customHeight="1" spans="1:10">
      <c r="A6" s="18"/>
      <c r="B6" s="97"/>
      <c r="C6" s="97"/>
      <c r="D6" s="97"/>
      <c r="E6" s="33"/>
      <c r="F6" s="98"/>
      <c r="G6" s="33"/>
      <c r="H6" s="98"/>
      <c r="I6" s="98"/>
      <c r="J6" s="33"/>
    </row>
    <row r="7" ht="42" customHeight="1" spans="1:10">
      <c r="A7" s="18"/>
      <c r="B7" s="32"/>
      <c r="C7" s="32"/>
      <c r="D7" s="32"/>
      <c r="E7" s="18"/>
      <c r="F7" s="32"/>
      <c r="G7" s="18"/>
      <c r="H7" s="32"/>
      <c r="I7" s="32"/>
      <c r="J7" s="18"/>
    </row>
    <row r="8" customHeight="1" spans="1:1">
      <c r="A8" t="s">
        <v>338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71" t="s">
        <v>339</v>
      </c>
      <c r="B1" s="72"/>
      <c r="C1" s="72"/>
      <c r="D1" s="73"/>
      <c r="E1" s="73"/>
      <c r="F1" s="73"/>
      <c r="G1" s="72"/>
      <c r="H1" s="72"/>
      <c r="I1" s="73"/>
    </row>
    <row r="2" ht="41.25" customHeight="1" spans="1:9">
      <c r="A2" s="74" t="str">
        <f>"2025"&amp;"年新增资产配置预算表"</f>
        <v>2025年新增资产配置预算表</v>
      </c>
      <c r="B2" s="75"/>
      <c r="C2" s="75"/>
      <c r="D2" s="76"/>
      <c r="E2" s="76"/>
      <c r="F2" s="76"/>
      <c r="G2" s="75"/>
      <c r="H2" s="75"/>
      <c r="I2" s="76"/>
    </row>
    <row r="3" customHeight="1" spans="1:9">
      <c r="A3" s="77" t="str">
        <f>"单位名称："&amp;"石林彝族自治县红十字会"</f>
        <v>单位名称：石林彝族自治县红十字会</v>
      </c>
      <c r="B3" s="78"/>
      <c r="C3" s="78"/>
      <c r="D3" s="79"/>
      <c r="F3" s="76"/>
      <c r="G3" s="75"/>
      <c r="H3" s="75"/>
      <c r="I3" s="93" t="s">
        <v>1</v>
      </c>
    </row>
    <row r="4" ht="28.5" customHeight="1" spans="1:9">
      <c r="A4" s="80" t="s">
        <v>173</v>
      </c>
      <c r="B4" s="81" t="s">
        <v>174</v>
      </c>
      <c r="C4" s="82" t="s">
        <v>340</v>
      </c>
      <c r="D4" s="80" t="s">
        <v>341</v>
      </c>
      <c r="E4" s="80" t="s">
        <v>342</v>
      </c>
      <c r="F4" s="80" t="s">
        <v>343</v>
      </c>
      <c r="G4" s="81" t="s">
        <v>344</v>
      </c>
      <c r="H4" s="69"/>
      <c r="I4" s="80"/>
    </row>
    <row r="5" ht="21" customHeight="1" spans="1:9">
      <c r="A5" s="82"/>
      <c r="B5" s="83"/>
      <c r="C5" s="83"/>
      <c r="D5" s="84"/>
      <c r="E5" s="83"/>
      <c r="F5" s="83"/>
      <c r="G5" s="81" t="s">
        <v>311</v>
      </c>
      <c r="H5" s="81" t="s">
        <v>345</v>
      </c>
      <c r="I5" s="81" t="s">
        <v>346</v>
      </c>
    </row>
    <row r="6" ht="17.25" customHeight="1" spans="1:9">
      <c r="A6" s="85" t="s">
        <v>83</v>
      </c>
      <c r="B6" s="31" t="s">
        <v>84</v>
      </c>
      <c r="C6" s="85" t="s">
        <v>85</v>
      </c>
      <c r="D6" s="33" t="s">
        <v>86</v>
      </c>
      <c r="E6" s="85" t="s">
        <v>87</v>
      </c>
      <c r="F6" s="31" t="s">
        <v>88</v>
      </c>
      <c r="G6" s="86" t="s">
        <v>89</v>
      </c>
      <c r="H6" s="33" t="s">
        <v>90</v>
      </c>
      <c r="I6" s="33">
        <v>9</v>
      </c>
    </row>
    <row r="7" ht="19.5" customHeight="1" spans="1:9">
      <c r="A7" s="87"/>
      <c r="B7" s="65"/>
      <c r="C7" s="65"/>
      <c r="D7" s="18"/>
      <c r="E7" s="32"/>
      <c r="F7" s="86"/>
      <c r="G7" s="88"/>
      <c r="H7" s="89"/>
      <c r="I7" s="89"/>
    </row>
    <row r="8" ht="19.5" customHeight="1" spans="1:9">
      <c r="A8" s="20" t="s">
        <v>55</v>
      </c>
      <c r="B8" s="90"/>
      <c r="C8" s="90"/>
      <c r="D8" s="91"/>
      <c r="E8" s="92"/>
      <c r="F8" s="92"/>
      <c r="G8" s="88"/>
      <c r="H8" s="89"/>
      <c r="I8" s="89"/>
    </row>
    <row r="9" customHeight="1" spans="1:1">
      <c r="A9" t="s">
        <v>347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Right="0"/>
    <pageSetUpPr fitToPage="1"/>
  </sheetPr>
  <dimension ref="A1:K11"/>
  <sheetViews>
    <sheetView showZeros="0" workbookViewId="0">
      <selection activeCell="E12" sqref="E12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40"/>
      <c r="E1" s="40"/>
      <c r="F1" s="40"/>
      <c r="G1" s="40"/>
      <c r="K1" s="41" t="s">
        <v>348</v>
      </c>
    </row>
    <row r="2" ht="41.25" customHeight="1" spans="1:11">
      <c r="A2" s="42" t="str">
        <f>"2025"&amp;"年上级转移支付补助项目支出预算表"</f>
        <v>2025年上级转移支付补助项目支出预算表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ht="13.5" customHeight="1" spans="1:11">
      <c r="A3" s="43" t="str">
        <f>"单位名称："&amp;"石林彝族自治县红十字会"</f>
        <v>单位名称：石林彝族自治县红十字会</v>
      </c>
      <c r="B3" s="44"/>
      <c r="C3" s="44"/>
      <c r="D3" s="44"/>
      <c r="E3" s="44"/>
      <c r="F3" s="44"/>
      <c r="G3" s="44"/>
      <c r="H3" s="45"/>
      <c r="I3" s="45"/>
      <c r="J3" s="45"/>
      <c r="K3" s="46" t="s">
        <v>1</v>
      </c>
    </row>
    <row r="4" ht="21.75" customHeight="1" spans="1:11">
      <c r="A4" s="47" t="s">
        <v>237</v>
      </c>
      <c r="B4" s="47" t="s">
        <v>176</v>
      </c>
      <c r="C4" s="47" t="s">
        <v>238</v>
      </c>
      <c r="D4" s="48" t="s">
        <v>177</v>
      </c>
      <c r="E4" s="48" t="s">
        <v>178</v>
      </c>
      <c r="F4" s="48" t="s">
        <v>239</v>
      </c>
      <c r="G4" s="48" t="s">
        <v>240</v>
      </c>
      <c r="H4" s="62" t="s">
        <v>55</v>
      </c>
      <c r="I4" s="12" t="s">
        <v>349</v>
      </c>
      <c r="J4" s="13"/>
      <c r="K4" s="35"/>
    </row>
    <row r="5" ht="21.75" customHeight="1" spans="1:11">
      <c r="A5" s="49"/>
      <c r="B5" s="49"/>
      <c r="C5" s="49"/>
      <c r="D5" s="50"/>
      <c r="E5" s="50"/>
      <c r="F5" s="50"/>
      <c r="G5" s="50"/>
      <c r="H5" s="63"/>
      <c r="I5" s="48" t="s">
        <v>58</v>
      </c>
      <c r="J5" s="48" t="s">
        <v>59</v>
      </c>
      <c r="K5" s="48" t="s">
        <v>60</v>
      </c>
    </row>
    <row r="6" ht="40.5" customHeight="1" spans="1:11">
      <c r="A6" s="52"/>
      <c r="B6" s="52"/>
      <c r="C6" s="52"/>
      <c r="D6" s="53"/>
      <c r="E6" s="53"/>
      <c r="F6" s="53"/>
      <c r="G6" s="53"/>
      <c r="H6" s="54"/>
      <c r="I6" s="53" t="s">
        <v>57</v>
      </c>
      <c r="J6" s="53"/>
      <c r="K6" s="53"/>
    </row>
    <row r="7" ht="15" customHeight="1" spans="1:11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  <c r="H7" s="55">
        <v>8</v>
      </c>
      <c r="I7" s="55">
        <v>9</v>
      </c>
      <c r="J7" s="69">
        <v>10</v>
      </c>
      <c r="K7" s="69">
        <v>11</v>
      </c>
    </row>
    <row r="8" ht="18.75" customHeight="1" spans="1:11">
      <c r="A8" s="18"/>
      <c r="B8" s="32"/>
      <c r="C8" s="18"/>
      <c r="D8" s="18"/>
      <c r="E8" s="18"/>
      <c r="F8" s="18"/>
      <c r="G8" s="18"/>
      <c r="H8" s="64"/>
      <c r="I8" s="70"/>
      <c r="J8" s="70"/>
      <c r="K8" s="64"/>
    </row>
    <row r="9" ht="18.75" customHeight="1" spans="1:11">
      <c r="A9" s="65"/>
      <c r="B9" s="32"/>
      <c r="C9" s="32"/>
      <c r="D9" s="32"/>
      <c r="E9" s="32"/>
      <c r="F9" s="32"/>
      <c r="G9" s="32"/>
      <c r="H9" s="57"/>
      <c r="I9" s="57"/>
      <c r="J9" s="57"/>
      <c r="K9" s="64"/>
    </row>
    <row r="10" ht="18.75" customHeight="1" spans="1:11">
      <c r="A10" s="66" t="s">
        <v>164</v>
      </c>
      <c r="B10" s="67"/>
      <c r="C10" s="67"/>
      <c r="D10" s="67"/>
      <c r="E10" s="67"/>
      <c r="F10" s="67"/>
      <c r="G10" s="68"/>
      <c r="H10" s="57"/>
      <c r="I10" s="57"/>
      <c r="J10" s="57"/>
      <c r="K10" s="64"/>
    </row>
    <row r="11" customHeight="1" spans="1:1">
      <c r="A11" t="s">
        <v>350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Right="0"/>
    <pageSetUpPr fitToPage="1"/>
  </sheetPr>
  <dimension ref="A1:G11"/>
  <sheetViews>
    <sheetView showZeros="0" workbookViewId="0">
      <selection activeCell="B15" sqref="B15"/>
    </sheetView>
  </sheetViews>
  <sheetFormatPr defaultColWidth="9.14166666666667" defaultRowHeight="14.25" customHeight="1" outlineLevelCol="6"/>
  <cols>
    <col min="1" max="1" width="35.2833333333333" customWidth="1"/>
    <col min="2" max="2" width="28" customWidth="1"/>
    <col min="3" max="3" width="36.625" customWidth="1"/>
    <col min="4" max="4" width="28" customWidth="1"/>
    <col min="5" max="7" width="23.85" customWidth="1"/>
  </cols>
  <sheetData>
    <row r="1" ht="13.5" customHeight="1" spans="4:7">
      <c r="D1" s="40"/>
      <c r="G1" s="41" t="s">
        <v>351</v>
      </c>
    </row>
    <row r="2" ht="41.25" customHeight="1" spans="1:7">
      <c r="A2" s="42" t="str">
        <f>"2025"&amp;"年部门项目中期规划预算表"</f>
        <v>2025年部门项目中期规划预算表</v>
      </c>
      <c r="B2" s="42"/>
      <c r="C2" s="42"/>
      <c r="D2" s="42"/>
      <c r="E2" s="42"/>
      <c r="F2" s="42"/>
      <c r="G2" s="42"/>
    </row>
    <row r="3" ht="13.5" customHeight="1" spans="1:7">
      <c r="A3" s="43" t="str">
        <f>"单位名称："&amp;"石林彝族自治县红十字会"</f>
        <v>单位名称：石林彝族自治县红十字会</v>
      </c>
      <c r="B3" s="44"/>
      <c r="C3" s="44"/>
      <c r="D3" s="44"/>
      <c r="E3" s="45"/>
      <c r="F3" s="45"/>
      <c r="G3" s="46" t="s">
        <v>1</v>
      </c>
    </row>
    <row r="4" ht="21.75" customHeight="1" spans="1:7">
      <c r="A4" s="47" t="s">
        <v>238</v>
      </c>
      <c r="B4" s="47" t="s">
        <v>237</v>
      </c>
      <c r="C4" s="47" t="s">
        <v>176</v>
      </c>
      <c r="D4" s="48" t="s">
        <v>352</v>
      </c>
      <c r="E4" s="12" t="s">
        <v>58</v>
      </c>
      <c r="F4" s="13"/>
      <c r="G4" s="35"/>
    </row>
    <row r="5" ht="21.75" customHeight="1" spans="1:7">
      <c r="A5" s="49"/>
      <c r="B5" s="49"/>
      <c r="C5" s="49"/>
      <c r="D5" s="50"/>
      <c r="E5" s="51" t="str">
        <f>"2025"&amp;"年"</f>
        <v>2025年</v>
      </c>
      <c r="F5" s="48" t="str">
        <f>("2025"+1)&amp;"年"</f>
        <v>2026年</v>
      </c>
      <c r="G5" s="48" t="str">
        <f>("2025"+2)&amp;"年"</f>
        <v>2027年</v>
      </c>
    </row>
    <row r="6" ht="40.5" customHeight="1" spans="1:7">
      <c r="A6" s="52"/>
      <c r="B6" s="52"/>
      <c r="C6" s="52"/>
      <c r="D6" s="53"/>
      <c r="E6" s="54"/>
      <c r="F6" s="53" t="s">
        <v>57</v>
      </c>
      <c r="G6" s="53"/>
    </row>
    <row r="7" ht="15" customHeight="1" spans="1:7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</row>
    <row r="8" ht="17.25" customHeight="1" spans="1:7">
      <c r="A8" s="32" t="s">
        <v>70</v>
      </c>
      <c r="B8" s="56"/>
      <c r="C8" s="56"/>
      <c r="D8" s="32"/>
      <c r="E8" s="57">
        <v>60000</v>
      </c>
      <c r="F8" s="57"/>
      <c r="G8" s="57"/>
    </row>
    <row r="9" ht="18.75" customHeight="1" spans="1:7">
      <c r="A9" s="32"/>
      <c r="B9" s="32" t="s">
        <v>353</v>
      </c>
      <c r="C9" s="32" t="s">
        <v>245</v>
      </c>
      <c r="D9" s="32" t="s">
        <v>354</v>
      </c>
      <c r="E9" s="57">
        <v>30000</v>
      </c>
      <c r="F9" s="57"/>
      <c r="G9" s="57"/>
    </row>
    <row r="10" ht="18.75" customHeight="1" spans="1:7">
      <c r="A10" s="58"/>
      <c r="B10" s="32" t="s">
        <v>353</v>
      </c>
      <c r="C10" s="32" t="s">
        <v>249</v>
      </c>
      <c r="D10" s="32" t="s">
        <v>354</v>
      </c>
      <c r="E10" s="57">
        <v>30000</v>
      </c>
      <c r="F10" s="57"/>
      <c r="G10" s="57"/>
    </row>
    <row r="11" ht="18.75" customHeight="1" spans="1:7">
      <c r="A11" s="59" t="s">
        <v>55</v>
      </c>
      <c r="B11" s="60" t="s">
        <v>355</v>
      </c>
      <c r="C11" s="60"/>
      <c r="D11" s="61"/>
      <c r="E11" s="57">
        <v>60000</v>
      </c>
      <c r="F11" s="57"/>
      <c r="G11" s="57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outlinePr summaryRight="0"/>
    <pageSetUpPr fitToPage="1"/>
  </sheetPr>
  <dimension ref="A1:J29"/>
  <sheetViews>
    <sheetView showZeros="0" workbookViewId="0">
      <selection activeCell="C8" sqref="C8:I8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34" t="s">
        <v>356</v>
      </c>
    </row>
    <row r="2" ht="41.25" customHeight="1" spans="1:10">
      <c r="A2" s="1" t="str">
        <f>"2025"&amp;"年部门整体支出绩效目标表"</f>
        <v>2025年部门整体支出绩效目标表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"单位名称："&amp;"石林彝族自治县红十字会"</f>
        <v>单位名称：石林彝族自治县红十字会</v>
      </c>
      <c r="B3" s="3"/>
      <c r="C3" s="4"/>
      <c r="D3" s="5"/>
      <c r="E3" s="5"/>
      <c r="F3" s="5"/>
      <c r="G3" s="5"/>
      <c r="H3" s="5"/>
      <c r="I3" s="5"/>
      <c r="J3" s="226" t="s">
        <v>1</v>
      </c>
    </row>
    <row r="4" ht="30" customHeight="1" spans="1:10">
      <c r="A4" s="6" t="s">
        <v>357</v>
      </c>
      <c r="B4" s="7" t="s">
        <v>71</v>
      </c>
      <c r="C4" s="8"/>
      <c r="D4" s="8"/>
      <c r="E4" s="9"/>
      <c r="F4" s="10" t="s">
        <v>358</v>
      </c>
      <c r="G4" s="9"/>
      <c r="H4" s="11" t="s">
        <v>70</v>
      </c>
      <c r="I4" s="8"/>
      <c r="J4" s="9"/>
    </row>
    <row r="5" ht="32.25" customHeight="1" spans="1:10">
      <c r="A5" s="12" t="s">
        <v>359</v>
      </c>
      <c r="B5" s="13"/>
      <c r="C5" s="13"/>
      <c r="D5" s="13"/>
      <c r="E5" s="13"/>
      <c r="F5" s="13"/>
      <c r="G5" s="13"/>
      <c r="H5" s="13"/>
      <c r="I5" s="35"/>
      <c r="J5" s="36" t="s">
        <v>360</v>
      </c>
    </row>
    <row r="6" ht="99.75" customHeight="1" spans="1:10">
      <c r="A6" s="14" t="s">
        <v>361</v>
      </c>
      <c r="B6" s="15" t="s">
        <v>362</v>
      </c>
      <c r="C6" s="16" t="s">
        <v>363</v>
      </c>
      <c r="D6" s="16"/>
      <c r="E6" s="16"/>
      <c r="F6" s="16"/>
      <c r="G6" s="16"/>
      <c r="H6" s="16"/>
      <c r="I6" s="16"/>
      <c r="J6" s="37" t="s">
        <v>364</v>
      </c>
    </row>
    <row r="7" ht="99.75" customHeight="1" spans="1:10">
      <c r="A7" s="14"/>
      <c r="B7" s="15" t="str">
        <f>"总体绩效目标（"&amp;"2025"&amp;"-"&amp;("2025"+2)&amp;"年期间）"</f>
        <v>总体绩效目标（2025-2027年期间）</v>
      </c>
      <c r="C7" s="16" t="s">
        <v>365</v>
      </c>
      <c r="D7" s="16"/>
      <c r="E7" s="16"/>
      <c r="F7" s="16"/>
      <c r="G7" s="16"/>
      <c r="H7" s="16"/>
      <c r="I7" s="16"/>
      <c r="J7" s="37" t="s">
        <v>366</v>
      </c>
    </row>
    <row r="8" ht="75" customHeight="1" spans="1:10">
      <c r="A8" s="15" t="s">
        <v>367</v>
      </c>
      <c r="B8" s="17" t="str">
        <f>"预算年度（"&amp;"2025"&amp;"年）绩效目标"</f>
        <v>预算年度（2025年）绩效目标</v>
      </c>
      <c r="C8" s="18" t="s">
        <v>368</v>
      </c>
      <c r="D8" s="18"/>
      <c r="E8" s="18"/>
      <c r="F8" s="18"/>
      <c r="G8" s="18"/>
      <c r="H8" s="18"/>
      <c r="I8" s="18"/>
      <c r="J8" s="38" t="s">
        <v>369</v>
      </c>
    </row>
    <row r="9" ht="32.25" customHeight="1" spans="1:10">
      <c r="A9" s="19" t="s">
        <v>370</v>
      </c>
      <c r="B9" s="19"/>
      <c r="C9" s="19"/>
      <c r="D9" s="19"/>
      <c r="E9" s="19"/>
      <c r="F9" s="19"/>
      <c r="G9" s="19"/>
      <c r="H9" s="19"/>
      <c r="I9" s="19"/>
      <c r="J9" s="19"/>
    </row>
    <row r="10" ht="32.25" customHeight="1" spans="1:10">
      <c r="A10" s="15" t="s">
        <v>371</v>
      </c>
      <c r="B10" s="15"/>
      <c r="C10" s="14" t="s">
        <v>372</v>
      </c>
      <c r="D10" s="14"/>
      <c r="E10" s="14"/>
      <c r="F10" s="14" t="s">
        <v>373</v>
      </c>
      <c r="G10" s="14"/>
      <c r="H10" s="14" t="s">
        <v>374</v>
      </c>
      <c r="I10" s="14"/>
      <c r="J10" s="14"/>
    </row>
    <row r="11" ht="32.25" customHeight="1" spans="1:10">
      <c r="A11" s="15"/>
      <c r="B11" s="15"/>
      <c r="C11" s="14"/>
      <c r="D11" s="14"/>
      <c r="E11" s="14"/>
      <c r="F11" s="14"/>
      <c r="G11" s="14"/>
      <c r="H11" s="15" t="s">
        <v>375</v>
      </c>
      <c r="I11" s="15" t="s">
        <v>376</v>
      </c>
      <c r="J11" s="15" t="s">
        <v>377</v>
      </c>
    </row>
    <row r="12" ht="24" customHeight="1" spans="1:10">
      <c r="A12" s="20" t="s">
        <v>55</v>
      </c>
      <c r="B12" s="21"/>
      <c r="C12" s="21"/>
      <c r="D12" s="21"/>
      <c r="E12" s="21"/>
      <c r="F12" s="21"/>
      <c r="G12" s="22"/>
      <c r="H12" s="23">
        <v>1034254</v>
      </c>
      <c r="I12" s="23">
        <v>1034254</v>
      </c>
      <c r="J12" s="23"/>
    </row>
    <row r="13" ht="97" customHeight="1" spans="1:10">
      <c r="A13" s="16" t="s">
        <v>378</v>
      </c>
      <c r="B13" s="24"/>
      <c r="C13" s="16" t="s">
        <v>379</v>
      </c>
      <c r="D13" s="24"/>
      <c r="E13" s="24"/>
      <c r="F13" s="24"/>
      <c r="G13" s="24"/>
      <c r="H13" s="25">
        <v>1034254</v>
      </c>
      <c r="I13" s="25">
        <v>1034254</v>
      </c>
      <c r="J13" s="25"/>
    </row>
    <row r="14" ht="32.25" customHeight="1" spans="1:10">
      <c r="A14" s="19" t="s">
        <v>380</v>
      </c>
      <c r="B14" s="19"/>
      <c r="C14" s="19"/>
      <c r="D14" s="19"/>
      <c r="E14" s="19"/>
      <c r="F14" s="19"/>
      <c r="G14" s="19"/>
      <c r="H14" s="19"/>
      <c r="I14" s="19"/>
      <c r="J14" s="19"/>
    </row>
    <row r="15" ht="32.25" customHeight="1" spans="1:10">
      <c r="A15" s="26" t="s">
        <v>381</v>
      </c>
      <c r="B15" s="26"/>
      <c r="C15" s="26"/>
      <c r="D15" s="26"/>
      <c r="E15" s="26"/>
      <c r="F15" s="26"/>
      <c r="G15" s="26"/>
      <c r="H15" s="27" t="s">
        <v>382</v>
      </c>
      <c r="I15" s="39" t="s">
        <v>259</v>
      </c>
      <c r="J15" s="27" t="s">
        <v>383</v>
      </c>
    </row>
    <row r="16" ht="36" customHeight="1" spans="1:10">
      <c r="A16" s="28" t="s">
        <v>252</v>
      </c>
      <c r="B16" s="28" t="s">
        <v>384</v>
      </c>
      <c r="C16" s="29" t="s">
        <v>254</v>
      </c>
      <c r="D16" s="29" t="s">
        <v>255</v>
      </c>
      <c r="E16" s="29" t="s">
        <v>256</v>
      </c>
      <c r="F16" s="29" t="s">
        <v>257</v>
      </c>
      <c r="G16" s="29" t="s">
        <v>258</v>
      </c>
      <c r="H16" s="30"/>
      <c r="I16" s="30"/>
      <c r="J16" s="30"/>
    </row>
    <row r="17" ht="32.25" customHeight="1" spans="1:10">
      <c r="A17" s="31" t="s">
        <v>261</v>
      </c>
      <c r="B17" s="31"/>
      <c r="C17" s="32"/>
      <c r="D17" s="31"/>
      <c r="E17" s="31"/>
      <c r="F17" s="31"/>
      <c r="G17" s="31"/>
      <c r="H17" s="33"/>
      <c r="I17" s="18"/>
      <c r="J17" s="33"/>
    </row>
    <row r="18" ht="32.25" customHeight="1" spans="1:10">
      <c r="A18" s="31"/>
      <c r="B18" s="31" t="s">
        <v>281</v>
      </c>
      <c r="C18" s="32"/>
      <c r="D18" s="31"/>
      <c r="E18" s="31"/>
      <c r="F18" s="31"/>
      <c r="G18" s="31"/>
      <c r="H18" s="33"/>
      <c r="I18" s="18"/>
      <c r="J18" s="33"/>
    </row>
    <row r="19" ht="32.25" customHeight="1" spans="1:10">
      <c r="A19" s="31"/>
      <c r="B19" s="31"/>
      <c r="C19" s="32" t="s">
        <v>385</v>
      </c>
      <c r="D19" s="31" t="s">
        <v>272</v>
      </c>
      <c r="E19" s="31" t="s">
        <v>386</v>
      </c>
      <c r="F19" s="31" t="s">
        <v>387</v>
      </c>
      <c r="G19" s="31" t="s">
        <v>285</v>
      </c>
      <c r="H19" s="33" t="s">
        <v>388</v>
      </c>
      <c r="I19" s="18" t="s">
        <v>389</v>
      </c>
      <c r="J19" s="33" t="s">
        <v>390</v>
      </c>
    </row>
    <row r="20" ht="32.25" customHeight="1" spans="1:10">
      <c r="A20" s="31"/>
      <c r="B20" s="31"/>
      <c r="C20" s="32" t="s">
        <v>391</v>
      </c>
      <c r="D20" s="31" t="s">
        <v>272</v>
      </c>
      <c r="E20" s="31" t="s">
        <v>297</v>
      </c>
      <c r="F20" s="31" t="s">
        <v>387</v>
      </c>
      <c r="G20" s="31" t="s">
        <v>285</v>
      </c>
      <c r="H20" s="33" t="s">
        <v>392</v>
      </c>
      <c r="I20" s="18" t="s">
        <v>393</v>
      </c>
      <c r="J20" s="33" t="s">
        <v>390</v>
      </c>
    </row>
    <row r="21" ht="32.25" customHeight="1" spans="1:10">
      <c r="A21" s="31"/>
      <c r="B21" s="31"/>
      <c r="C21" s="32" t="s">
        <v>394</v>
      </c>
      <c r="D21" s="31" t="s">
        <v>264</v>
      </c>
      <c r="E21" s="31" t="s">
        <v>395</v>
      </c>
      <c r="F21" s="31" t="s">
        <v>284</v>
      </c>
      <c r="G21" s="31" t="s">
        <v>285</v>
      </c>
      <c r="H21" s="33" t="s">
        <v>396</v>
      </c>
      <c r="I21" s="18" t="s">
        <v>397</v>
      </c>
      <c r="J21" s="33" t="s">
        <v>390</v>
      </c>
    </row>
    <row r="22" ht="32.25" customHeight="1" spans="1:10">
      <c r="A22" s="31"/>
      <c r="B22" s="31" t="s">
        <v>398</v>
      </c>
      <c r="C22" s="32"/>
      <c r="D22" s="31"/>
      <c r="E22" s="31"/>
      <c r="F22" s="31"/>
      <c r="G22" s="31"/>
      <c r="H22" s="33"/>
      <c r="I22" s="18"/>
      <c r="J22" s="33"/>
    </row>
    <row r="23" ht="32.25" customHeight="1" spans="1:10">
      <c r="A23" s="31"/>
      <c r="B23" s="31"/>
      <c r="C23" s="32" t="s">
        <v>399</v>
      </c>
      <c r="D23" s="31" t="s">
        <v>264</v>
      </c>
      <c r="E23" s="31" t="s">
        <v>400</v>
      </c>
      <c r="F23" s="31" t="s">
        <v>274</v>
      </c>
      <c r="G23" s="31" t="s">
        <v>285</v>
      </c>
      <c r="H23" s="18" t="s">
        <v>401</v>
      </c>
      <c r="I23" s="18" t="s">
        <v>402</v>
      </c>
      <c r="J23" s="33" t="s">
        <v>390</v>
      </c>
    </row>
    <row r="24" ht="32.25" customHeight="1" spans="1:10">
      <c r="A24" s="31" t="s">
        <v>269</v>
      </c>
      <c r="B24" s="31"/>
      <c r="C24" s="32"/>
      <c r="D24" s="31"/>
      <c r="E24" s="31"/>
      <c r="F24" s="31"/>
      <c r="G24" s="31"/>
      <c r="H24" s="33"/>
      <c r="I24" s="18"/>
      <c r="J24" s="33"/>
    </row>
    <row r="25" ht="32.25" customHeight="1" spans="1:10">
      <c r="A25" s="31"/>
      <c r="B25" s="31" t="s">
        <v>295</v>
      </c>
      <c r="C25" s="32"/>
      <c r="D25" s="31"/>
      <c r="E25" s="31"/>
      <c r="F25" s="31"/>
      <c r="G25" s="31"/>
      <c r="H25" s="33"/>
      <c r="I25" s="18"/>
      <c r="J25" s="33"/>
    </row>
    <row r="26" ht="32.25" customHeight="1" spans="1:10">
      <c r="A26" s="31"/>
      <c r="B26" s="31"/>
      <c r="C26" s="32" t="s">
        <v>403</v>
      </c>
      <c r="D26" s="31" t="s">
        <v>272</v>
      </c>
      <c r="E26" s="31" t="s">
        <v>404</v>
      </c>
      <c r="F26" s="31" t="s">
        <v>387</v>
      </c>
      <c r="G26" s="31" t="s">
        <v>285</v>
      </c>
      <c r="H26" s="18" t="s">
        <v>405</v>
      </c>
      <c r="I26" s="18" t="s">
        <v>406</v>
      </c>
      <c r="J26" s="33" t="s">
        <v>390</v>
      </c>
    </row>
    <row r="27" ht="32.25" customHeight="1" spans="1:10">
      <c r="A27" s="31" t="s">
        <v>276</v>
      </c>
      <c r="B27" s="31"/>
      <c r="C27" s="32"/>
      <c r="D27" s="31"/>
      <c r="E27" s="31"/>
      <c r="F27" s="31"/>
      <c r="G27" s="31"/>
      <c r="H27" s="33"/>
      <c r="I27" s="18"/>
      <c r="J27" s="33"/>
    </row>
    <row r="28" ht="32.25" customHeight="1" spans="1:10">
      <c r="A28" s="31"/>
      <c r="B28" s="31" t="s">
        <v>277</v>
      </c>
      <c r="C28" s="32"/>
      <c r="D28" s="31"/>
      <c r="E28" s="31"/>
      <c r="F28" s="31"/>
      <c r="G28" s="31"/>
      <c r="H28" s="33"/>
      <c r="I28" s="18"/>
      <c r="J28" s="33"/>
    </row>
    <row r="29" ht="71" customHeight="1" spans="1:10">
      <c r="A29" s="31"/>
      <c r="B29" s="31"/>
      <c r="C29" s="32" t="s">
        <v>407</v>
      </c>
      <c r="D29" s="31" t="s">
        <v>272</v>
      </c>
      <c r="E29" s="31" t="s">
        <v>293</v>
      </c>
      <c r="F29" s="31" t="s">
        <v>274</v>
      </c>
      <c r="G29" s="31" t="s">
        <v>285</v>
      </c>
      <c r="H29" s="18" t="s">
        <v>408</v>
      </c>
      <c r="I29" s="18" t="s">
        <v>407</v>
      </c>
      <c r="J29" s="33" t="s">
        <v>390</v>
      </c>
    </row>
  </sheetData>
  <mergeCells count="29">
    <mergeCell ref="A2:J2"/>
    <mergeCell ref="A3:C3"/>
    <mergeCell ref="B4:E4"/>
    <mergeCell ref="B4:E4"/>
    <mergeCell ref="F4:G4"/>
    <mergeCell ref="H4:J4"/>
    <mergeCell ref="H4:J4"/>
    <mergeCell ref="A5:I5"/>
    <mergeCell ref="C6:I6"/>
    <mergeCell ref="C6:I6"/>
    <mergeCell ref="C7:I7"/>
    <mergeCell ref="C7:I7"/>
    <mergeCell ref="C8:I8"/>
    <mergeCell ref="C8:I8"/>
    <mergeCell ref="A9:J9"/>
    <mergeCell ref="H10:J10"/>
    <mergeCell ref="A12:G12"/>
    <mergeCell ref="A13:B13"/>
    <mergeCell ref="A13:B13"/>
    <mergeCell ref="C13:G13"/>
    <mergeCell ref="C13:G13"/>
    <mergeCell ref="A14:J14"/>
    <mergeCell ref="A15:G15"/>
    <mergeCell ref="A6:A7"/>
    <mergeCell ref="H15:H16"/>
    <mergeCell ref="I15:I16"/>
    <mergeCell ref="J15:J16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Right="0"/>
    <pageSetUpPr fitToPage="1"/>
  </sheetPr>
  <dimension ref="A1:S10"/>
  <sheetViews>
    <sheetView showGridLines="0" showZeros="0" workbookViewId="0">
      <selection activeCell="B15" sqref="B15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93" t="s">
        <v>52</v>
      </c>
    </row>
    <row r="2" ht="41.25" customHeight="1" spans="1:1">
      <c r="A2" s="74" t="str">
        <f>"2025"&amp;"年部门收入预算表"</f>
        <v>2025年部门收入预算表</v>
      </c>
    </row>
    <row r="3" ht="17.25" customHeight="1" spans="1:19">
      <c r="A3" s="77" t="str">
        <f>"单位名称："&amp;"石林彝族自治县红十字会"</f>
        <v>单位名称：石林彝族自治县红十字会</v>
      </c>
      <c r="S3" s="79" t="s">
        <v>1</v>
      </c>
    </row>
    <row r="4" ht="21.75" customHeight="1" spans="1:19">
      <c r="A4" s="211" t="s">
        <v>53</v>
      </c>
      <c r="B4" s="212" t="s">
        <v>54</v>
      </c>
      <c r="C4" s="212" t="s">
        <v>55</v>
      </c>
      <c r="D4" s="213" t="s">
        <v>56</v>
      </c>
      <c r="E4" s="213"/>
      <c r="F4" s="213"/>
      <c r="G4" s="213"/>
      <c r="H4" s="213"/>
      <c r="I4" s="160"/>
      <c r="J4" s="213"/>
      <c r="K4" s="213"/>
      <c r="L4" s="213"/>
      <c r="M4" s="213"/>
      <c r="N4" s="220"/>
      <c r="O4" s="213" t="s">
        <v>45</v>
      </c>
      <c r="P4" s="213"/>
      <c r="Q4" s="213"/>
      <c r="R4" s="213"/>
      <c r="S4" s="220"/>
    </row>
    <row r="5" ht="27" customHeight="1" spans="1:19">
      <c r="A5" s="214"/>
      <c r="B5" s="215"/>
      <c r="C5" s="215"/>
      <c r="D5" s="215" t="s">
        <v>57</v>
      </c>
      <c r="E5" s="215" t="s">
        <v>58</v>
      </c>
      <c r="F5" s="215" t="s">
        <v>59</v>
      </c>
      <c r="G5" s="215" t="s">
        <v>60</v>
      </c>
      <c r="H5" s="215" t="s">
        <v>61</v>
      </c>
      <c r="I5" s="221" t="s">
        <v>62</v>
      </c>
      <c r="J5" s="222"/>
      <c r="K5" s="222"/>
      <c r="L5" s="222"/>
      <c r="M5" s="222"/>
      <c r="N5" s="223"/>
      <c r="O5" s="215" t="s">
        <v>57</v>
      </c>
      <c r="P5" s="215" t="s">
        <v>58</v>
      </c>
      <c r="Q5" s="215" t="s">
        <v>59</v>
      </c>
      <c r="R5" s="215" t="s">
        <v>60</v>
      </c>
      <c r="S5" s="215" t="s">
        <v>63</v>
      </c>
    </row>
    <row r="6" ht="30" customHeight="1" spans="1:19">
      <c r="A6" s="216"/>
      <c r="B6" s="134"/>
      <c r="C6" s="145"/>
      <c r="D6" s="145"/>
      <c r="E6" s="145"/>
      <c r="F6" s="145"/>
      <c r="G6" s="145"/>
      <c r="H6" s="145"/>
      <c r="I6" s="98" t="s">
        <v>57</v>
      </c>
      <c r="J6" s="223" t="s">
        <v>64</v>
      </c>
      <c r="K6" s="223" t="s">
        <v>65</v>
      </c>
      <c r="L6" s="223" t="s">
        <v>66</v>
      </c>
      <c r="M6" s="223" t="s">
        <v>67</v>
      </c>
      <c r="N6" s="223" t="s">
        <v>68</v>
      </c>
      <c r="O6" s="224"/>
      <c r="P6" s="224"/>
      <c r="Q6" s="224"/>
      <c r="R6" s="224"/>
      <c r="S6" s="145"/>
    </row>
    <row r="7" ht="15" customHeight="1" spans="1:19">
      <c r="A7" s="217">
        <v>1</v>
      </c>
      <c r="B7" s="217">
        <v>2</v>
      </c>
      <c r="C7" s="217">
        <v>3</v>
      </c>
      <c r="D7" s="217">
        <v>4</v>
      </c>
      <c r="E7" s="217">
        <v>5</v>
      </c>
      <c r="F7" s="217">
        <v>6</v>
      </c>
      <c r="G7" s="217">
        <v>7</v>
      </c>
      <c r="H7" s="217">
        <v>8</v>
      </c>
      <c r="I7" s="98">
        <v>9</v>
      </c>
      <c r="J7" s="217">
        <v>10</v>
      </c>
      <c r="K7" s="217">
        <v>11</v>
      </c>
      <c r="L7" s="217">
        <v>12</v>
      </c>
      <c r="M7" s="217">
        <v>13</v>
      </c>
      <c r="N7" s="217">
        <v>14</v>
      </c>
      <c r="O7" s="217">
        <v>15</v>
      </c>
      <c r="P7" s="217">
        <v>16</v>
      </c>
      <c r="Q7" s="217">
        <v>17</v>
      </c>
      <c r="R7" s="217">
        <v>18</v>
      </c>
      <c r="S7" s="217">
        <v>19</v>
      </c>
    </row>
    <row r="8" ht="18" customHeight="1" spans="1:19">
      <c r="A8" s="32" t="s">
        <v>69</v>
      </c>
      <c r="B8" s="32" t="s">
        <v>70</v>
      </c>
      <c r="C8" s="133">
        <v>1025754</v>
      </c>
      <c r="D8" s="133">
        <v>1025754</v>
      </c>
      <c r="E8" s="133">
        <v>1025754</v>
      </c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</row>
    <row r="9" ht="18" customHeight="1" spans="1:19">
      <c r="A9" s="218" t="s">
        <v>71</v>
      </c>
      <c r="B9" s="218" t="s">
        <v>70</v>
      </c>
      <c r="C9" s="133">
        <v>1025754</v>
      </c>
      <c r="D9" s="133">
        <v>1025754</v>
      </c>
      <c r="E9" s="133">
        <v>1025754</v>
      </c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</row>
    <row r="10" ht="18" customHeight="1" spans="1:19">
      <c r="A10" s="82" t="s">
        <v>55</v>
      </c>
      <c r="B10" s="219"/>
      <c r="C10" s="133">
        <v>1025754</v>
      </c>
      <c r="D10" s="133">
        <v>1025754</v>
      </c>
      <c r="E10" s="133">
        <v>1025754</v>
      </c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  <pageSetUpPr fitToPage="1"/>
  </sheetPr>
  <dimension ref="A1:O21"/>
  <sheetViews>
    <sheetView showGridLines="0" showZeros="0" workbookViewId="0">
      <selection activeCell="D15" sqref="D15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79" t="s">
        <v>72</v>
      </c>
    </row>
    <row r="2" ht="41.25" customHeight="1" spans="1:1">
      <c r="A2" s="74" t="str">
        <f>"2025"&amp;"年部门支出预算表"</f>
        <v>2025年部门支出预算表</v>
      </c>
    </row>
    <row r="3" ht="17.25" customHeight="1" spans="1:15">
      <c r="A3" s="77" t="str">
        <f>"单位名称："&amp;"石林彝族自治县红十字会"</f>
        <v>单位名称：石林彝族自治县红十字会</v>
      </c>
      <c r="O3" s="79" t="s">
        <v>1</v>
      </c>
    </row>
    <row r="4" ht="27" customHeight="1" spans="1:15">
      <c r="A4" s="197" t="s">
        <v>73</v>
      </c>
      <c r="B4" s="197" t="s">
        <v>74</v>
      </c>
      <c r="C4" s="197" t="s">
        <v>55</v>
      </c>
      <c r="D4" s="198" t="s">
        <v>58</v>
      </c>
      <c r="E4" s="199"/>
      <c r="F4" s="200"/>
      <c r="G4" s="201" t="s">
        <v>59</v>
      </c>
      <c r="H4" s="201" t="s">
        <v>60</v>
      </c>
      <c r="I4" s="201" t="s">
        <v>75</v>
      </c>
      <c r="J4" s="198" t="s">
        <v>62</v>
      </c>
      <c r="K4" s="199"/>
      <c r="L4" s="199"/>
      <c r="M4" s="199"/>
      <c r="N4" s="208"/>
      <c r="O4" s="209"/>
    </row>
    <row r="5" ht="42" customHeight="1" spans="1:15">
      <c r="A5" s="202"/>
      <c r="B5" s="202"/>
      <c r="C5" s="203"/>
      <c r="D5" s="204" t="s">
        <v>57</v>
      </c>
      <c r="E5" s="204" t="s">
        <v>76</v>
      </c>
      <c r="F5" s="204" t="s">
        <v>77</v>
      </c>
      <c r="G5" s="203"/>
      <c r="H5" s="203"/>
      <c r="I5" s="210"/>
      <c r="J5" s="204" t="s">
        <v>57</v>
      </c>
      <c r="K5" s="191" t="s">
        <v>78</v>
      </c>
      <c r="L5" s="191" t="s">
        <v>79</v>
      </c>
      <c r="M5" s="191" t="s">
        <v>80</v>
      </c>
      <c r="N5" s="191" t="s">
        <v>81</v>
      </c>
      <c r="O5" s="191" t="s">
        <v>82</v>
      </c>
    </row>
    <row r="6" ht="18" customHeight="1" spans="1:15">
      <c r="A6" s="85" t="s">
        <v>83</v>
      </c>
      <c r="B6" s="85" t="s">
        <v>84</v>
      </c>
      <c r="C6" s="85" t="s">
        <v>85</v>
      </c>
      <c r="D6" s="86" t="s">
        <v>86</v>
      </c>
      <c r="E6" s="86" t="s">
        <v>87</v>
      </c>
      <c r="F6" s="86" t="s">
        <v>88</v>
      </c>
      <c r="G6" s="86" t="s">
        <v>89</v>
      </c>
      <c r="H6" s="86" t="s">
        <v>90</v>
      </c>
      <c r="I6" s="86" t="s">
        <v>91</v>
      </c>
      <c r="J6" s="86" t="s">
        <v>92</v>
      </c>
      <c r="K6" s="86" t="s">
        <v>93</v>
      </c>
      <c r="L6" s="86" t="s">
        <v>94</v>
      </c>
      <c r="M6" s="86" t="s">
        <v>95</v>
      </c>
      <c r="N6" s="85" t="s">
        <v>96</v>
      </c>
      <c r="O6" s="86" t="s">
        <v>97</v>
      </c>
    </row>
    <row r="7" ht="21" customHeight="1" spans="1:15">
      <c r="A7" s="87" t="s">
        <v>98</v>
      </c>
      <c r="B7" s="87" t="s">
        <v>99</v>
      </c>
      <c r="C7" s="133">
        <v>873579</v>
      </c>
      <c r="D7" s="133">
        <v>873579</v>
      </c>
      <c r="E7" s="133">
        <v>813579</v>
      </c>
      <c r="F7" s="133">
        <v>60000</v>
      </c>
      <c r="G7" s="133"/>
      <c r="H7" s="133"/>
      <c r="I7" s="133"/>
      <c r="J7" s="133"/>
      <c r="K7" s="133"/>
      <c r="L7" s="133"/>
      <c r="M7" s="133"/>
      <c r="N7" s="133"/>
      <c r="O7" s="133"/>
    </row>
    <row r="8" ht="21" customHeight="1" spans="1:15">
      <c r="A8" s="205" t="s">
        <v>100</v>
      </c>
      <c r="B8" s="205" t="s">
        <v>101</v>
      </c>
      <c r="C8" s="133">
        <v>100515</v>
      </c>
      <c r="D8" s="133">
        <v>100515</v>
      </c>
      <c r="E8" s="133">
        <v>100515</v>
      </c>
      <c r="F8" s="133"/>
      <c r="G8" s="133"/>
      <c r="H8" s="133"/>
      <c r="I8" s="133"/>
      <c r="J8" s="133"/>
      <c r="K8" s="133"/>
      <c r="L8" s="133"/>
      <c r="M8" s="133"/>
      <c r="N8" s="133"/>
      <c r="O8" s="133"/>
    </row>
    <row r="9" ht="21" customHeight="1" spans="1:15">
      <c r="A9" s="206" t="s">
        <v>102</v>
      </c>
      <c r="B9" s="206" t="s">
        <v>103</v>
      </c>
      <c r="C9" s="133">
        <v>100515</v>
      </c>
      <c r="D9" s="133">
        <v>100515</v>
      </c>
      <c r="E9" s="133">
        <v>100515</v>
      </c>
      <c r="F9" s="133"/>
      <c r="G9" s="133"/>
      <c r="H9" s="133"/>
      <c r="I9" s="133"/>
      <c r="J9" s="133"/>
      <c r="K9" s="133"/>
      <c r="L9" s="133"/>
      <c r="M9" s="133"/>
      <c r="N9" s="133"/>
      <c r="O9" s="133"/>
    </row>
    <row r="10" ht="21" customHeight="1" spans="1:15">
      <c r="A10" s="205" t="s">
        <v>104</v>
      </c>
      <c r="B10" s="205" t="s">
        <v>105</v>
      </c>
      <c r="C10" s="133">
        <v>773064</v>
      </c>
      <c r="D10" s="133">
        <v>773064</v>
      </c>
      <c r="E10" s="133">
        <v>713064</v>
      </c>
      <c r="F10" s="133">
        <v>60000</v>
      </c>
      <c r="G10" s="133"/>
      <c r="H10" s="133"/>
      <c r="I10" s="133"/>
      <c r="J10" s="133"/>
      <c r="K10" s="133"/>
      <c r="L10" s="133"/>
      <c r="M10" s="133"/>
      <c r="N10" s="133"/>
      <c r="O10" s="133"/>
    </row>
    <row r="11" ht="21" customHeight="1" spans="1:15">
      <c r="A11" s="206" t="s">
        <v>106</v>
      </c>
      <c r="B11" s="206" t="s">
        <v>107</v>
      </c>
      <c r="C11" s="133">
        <v>713064</v>
      </c>
      <c r="D11" s="133">
        <v>713064</v>
      </c>
      <c r="E11" s="133">
        <v>713064</v>
      </c>
      <c r="F11" s="133"/>
      <c r="G11" s="133"/>
      <c r="H11" s="133"/>
      <c r="I11" s="133"/>
      <c r="J11" s="133"/>
      <c r="K11" s="133"/>
      <c r="L11" s="133"/>
      <c r="M11" s="133"/>
      <c r="N11" s="133"/>
      <c r="O11" s="133"/>
    </row>
    <row r="12" ht="21" customHeight="1" spans="1:15">
      <c r="A12" s="206" t="s">
        <v>108</v>
      </c>
      <c r="B12" s="206" t="s">
        <v>109</v>
      </c>
      <c r="C12" s="133">
        <v>60000</v>
      </c>
      <c r="D12" s="133">
        <v>60000</v>
      </c>
      <c r="E12" s="133"/>
      <c r="F12" s="133">
        <v>60000</v>
      </c>
      <c r="G12" s="133"/>
      <c r="H12" s="133"/>
      <c r="I12" s="133"/>
      <c r="J12" s="133"/>
      <c r="K12" s="133"/>
      <c r="L12" s="133"/>
      <c r="M12" s="133"/>
      <c r="N12" s="133"/>
      <c r="O12" s="133"/>
    </row>
    <row r="13" ht="21" customHeight="1" spans="1:15">
      <c r="A13" s="87" t="s">
        <v>110</v>
      </c>
      <c r="B13" s="87" t="s">
        <v>111</v>
      </c>
      <c r="C13" s="133">
        <v>72660</v>
      </c>
      <c r="D13" s="133">
        <v>72660</v>
      </c>
      <c r="E13" s="133">
        <v>72660</v>
      </c>
      <c r="F13" s="133"/>
      <c r="G13" s="133"/>
      <c r="H13" s="133"/>
      <c r="I13" s="133"/>
      <c r="J13" s="133"/>
      <c r="K13" s="133"/>
      <c r="L13" s="133"/>
      <c r="M13" s="133"/>
      <c r="N13" s="133"/>
      <c r="O13" s="133"/>
    </row>
    <row r="14" ht="21" customHeight="1" spans="1:15">
      <c r="A14" s="205" t="s">
        <v>112</v>
      </c>
      <c r="B14" s="205" t="s">
        <v>113</v>
      </c>
      <c r="C14" s="133">
        <v>72660</v>
      </c>
      <c r="D14" s="133">
        <v>72660</v>
      </c>
      <c r="E14" s="133">
        <v>72660</v>
      </c>
      <c r="F14" s="133"/>
      <c r="G14" s="133"/>
      <c r="H14" s="133"/>
      <c r="I14" s="133"/>
      <c r="J14" s="133"/>
      <c r="K14" s="133"/>
      <c r="L14" s="133"/>
      <c r="M14" s="133"/>
      <c r="N14" s="133"/>
      <c r="O14" s="133"/>
    </row>
    <row r="15" ht="21" customHeight="1" spans="1:15">
      <c r="A15" s="206" t="s">
        <v>114</v>
      </c>
      <c r="B15" s="206" t="s">
        <v>115</v>
      </c>
      <c r="C15" s="133">
        <v>42145</v>
      </c>
      <c r="D15" s="133">
        <v>42145</v>
      </c>
      <c r="E15" s="133">
        <v>42145</v>
      </c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ht="21" customHeight="1" spans="1:15">
      <c r="A16" s="206" t="s">
        <v>116</v>
      </c>
      <c r="B16" s="206" t="s">
        <v>117</v>
      </c>
      <c r="C16" s="133">
        <v>26675</v>
      </c>
      <c r="D16" s="133">
        <v>26675</v>
      </c>
      <c r="E16" s="133">
        <v>26675</v>
      </c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ht="21" customHeight="1" spans="1:15">
      <c r="A17" s="206" t="s">
        <v>118</v>
      </c>
      <c r="B17" s="206" t="s">
        <v>119</v>
      </c>
      <c r="C17" s="133">
        <v>3840</v>
      </c>
      <c r="D17" s="133">
        <v>3840</v>
      </c>
      <c r="E17" s="133">
        <v>3840</v>
      </c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ht="21" customHeight="1" spans="1:15">
      <c r="A18" s="87" t="s">
        <v>120</v>
      </c>
      <c r="B18" s="87" t="s">
        <v>121</v>
      </c>
      <c r="C18" s="133">
        <v>79515</v>
      </c>
      <c r="D18" s="133">
        <v>79515</v>
      </c>
      <c r="E18" s="133">
        <v>79515</v>
      </c>
      <c r="F18" s="133"/>
      <c r="G18" s="133"/>
      <c r="H18" s="133"/>
      <c r="I18" s="133"/>
      <c r="J18" s="133"/>
      <c r="K18" s="133"/>
      <c r="L18" s="133"/>
      <c r="M18" s="133"/>
      <c r="N18" s="133"/>
      <c r="O18" s="133"/>
    </row>
    <row r="19" ht="21" customHeight="1" spans="1:15">
      <c r="A19" s="205" t="s">
        <v>122</v>
      </c>
      <c r="B19" s="205" t="s">
        <v>123</v>
      </c>
      <c r="C19" s="133">
        <v>79515</v>
      </c>
      <c r="D19" s="133">
        <v>79515</v>
      </c>
      <c r="E19" s="133">
        <v>79515</v>
      </c>
      <c r="F19" s="133"/>
      <c r="G19" s="133"/>
      <c r="H19" s="133"/>
      <c r="I19" s="133"/>
      <c r="J19" s="133"/>
      <c r="K19" s="133"/>
      <c r="L19" s="133"/>
      <c r="M19" s="133"/>
      <c r="N19" s="133"/>
      <c r="O19" s="133"/>
    </row>
    <row r="20" ht="21" customHeight="1" spans="1:15">
      <c r="A20" s="206" t="s">
        <v>124</v>
      </c>
      <c r="B20" s="206" t="s">
        <v>125</v>
      </c>
      <c r="C20" s="133">
        <v>79515</v>
      </c>
      <c r="D20" s="133">
        <v>79515</v>
      </c>
      <c r="E20" s="133">
        <v>79515</v>
      </c>
      <c r="F20" s="133"/>
      <c r="G20" s="133"/>
      <c r="H20" s="133"/>
      <c r="I20" s="133"/>
      <c r="J20" s="133"/>
      <c r="K20" s="133"/>
      <c r="L20" s="133"/>
      <c r="M20" s="133"/>
      <c r="N20" s="133"/>
      <c r="O20" s="133"/>
    </row>
    <row r="21" ht="21" customHeight="1" spans="1:15">
      <c r="A21" s="207" t="s">
        <v>55</v>
      </c>
      <c r="B21" s="68"/>
      <c r="C21" s="133">
        <v>1025754</v>
      </c>
      <c r="D21" s="133">
        <v>1025754</v>
      </c>
      <c r="E21" s="133">
        <v>965754</v>
      </c>
      <c r="F21" s="133">
        <v>60000</v>
      </c>
      <c r="G21" s="133"/>
      <c r="H21" s="133"/>
      <c r="I21" s="133"/>
      <c r="J21" s="133"/>
      <c r="K21" s="133"/>
      <c r="L21" s="133"/>
      <c r="M21" s="133"/>
      <c r="N21" s="133"/>
      <c r="O21" s="133"/>
    </row>
  </sheetData>
  <mergeCells count="12">
    <mergeCell ref="A1:O1"/>
    <mergeCell ref="A2:O2"/>
    <mergeCell ref="A3:B3"/>
    <mergeCell ref="D4:F4"/>
    <mergeCell ref="J4:O4"/>
    <mergeCell ref="A21:B21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Right="0"/>
    <pageSetUpPr fitToPage="1"/>
  </sheetPr>
  <dimension ref="A1:D34"/>
  <sheetViews>
    <sheetView showGridLines="0" showZeros="0" workbookViewId="0">
      <selection activeCell="B15" sqref="B15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75"/>
      <c r="B1" s="79"/>
      <c r="C1" s="79"/>
      <c r="D1" s="79" t="s">
        <v>126</v>
      </c>
    </row>
    <row r="2" ht="41.25" customHeight="1" spans="1:1">
      <c r="A2" s="74" t="str">
        <f>"2025"&amp;"年部门财政拨款收支预算总表"</f>
        <v>2025年部门财政拨款收支预算总表</v>
      </c>
    </row>
    <row r="3" ht="17.25" customHeight="1" spans="1:4">
      <c r="A3" s="77" t="str">
        <f>"单位名称："&amp;"石林彝族自治县红十字会"</f>
        <v>单位名称：石林彝族自治县红十字会</v>
      </c>
      <c r="B3" s="190"/>
      <c r="D3" s="79" t="s">
        <v>1</v>
      </c>
    </row>
    <row r="4" ht="17.25" customHeight="1" spans="1:4">
      <c r="A4" s="191" t="s">
        <v>2</v>
      </c>
      <c r="B4" s="192"/>
      <c r="C4" s="191" t="s">
        <v>3</v>
      </c>
      <c r="D4" s="192"/>
    </row>
    <row r="5" ht="18.75" customHeight="1" spans="1:4">
      <c r="A5" s="191" t="s">
        <v>4</v>
      </c>
      <c r="B5" s="191" t="s">
        <v>5</v>
      </c>
      <c r="C5" s="191" t="s">
        <v>6</v>
      </c>
      <c r="D5" s="191" t="s">
        <v>5</v>
      </c>
    </row>
    <row r="6" ht="16.5" customHeight="1" spans="1:4">
      <c r="A6" s="193" t="s">
        <v>127</v>
      </c>
      <c r="B6" s="133">
        <v>1025754</v>
      </c>
      <c r="C6" s="193" t="s">
        <v>128</v>
      </c>
      <c r="D6" s="133">
        <v>1025754</v>
      </c>
    </row>
    <row r="7" ht="16.5" customHeight="1" spans="1:4">
      <c r="A7" s="193" t="s">
        <v>129</v>
      </c>
      <c r="B7" s="133">
        <v>1025754</v>
      </c>
      <c r="C7" s="193" t="s">
        <v>130</v>
      </c>
      <c r="D7" s="133"/>
    </row>
    <row r="8" ht="16.5" customHeight="1" spans="1:4">
      <c r="A8" s="193" t="s">
        <v>131</v>
      </c>
      <c r="B8" s="133"/>
      <c r="C8" s="193" t="s">
        <v>132</v>
      </c>
      <c r="D8" s="133"/>
    </row>
    <row r="9" ht="16.5" customHeight="1" spans="1:4">
      <c r="A9" s="193" t="s">
        <v>133</v>
      </c>
      <c r="B9" s="133"/>
      <c r="C9" s="193" t="s">
        <v>134</v>
      </c>
      <c r="D9" s="133"/>
    </row>
    <row r="10" ht="16.5" customHeight="1" spans="1:4">
      <c r="A10" s="193" t="s">
        <v>135</v>
      </c>
      <c r="B10" s="133"/>
      <c r="C10" s="193" t="s">
        <v>136</v>
      </c>
      <c r="D10" s="133"/>
    </row>
    <row r="11" ht="16.5" customHeight="1" spans="1:4">
      <c r="A11" s="193" t="s">
        <v>129</v>
      </c>
      <c r="B11" s="133"/>
      <c r="C11" s="193" t="s">
        <v>137</v>
      </c>
      <c r="D11" s="133"/>
    </row>
    <row r="12" ht="16.5" customHeight="1" spans="1:4">
      <c r="A12" s="21" t="s">
        <v>131</v>
      </c>
      <c r="B12" s="133"/>
      <c r="C12" s="97" t="s">
        <v>138</v>
      </c>
      <c r="D12" s="133"/>
    </row>
    <row r="13" ht="16.5" customHeight="1" spans="1:4">
      <c r="A13" s="21" t="s">
        <v>133</v>
      </c>
      <c r="B13" s="133"/>
      <c r="C13" s="97" t="s">
        <v>139</v>
      </c>
      <c r="D13" s="133"/>
    </row>
    <row r="14" ht="16.5" customHeight="1" spans="1:4">
      <c r="A14" s="194"/>
      <c r="B14" s="133"/>
      <c r="C14" s="97" t="s">
        <v>140</v>
      </c>
      <c r="D14" s="133">
        <v>873579</v>
      </c>
    </row>
    <row r="15" ht="16.5" customHeight="1" spans="1:4">
      <c r="A15" s="194"/>
      <c r="B15" s="133"/>
      <c r="C15" s="97" t="s">
        <v>141</v>
      </c>
      <c r="D15" s="133">
        <v>72660</v>
      </c>
    </row>
    <row r="16" ht="16.5" customHeight="1" spans="1:4">
      <c r="A16" s="194"/>
      <c r="B16" s="133"/>
      <c r="C16" s="97" t="s">
        <v>142</v>
      </c>
      <c r="D16" s="133"/>
    </row>
    <row r="17" ht="16.5" customHeight="1" spans="1:4">
      <c r="A17" s="194"/>
      <c r="B17" s="133"/>
      <c r="C17" s="97" t="s">
        <v>143</v>
      </c>
      <c r="D17" s="133"/>
    </row>
    <row r="18" ht="16.5" customHeight="1" spans="1:4">
      <c r="A18" s="194"/>
      <c r="B18" s="133"/>
      <c r="C18" s="97" t="s">
        <v>144</v>
      </c>
      <c r="D18" s="133"/>
    </row>
    <row r="19" ht="16.5" customHeight="1" spans="1:4">
      <c r="A19" s="194"/>
      <c r="B19" s="133"/>
      <c r="C19" s="97" t="s">
        <v>145</v>
      </c>
      <c r="D19" s="133"/>
    </row>
    <row r="20" ht="16.5" customHeight="1" spans="1:4">
      <c r="A20" s="194"/>
      <c r="B20" s="133"/>
      <c r="C20" s="97" t="s">
        <v>146</v>
      </c>
      <c r="D20" s="133"/>
    </row>
    <row r="21" ht="16.5" customHeight="1" spans="1:4">
      <c r="A21" s="194"/>
      <c r="B21" s="133"/>
      <c r="C21" s="97" t="s">
        <v>147</v>
      </c>
      <c r="D21" s="133"/>
    </row>
    <row r="22" ht="16.5" customHeight="1" spans="1:4">
      <c r="A22" s="194"/>
      <c r="B22" s="133"/>
      <c r="C22" s="97" t="s">
        <v>148</v>
      </c>
      <c r="D22" s="133"/>
    </row>
    <row r="23" ht="16.5" customHeight="1" spans="1:4">
      <c r="A23" s="194"/>
      <c r="B23" s="133"/>
      <c r="C23" s="97" t="s">
        <v>149</v>
      </c>
      <c r="D23" s="133"/>
    </row>
    <row r="24" ht="16.5" customHeight="1" spans="1:4">
      <c r="A24" s="194"/>
      <c r="B24" s="133"/>
      <c r="C24" s="97" t="s">
        <v>150</v>
      </c>
      <c r="D24" s="133"/>
    </row>
    <row r="25" ht="16.5" customHeight="1" spans="1:4">
      <c r="A25" s="194"/>
      <c r="B25" s="133"/>
      <c r="C25" s="97" t="s">
        <v>151</v>
      </c>
      <c r="D25" s="133">
        <v>79515</v>
      </c>
    </row>
    <row r="26" ht="16.5" customHeight="1" spans="1:4">
      <c r="A26" s="194"/>
      <c r="B26" s="133"/>
      <c r="C26" s="97" t="s">
        <v>152</v>
      </c>
      <c r="D26" s="133"/>
    </row>
    <row r="27" ht="16.5" customHeight="1" spans="1:4">
      <c r="A27" s="194"/>
      <c r="B27" s="133"/>
      <c r="C27" s="97" t="s">
        <v>153</v>
      </c>
      <c r="D27" s="133"/>
    </row>
    <row r="28" ht="16.5" customHeight="1" spans="1:4">
      <c r="A28" s="194"/>
      <c r="B28" s="133"/>
      <c r="C28" s="97" t="s">
        <v>154</v>
      </c>
      <c r="D28" s="133"/>
    </row>
    <row r="29" ht="16.5" customHeight="1" spans="1:4">
      <c r="A29" s="194"/>
      <c r="B29" s="133"/>
      <c r="C29" s="97" t="s">
        <v>155</v>
      </c>
      <c r="D29" s="133"/>
    </row>
    <row r="30" ht="16.5" customHeight="1" spans="1:4">
      <c r="A30" s="194"/>
      <c r="B30" s="133"/>
      <c r="C30" s="97" t="s">
        <v>156</v>
      </c>
      <c r="D30" s="133"/>
    </row>
    <row r="31" ht="16.5" customHeight="1" spans="1:4">
      <c r="A31" s="194"/>
      <c r="B31" s="133"/>
      <c r="C31" s="21" t="s">
        <v>157</v>
      </c>
      <c r="D31" s="133"/>
    </row>
    <row r="32" ht="16.5" customHeight="1" spans="1:4">
      <c r="A32" s="194"/>
      <c r="B32" s="133"/>
      <c r="C32" s="21" t="s">
        <v>158</v>
      </c>
      <c r="D32" s="133"/>
    </row>
    <row r="33" ht="16.5" customHeight="1" spans="1:4">
      <c r="A33" s="194"/>
      <c r="B33" s="133"/>
      <c r="C33" s="18" t="s">
        <v>159</v>
      </c>
      <c r="D33" s="133"/>
    </row>
    <row r="34" ht="15" customHeight="1" spans="1:4">
      <c r="A34" s="195" t="s">
        <v>50</v>
      </c>
      <c r="B34" s="196">
        <v>1025754</v>
      </c>
      <c r="C34" s="195" t="s">
        <v>51</v>
      </c>
      <c r="D34" s="196">
        <v>1025754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Right="0"/>
    <pageSetUpPr fitToPage="1"/>
  </sheetPr>
  <dimension ref="A1:G21"/>
  <sheetViews>
    <sheetView showZeros="0" workbookViewId="0">
      <selection activeCell="B15" sqref="B15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66"/>
      <c r="F1" s="100"/>
      <c r="G1" s="170" t="s">
        <v>160</v>
      </c>
    </row>
    <row r="2" ht="41.25" customHeight="1" spans="1:7">
      <c r="A2" s="154" t="str">
        <f>"2025"&amp;"年一般公共预算支出预算表（按功能科目分类）"</f>
        <v>2025年一般公共预算支出预算表（按功能科目分类）</v>
      </c>
      <c r="B2" s="154"/>
      <c r="C2" s="154"/>
      <c r="D2" s="154"/>
      <c r="E2" s="154"/>
      <c r="F2" s="154"/>
      <c r="G2" s="154"/>
    </row>
    <row r="3" ht="18" customHeight="1" spans="1:7">
      <c r="A3" s="43" t="str">
        <f>"单位名称："&amp;"石林彝族自治县红十字会"</f>
        <v>单位名称：石林彝族自治县红十字会</v>
      </c>
      <c r="F3" s="151"/>
      <c r="G3" s="170" t="s">
        <v>1</v>
      </c>
    </row>
    <row r="4" ht="20.25" customHeight="1" spans="1:7">
      <c r="A4" s="185" t="s">
        <v>161</v>
      </c>
      <c r="B4" s="186"/>
      <c r="C4" s="155" t="s">
        <v>55</v>
      </c>
      <c r="D4" s="177" t="s">
        <v>76</v>
      </c>
      <c r="E4" s="13"/>
      <c r="F4" s="35"/>
      <c r="G4" s="167" t="s">
        <v>77</v>
      </c>
    </row>
    <row r="5" ht="20.25" customHeight="1" spans="1:7">
      <c r="A5" s="187" t="s">
        <v>73</v>
      </c>
      <c r="B5" s="187" t="s">
        <v>74</v>
      </c>
      <c r="C5" s="54"/>
      <c r="D5" s="14" t="s">
        <v>57</v>
      </c>
      <c r="E5" s="14" t="s">
        <v>162</v>
      </c>
      <c r="F5" s="14" t="s">
        <v>163</v>
      </c>
      <c r="G5" s="169"/>
    </row>
    <row r="6" ht="15" customHeight="1" spans="1:7">
      <c r="A6" s="20" t="s">
        <v>83</v>
      </c>
      <c r="B6" s="20" t="s">
        <v>84</v>
      </c>
      <c r="C6" s="20" t="s">
        <v>85</v>
      </c>
      <c r="D6" s="20" t="s">
        <v>86</v>
      </c>
      <c r="E6" s="20" t="s">
        <v>87</v>
      </c>
      <c r="F6" s="20" t="s">
        <v>88</v>
      </c>
      <c r="G6" s="20" t="s">
        <v>89</v>
      </c>
    </row>
    <row r="7" ht="18" customHeight="1" spans="1:7">
      <c r="A7" s="18" t="s">
        <v>98</v>
      </c>
      <c r="B7" s="18" t="s">
        <v>99</v>
      </c>
      <c r="C7" s="133">
        <v>873579</v>
      </c>
      <c r="D7" s="133">
        <v>813579</v>
      </c>
      <c r="E7" s="133">
        <v>728099</v>
      </c>
      <c r="F7" s="133">
        <v>85480</v>
      </c>
      <c r="G7" s="133">
        <v>60000</v>
      </c>
    </row>
    <row r="8" ht="18" customHeight="1" spans="1:7">
      <c r="A8" s="164" t="s">
        <v>100</v>
      </c>
      <c r="B8" s="164" t="s">
        <v>101</v>
      </c>
      <c r="C8" s="133">
        <v>100515</v>
      </c>
      <c r="D8" s="133">
        <v>100515</v>
      </c>
      <c r="E8" s="133">
        <v>100515</v>
      </c>
      <c r="F8" s="133"/>
      <c r="G8" s="133"/>
    </row>
    <row r="9" ht="18" customHeight="1" spans="1:7">
      <c r="A9" s="165" t="s">
        <v>102</v>
      </c>
      <c r="B9" s="165" t="s">
        <v>103</v>
      </c>
      <c r="C9" s="133">
        <v>100515</v>
      </c>
      <c r="D9" s="133">
        <v>100515</v>
      </c>
      <c r="E9" s="133">
        <v>100515</v>
      </c>
      <c r="F9" s="133"/>
      <c r="G9" s="133"/>
    </row>
    <row r="10" ht="18" customHeight="1" spans="1:7">
      <c r="A10" s="164" t="s">
        <v>104</v>
      </c>
      <c r="B10" s="164" t="s">
        <v>105</v>
      </c>
      <c r="C10" s="133">
        <v>773064</v>
      </c>
      <c r="D10" s="133">
        <v>713064</v>
      </c>
      <c r="E10" s="133">
        <v>627584</v>
      </c>
      <c r="F10" s="133">
        <v>85480</v>
      </c>
      <c r="G10" s="133">
        <v>60000</v>
      </c>
    </row>
    <row r="11" ht="18" customHeight="1" spans="1:7">
      <c r="A11" s="165" t="s">
        <v>106</v>
      </c>
      <c r="B11" s="165" t="s">
        <v>107</v>
      </c>
      <c r="C11" s="133">
        <v>713064</v>
      </c>
      <c r="D11" s="133">
        <v>713064</v>
      </c>
      <c r="E11" s="133">
        <v>627584</v>
      </c>
      <c r="F11" s="133">
        <v>85480</v>
      </c>
      <c r="G11" s="133"/>
    </row>
    <row r="12" ht="18" customHeight="1" spans="1:7">
      <c r="A12" s="165" t="s">
        <v>108</v>
      </c>
      <c r="B12" s="165" t="s">
        <v>109</v>
      </c>
      <c r="C12" s="133">
        <v>60000</v>
      </c>
      <c r="D12" s="133"/>
      <c r="E12" s="133"/>
      <c r="F12" s="133"/>
      <c r="G12" s="133">
        <v>60000</v>
      </c>
    </row>
    <row r="13" ht="18" customHeight="1" spans="1:7">
      <c r="A13" s="18" t="s">
        <v>110</v>
      </c>
      <c r="B13" s="18" t="s">
        <v>111</v>
      </c>
      <c r="C13" s="133">
        <v>72660</v>
      </c>
      <c r="D13" s="133">
        <v>72660</v>
      </c>
      <c r="E13" s="133">
        <v>72660</v>
      </c>
      <c r="F13" s="133"/>
      <c r="G13" s="133"/>
    </row>
    <row r="14" ht="18" customHeight="1" spans="1:7">
      <c r="A14" s="164" t="s">
        <v>112</v>
      </c>
      <c r="B14" s="164" t="s">
        <v>113</v>
      </c>
      <c r="C14" s="133">
        <v>72660</v>
      </c>
      <c r="D14" s="133">
        <v>72660</v>
      </c>
      <c r="E14" s="133">
        <v>72660</v>
      </c>
      <c r="F14" s="133"/>
      <c r="G14" s="133"/>
    </row>
    <row r="15" ht="18" customHeight="1" spans="1:7">
      <c r="A15" s="165" t="s">
        <v>114</v>
      </c>
      <c r="B15" s="165" t="s">
        <v>115</v>
      </c>
      <c r="C15" s="133">
        <v>42145</v>
      </c>
      <c r="D15" s="133">
        <v>42145</v>
      </c>
      <c r="E15" s="133">
        <v>42145</v>
      </c>
      <c r="F15" s="133"/>
      <c r="G15" s="133"/>
    </row>
    <row r="16" ht="18" customHeight="1" spans="1:7">
      <c r="A16" s="165" t="s">
        <v>116</v>
      </c>
      <c r="B16" s="165" t="s">
        <v>117</v>
      </c>
      <c r="C16" s="133">
        <v>26675</v>
      </c>
      <c r="D16" s="133">
        <v>26675</v>
      </c>
      <c r="E16" s="133">
        <v>26675</v>
      </c>
      <c r="F16" s="133"/>
      <c r="G16" s="133"/>
    </row>
    <row r="17" ht="18" customHeight="1" spans="1:7">
      <c r="A17" s="165" t="s">
        <v>118</v>
      </c>
      <c r="B17" s="165" t="s">
        <v>119</v>
      </c>
      <c r="C17" s="133">
        <v>3840</v>
      </c>
      <c r="D17" s="133">
        <v>3840</v>
      </c>
      <c r="E17" s="133">
        <v>3840</v>
      </c>
      <c r="F17" s="133"/>
      <c r="G17" s="133"/>
    </row>
    <row r="18" ht="18" customHeight="1" spans="1:7">
      <c r="A18" s="18" t="s">
        <v>120</v>
      </c>
      <c r="B18" s="18" t="s">
        <v>121</v>
      </c>
      <c r="C18" s="133">
        <v>79515</v>
      </c>
      <c r="D18" s="133">
        <v>79515</v>
      </c>
      <c r="E18" s="133">
        <v>79515</v>
      </c>
      <c r="F18" s="133"/>
      <c r="G18" s="133"/>
    </row>
    <row r="19" ht="18" customHeight="1" spans="1:7">
      <c r="A19" s="164" t="s">
        <v>122</v>
      </c>
      <c r="B19" s="164" t="s">
        <v>123</v>
      </c>
      <c r="C19" s="133">
        <v>79515</v>
      </c>
      <c r="D19" s="133">
        <v>79515</v>
      </c>
      <c r="E19" s="133">
        <v>79515</v>
      </c>
      <c r="F19" s="133"/>
      <c r="G19" s="133"/>
    </row>
    <row r="20" ht="18" customHeight="1" spans="1:7">
      <c r="A20" s="165" t="s">
        <v>124</v>
      </c>
      <c r="B20" s="165" t="s">
        <v>125</v>
      </c>
      <c r="C20" s="133">
        <v>79515</v>
      </c>
      <c r="D20" s="133">
        <v>79515</v>
      </c>
      <c r="E20" s="133">
        <v>79515</v>
      </c>
      <c r="F20" s="133"/>
      <c r="G20" s="133"/>
    </row>
    <row r="21" ht="18" customHeight="1" spans="1:7">
      <c r="A21" s="188" t="s">
        <v>164</v>
      </c>
      <c r="B21" s="189" t="s">
        <v>164</v>
      </c>
      <c r="C21" s="133">
        <v>1025754</v>
      </c>
      <c r="D21" s="133">
        <v>965754</v>
      </c>
      <c r="E21" s="133">
        <v>880274</v>
      </c>
      <c r="F21" s="133">
        <v>85480</v>
      </c>
      <c r="G21" s="133">
        <v>60000</v>
      </c>
    </row>
  </sheetData>
  <mergeCells count="6">
    <mergeCell ref="A2:G2"/>
    <mergeCell ref="A4:B4"/>
    <mergeCell ref="D4:F4"/>
    <mergeCell ref="A21:B21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Right="0"/>
    <pageSetUpPr fitToPage="1"/>
  </sheetPr>
  <dimension ref="A1:F7"/>
  <sheetViews>
    <sheetView showZeros="0" workbookViewId="0">
      <selection activeCell="B7" sqref="B7:E7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76"/>
      <c r="B1" s="76"/>
      <c r="C1" s="76"/>
      <c r="D1" s="76"/>
      <c r="E1" s="75"/>
      <c r="F1" s="181" t="s">
        <v>165</v>
      </c>
    </row>
    <row r="2" ht="41.25" customHeight="1" spans="1:6">
      <c r="A2" s="182" t="str">
        <f>"2025"&amp;"年一般公共预算“三公”经费支出预算表"</f>
        <v>2025年一般公共预算“三公”经费支出预算表</v>
      </c>
      <c r="B2" s="76"/>
      <c r="C2" s="76"/>
      <c r="D2" s="76"/>
      <c r="E2" s="75"/>
      <c r="F2" s="76"/>
    </row>
    <row r="3" customHeight="1" spans="1:6">
      <c r="A3" s="141" t="str">
        <f>"单位名称："&amp;"石林彝族自治县红十字会"</f>
        <v>单位名称：石林彝族自治县红十字会</v>
      </c>
      <c r="B3" s="183"/>
      <c r="D3" s="76"/>
      <c r="E3" s="75"/>
      <c r="F3" s="93" t="s">
        <v>1</v>
      </c>
    </row>
    <row r="4" ht="27" customHeight="1" spans="1:6">
      <c r="A4" s="80" t="s">
        <v>166</v>
      </c>
      <c r="B4" s="80" t="s">
        <v>167</v>
      </c>
      <c r="C4" s="82" t="s">
        <v>168</v>
      </c>
      <c r="D4" s="80"/>
      <c r="E4" s="81"/>
      <c r="F4" s="80" t="s">
        <v>169</v>
      </c>
    </row>
    <row r="5" ht="28.5" customHeight="1" spans="1:6">
      <c r="A5" s="184"/>
      <c r="B5" s="84"/>
      <c r="C5" s="81" t="s">
        <v>57</v>
      </c>
      <c r="D5" s="81" t="s">
        <v>170</v>
      </c>
      <c r="E5" s="81" t="s">
        <v>171</v>
      </c>
      <c r="F5" s="83"/>
    </row>
    <row r="6" ht="17.25" customHeight="1" spans="1:6">
      <c r="A6" s="86" t="s">
        <v>83</v>
      </c>
      <c r="B6" s="86" t="s">
        <v>84</v>
      </c>
      <c r="C6" s="86" t="s">
        <v>85</v>
      </c>
      <c r="D6" s="86" t="s">
        <v>86</v>
      </c>
      <c r="E6" s="86" t="s">
        <v>87</v>
      </c>
      <c r="F6" s="86" t="s">
        <v>88</v>
      </c>
    </row>
    <row r="7" ht="17.25" customHeight="1" spans="1:6">
      <c r="A7" s="133">
        <v>2000</v>
      </c>
      <c r="B7" s="133">
        <v>0</v>
      </c>
      <c r="C7" s="133">
        <v>0</v>
      </c>
      <c r="D7" s="133">
        <v>0</v>
      </c>
      <c r="E7" s="133">
        <v>0</v>
      </c>
      <c r="F7" s="133">
        <v>2000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Right="0"/>
    <pageSetUpPr fitToPage="1"/>
  </sheetPr>
  <dimension ref="A1:X30"/>
  <sheetViews>
    <sheetView showZeros="0" topLeftCell="B1" workbookViewId="0">
      <selection activeCell="B15" sqref="B15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66"/>
      <c r="C1" s="171"/>
      <c r="E1" s="172"/>
      <c r="F1" s="172"/>
      <c r="G1" s="172"/>
      <c r="H1" s="172"/>
      <c r="I1" s="111"/>
      <c r="J1" s="111"/>
      <c r="K1" s="111"/>
      <c r="L1" s="111"/>
      <c r="M1" s="111"/>
      <c r="N1" s="111"/>
      <c r="R1" s="111"/>
      <c r="V1" s="171"/>
      <c r="X1" s="41" t="s">
        <v>172</v>
      </c>
    </row>
    <row r="2" ht="45.75" customHeight="1" spans="1:24">
      <c r="A2" s="95" t="str">
        <f>"2025"&amp;"年部门基本支出预算表"</f>
        <v>2025年部门基本支出预算表</v>
      </c>
      <c r="B2" s="42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42"/>
      <c r="P2" s="42"/>
      <c r="Q2" s="42"/>
      <c r="R2" s="95"/>
      <c r="S2" s="95"/>
      <c r="T2" s="95"/>
      <c r="U2" s="95"/>
      <c r="V2" s="95"/>
      <c r="W2" s="95"/>
      <c r="X2" s="95"/>
    </row>
    <row r="3" ht="18.75" customHeight="1" spans="1:24">
      <c r="A3" s="43" t="str">
        <f>"单位名称："&amp;"石林彝族自治县红十字会"</f>
        <v>单位名称：石林彝族自治县红十字会</v>
      </c>
      <c r="B3" s="44"/>
      <c r="C3" s="173"/>
      <c r="D3" s="173"/>
      <c r="E3" s="173"/>
      <c r="F3" s="173"/>
      <c r="G3" s="173"/>
      <c r="H3" s="173"/>
      <c r="I3" s="113"/>
      <c r="J3" s="113"/>
      <c r="K3" s="113"/>
      <c r="L3" s="113"/>
      <c r="M3" s="113"/>
      <c r="N3" s="113"/>
      <c r="O3" s="45"/>
      <c r="P3" s="45"/>
      <c r="Q3" s="45"/>
      <c r="R3" s="113"/>
      <c r="V3" s="171"/>
      <c r="X3" s="41" t="s">
        <v>1</v>
      </c>
    </row>
    <row r="4" ht="18" customHeight="1" spans="1:24">
      <c r="A4" s="47" t="s">
        <v>173</v>
      </c>
      <c r="B4" s="47" t="s">
        <v>174</v>
      </c>
      <c r="C4" s="47" t="s">
        <v>175</v>
      </c>
      <c r="D4" s="47" t="s">
        <v>176</v>
      </c>
      <c r="E4" s="47" t="s">
        <v>177</v>
      </c>
      <c r="F4" s="47" t="s">
        <v>178</v>
      </c>
      <c r="G4" s="47" t="s">
        <v>179</v>
      </c>
      <c r="H4" s="47" t="s">
        <v>180</v>
      </c>
      <c r="I4" s="177" t="s">
        <v>181</v>
      </c>
      <c r="J4" s="137" t="s">
        <v>181</v>
      </c>
      <c r="K4" s="137"/>
      <c r="L4" s="137"/>
      <c r="M4" s="137"/>
      <c r="N4" s="137"/>
      <c r="O4" s="13"/>
      <c r="P4" s="13"/>
      <c r="Q4" s="13"/>
      <c r="R4" s="129" t="s">
        <v>61</v>
      </c>
      <c r="S4" s="137" t="s">
        <v>62</v>
      </c>
      <c r="T4" s="137"/>
      <c r="U4" s="137"/>
      <c r="V4" s="137"/>
      <c r="W4" s="137"/>
      <c r="X4" s="138"/>
    </row>
    <row r="5" ht="18" customHeight="1" spans="1:24">
      <c r="A5" s="49"/>
      <c r="B5" s="63"/>
      <c r="C5" s="157"/>
      <c r="D5" s="49"/>
      <c r="E5" s="49"/>
      <c r="F5" s="49"/>
      <c r="G5" s="49"/>
      <c r="H5" s="49"/>
      <c r="I5" s="155" t="s">
        <v>182</v>
      </c>
      <c r="J5" s="177" t="s">
        <v>58</v>
      </c>
      <c r="K5" s="137"/>
      <c r="L5" s="137"/>
      <c r="M5" s="137"/>
      <c r="N5" s="138"/>
      <c r="O5" s="12" t="s">
        <v>183</v>
      </c>
      <c r="P5" s="13"/>
      <c r="Q5" s="35"/>
      <c r="R5" s="47" t="s">
        <v>61</v>
      </c>
      <c r="S5" s="177" t="s">
        <v>62</v>
      </c>
      <c r="T5" s="129" t="s">
        <v>64</v>
      </c>
      <c r="U5" s="137" t="s">
        <v>62</v>
      </c>
      <c r="V5" s="129" t="s">
        <v>66</v>
      </c>
      <c r="W5" s="129" t="s">
        <v>67</v>
      </c>
      <c r="X5" s="180" t="s">
        <v>68</v>
      </c>
    </row>
    <row r="6" ht="19.5" customHeight="1" spans="1:24">
      <c r="A6" s="63"/>
      <c r="B6" s="63"/>
      <c r="C6" s="63"/>
      <c r="D6" s="63"/>
      <c r="E6" s="63"/>
      <c r="F6" s="63"/>
      <c r="G6" s="63"/>
      <c r="H6" s="63"/>
      <c r="I6" s="63"/>
      <c r="J6" s="178" t="s">
        <v>184</v>
      </c>
      <c r="K6" s="47" t="s">
        <v>185</v>
      </c>
      <c r="L6" s="47" t="s">
        <v>186</v>
      </c>
      <c r="M6" s="47" t="s">
        <v>187</v>
      </c>
      <c r="N6" s="47" t="s">
        <v>188</v>
      </c>
      <c r="O6" s="47" t="s">
        <v>58</v>
      </c>
      <c r="P6" s="47" t="s">
        <v>59</v>
      </c>
      <c r="Q6" s="47" t="s">
        <v>60</v>
      </c>
      <c r="R6" s="63"/>
      <c r="S6" s="47" t="s">
        <v>57</v>
      </c>
      <c r="T6" s="47" t="s">
        <v>64</v>
      </c>
      <c r="U6" s="47" t="s">
        <v>189</v>
      </c>
      <c r="V6" s="47" t="s">
        <v>66</v>
      </c>
      <c r="W6" s="47" t="s">
        <v>67</v>
      </c>
      <c r="X6" s="47" t="s">
        <v>68</v>
      </c>
    </row>
    <row r="7" ht="37.5" customHeight="1" spans="1:24">
      <c r="A7" s="174"/>
      <c r="B7" s="54"/>
      <c r="C7" s="174"/>
      <c r="D7" s="174"/>
      <c r="E7" s="174"/>
      <c r="F7" s="174"/>
      <c r="G7" s="174"/>
      <c r="H7" s="174"/>
      <c r="I7" s="174"/>
      <c r="J7" s="179" t="s">
        <v>57</v>
      </c>
      <c r="K7" s="52" t="s">
        <v>190</v>
      </c>
      <c r="L7" s="52" t="s">
        <v>186</v>
      </c>
      <c r="M7" s="52" t="s">
        <v>187</v>
      </c>
      <c r="N7" s="52" t="s">
        <v>188</v>
      </c>
      <c r="O7" s="52" t="s">
        <v>186</v>
      </c>
      <c r="P7" s="52" t="s">
        <v>187</v>
      </c>
      <c r="Q7" s="52" t="s">
        <v>188</v>
      </c>
      <c r="R7" s="52" t="s">
        <v>61</v>
      </c>
      <c r="S7" s="52" t="s">
        <v>57</v>
      </c>
      <c r="T7" s="52" t="s">
        <v>64</v>
      </c>
      <c r="U7" s="52" t="s">
        <v>189</v>
      </c>
      <c r="V7" s="52" t="s">
        <v>66</v>
      </c>
      <c r="W7" s="52" t="s">
        <v>67</v>
      </c>
      <c r="X7" s="52" t="s">
        <v>68</v>
      </c>
    </row>
    <row r="8" customHeight="1" spans="1:24">
      <c r="A8" s="69">
        <v>1</v>
      </c>
      <c r="B8" s="69">
        <v>2</v>
      </c>
      <c r="C8" s="69">
        <v>3</v>
      </c>
      <c r="D8" s="69">
        <v>4</v>
      </c>
      <c r="E8" s="69">
        <v>5</v>
      </c>
      <c r="F8" s="69">
        <v>6</v>
      </c>
      <c r="G8" s="69">
        <v>7</v>
      </c>
      <c r="H8" s="69">
        <v>8</v>
      </c>
      <c r="I8" s="69">
        <v>9</v>
      </c>
      <c r="J8" s="69">
        <v>10</v>
      </c>
      <c r="K8" s="69">
        <v>11</v>
      </c>
      <c r="L8" s="69">
        <v>12</v>
      </c>
      <c r="M8" s="69">
        <v>13</v>
      </c>
      <c r="N8" s="69">
        <v>14</v>
      </c>
      <c r="O8" s="69">
        <v>15</v>
      </c>
      <c r="P8" s="69">
        <v>16</v>
      </c>
      <c r="Q8" s="69">
        <v>17</v>
      </c>
      <c r="R8" s="69">
        <v>18</v>
      </c>
      <c r="S8" s="69">
        <v>19</v>
      </c>
      <c r="T8" s="69">
        <v>20</v>
      </c>
      <c r="U8" s="69">
        <v>21</v>
      </c>
      <c r="V8" s="69">
        <v>22</v>
      </c>
      <c r="W8" s="69">
        <v>23</v>
      </c>
      <c r="X8" s="69">
        <v>24</v>
      </c>
    </row>
    <row r="9" ht="20.25" customHeight="1" spans="1:24">
      <c r="A9" s="21" t="s">
        <v>70</v>
      </c>
      <c r="B9" s="21" t="s">
        <v>70</v>
      </c>
      <c r="C9" s="21" t="s">
        <v>191</v>
      </c>
      <c r="D9" s="21" t="s">
        <v>192</v>
      </c>
      <c r="E9" s="21" t="s">
        <v>106</v>
      </c>
      <c r="F9" s="21" t="s">
        <v>107</v>
      </c>
      <c r="G9" s="21" t="s">
        <v>193</v>
      </c>
      <c r="H9" s="21" t="s">
        <v>194</v>
      </c>
      <c r="I9" s="133">
        <v>208668</v>
      </c>
      <c r="J9" s="133">
        <v>208668</v>
      </c>
      <c r="K9" s="133"/>
      <c r="L9" s="133"/>
      <c r="M9" s="133">
        <v>208668</v>
      </c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</row>
    <row r="10" ht="20.25" customHeight="1" spans="1:24">
      <c r="A10" s="21" t="s">
        <v>70</v>
      </c>
      <c r="B10" s="21" t="s">
        <v>70</v>
      </c>
      <c r="C10" s="21" t="s">
        <v>191</v>
      </c>
      <c r="D10" s="21" t="s">
        <v>192</v>
      </c>
      <c r="E10" s="21" t="s">
        <v>106</v>
      </c>
      <c r="F10" s="21" t="s">
        <v>107</v>
      </c>
      <c r="G10" s="21" t="s">
        <v>195</v>
      </c>
      <c r="H10" s="21" t="s">
        <v>196</v>
      </c>
      <c r="I10" s="133">
        <v>320640</v>
      </c>
      <c r="J10" s="133">
        <v>320640</v>
      </c>
      <c r="K10" s="58"/>
      <c r="L10" s="58"/>
      <c r="M10" s="133">
        <v>320640</v>
      </c>
      <c r="N10" s="58"/>
      <c r="O10" s="133"/>
      <c r="P10" s="133"/>
      <c r="Q10" s="133"/>
      <c r="R10" s="133"/>
      <c r="S10" s="133"/>
      <c r="T10" s="133"/>
      <c r="U10" s="133"/>
      <c r="V10" s="133"/>
      <c r="W10" s="133"/>
      <c r="X10" s="133"/>
    </row>
    <row r="11" ht="20.25" customHeight="1" spans="1:24">
      <c r="A11" s="21" t="s">
        <v>70</v>
      </c>
      <c r="B11" s="21" t="s">
        <v>70</v>
      </c>
      <c r="C11" s="21" t="s">
        <v>191</v>
      </c>
      <c r="D11" s="21" t="s">
        <v>192</v>
      </c>
      <c r="E11" s="21" t="s">
        <v>106</v>
      </c>
      <c r="F11" s="21" t="s">
        <v>107</v>
      </c>
      <c r="G11" s="21" t="s">
        <v>197</v>
      </c>
      <c r="H11" s="21" t="s">
        <v>198</v>
      </c>
      <c r="I11" s="133">
        <v>17389</v>
      </c>
      <c r="J11" s="133">
        <v>17389</v>
      </c>
      <c r="K11" s="58"/>
      <c r="L11" s="58"/>
      <c r="M11" s="133">
        <v>17389</v>
      </c>
      <c r="N11" s="58"/>
      <c r="O11" s="133"/>
      <c r="P11" s="133"/>
      <c r="Q11" s="133"/>
      <c r="R11" s="133"/>
      <c r="S11" s="133"/>
      <c r="T11" s="133"/>
      <c r="U11" s="133"/>
      <c r="V11" s="133"/>
      <c r="W11" s="133"/>
      <c r="X11" s="133"/>
    </row>
    <row r="12" ht="20.25" customHeight="1" spans="1:24">
      <c r="A12" s="21" t="s">
        <v>70</v>
      </c>
      <c r="B12" s="21" t="s">
        <v>70</v>
      </c>
      <c r="C12" s="21" t="s">
        <v>199</v>
      </c>
      <c r="D12" s="21" t="s">
        <v>125</v>
      </c>
      <c r="E12" s="21" t="s">
        <v>124</v>
      </c>
      <c r="F12" s="21" t="s">
        <v>125</v>
      </c>
      <c r="G12" s="21" t="s">
        <v>200</v>
      </c>
      <c r="H12" s="21" t="s">
        <v>125</v>
      </c>
      <c r="I12" s="133">
        <v>79515</v>
      </c>
      <c r="J12" s="133">
        <v>79515</v>
      </c>
      <c r="K12" s="58"/>
      <c r="L12" s="58"/>
      <c r="M12" s="133">
        <v>79515</v>
      </c>
      <c r="N12" s="58"/>
      <c r="O12" s="133"/>
      <c r="P12" s="133"/>
      <c r="Q12" s="133"/>
      <c r="R12" s="133"/>
      <c r="S12" s="133"/>
      <c r="T12" s="133"/>
      <c r="U12" s="133"/>
      <c r="V12" s="133"/>
      <c r="W12" s="133"/>
      <c r="X12" s="133"/>
    </row>
    <row r="13" ht="20.25" customHeight="1" spans="1:24">
      <c r="A13" s="21" t="s">
        <v>70</v>
      </c>
      <c r="B13" s="21" t="s">
        <v>70</v>
      </c>
      <c r="C13" s="21" t="s">
        <v>201</v>
      </c>
      <c r="D13" s="21" t="s">
        <v>202</v>
      </c>
      <c r="E13" s="21" t="s">
        <v>106</v>
      </c>
      <c r="F13" s="21" t="s">
        <v>107</v>
      </c>
      <c r="G13" s="21" t="s">
        <v>203</v>
      </c>
      <c r="H13" s="21" t="s">
        <v>204</v>
      </c>
      <c r="I13" s="133">
        <v>43800</v>
      </c>
      <c r="J13" s="133">
        <v>43800</v>
      </c>
      <c r="K13" s="58"/>
      <c r="L13" s="58"/>
      <c r="M13" s="133">
        <v>43800</v>
      </c>
      <c r="N13" s="58"/>
      <c r="O13" s="133"/>
      <c r="P13" s="133"/>
      <c r="Q13" s="133"/>
      <c r="R13" s="133"/>
      <c r="S13" s="133"/>
      <c r="T13" s="133"/>
      <c r="U13" s="133"/>
      <c r="V13" s="133"/>
      <c r="W13" s="133"/>
      <c r="X13" s="133"/>
    </row>
    <row r="14" ht="20.25" customHeight="1" spans="1:24">
      <c r="A14" s="21" t="s">
        <v>70</v>
      </c>
      <c r="B14" s="21" t="s">
        <v>70</v>
      </c>
      <c r="C14" s="21" t="s">
        <v>205</v>
      </c>
      <c r="D14" s="21" t="s">
        <v>206</v>
      </c>
      <c r="E14" s="21" t="s">
        <v>106</v>
      </c>
      <c r="F14" s="21" t="s">
        <v>107</v>
      </c>
      <c r="G14" s="21" t="s">
        <v>207</v>
      </c>
      <c r="H14" s="21" t="s">
        <v>208</v>
      </c>
      <c r="I14" s="133">
        <v>7500</v>
      </c>
      <c r="J14" s="133">
        <v>7500</v>
      </c>
      <c r="K14" s="58"/>
      <c r="L14" s="58"/>
      <c r="M14" s="133">
        <v>7500</v>
      </c>
      <c r="N14" s="58"/>
      <c r="O14" s="133"/>
      <c r="P14" s="133"/>
      <c r="Q14" s="133"/>
      <c r="R14" s="133"/>
      <c r="S14" s="133"/>
      <c r="T14" s="133"/>
      <c r="U14" s="133"/>
      <c r="V14" s="133"/>
      <c r="W14" s="133"/>
      <c r="X14" s="133"/>
    </row>
    <row r="15" ht="20.25" customHeight="1" spans="1:24">
      <c r="A15" s="21" t="s">
        <v>70</v>
      </c>
      <c r="B15" s="21" t="s">
        <v>70</v>
      </c>
      <c r="C15" s="21" t="s">
        <v>205</v>
      </c>
      <c r="D15" s="21" t="s">
        <v>206</v>
      </c>
      <c r="E15" s="21" t="s">
        <v>106</v>
      </c>
      <c r="F15" s="21" t="s">
        <v>107</v>
      </c>
      <c r="G15" s="21" t="s">
        <v>209</v>
      </c>
      <c r="H15" s="21" t="s">
        <v>210</v>
      </c>
      <c r="I15" s="133">
        <v>1000</v>
      </c>
      <c r="J15" s="133">
        <v>1000</v>
      </c>
      <c r="K15" s="58"/>
      <c r="L15" s="58"/>
      <c r="M15" s="133">
        <v>1000</v>
      </c>
      <c r="N15" s="58"/>
      <c r="O15" s="133"/>
      <c r="P15" s="133"/>
      <c r="Q15" s="133"/>
      <c r="R15" s="133"/>
      <c r="S15" s="133"/>
      <c r="T15" s="133"/>
      <c r="U15" s="133"/>
      <c r="V15" s="133"/>
      <c r="W15" s="133"/>
      <c r="X15" s="133"/>
    </row>
    <row r="16" ht="20.25" customHeight="1" spans="1:24">
      <c r="A16" s="21" t="s">
        <v>70</v>
      </c>
      <c r="B16" s="21" t="s">
        <v>70</v>
      </c>
      <c r="C16" s="21" t="s">
        <v>205</v>
      </c>
      <c r="D16" s="21" t="s">
        <v>206</v>
      </c>
      <c r="E16" s="21" t="s">
        <v>106</v>
      </c>
      <c r="F16" s="21" t="s">
        <v>107</v>
      </c>
      <c r="G16" s="21" t="s">
        <v>211</v>
      </c>
      <c r="H16" s="21" t="s">
        <v>212</v>
      </c>
      <c r="I16" s="133">
        <v>1500</v>
      </c>
      <c r="J16" s="133">
        <v>1500</v>
      </c>
      <c r="K16" s="58"/>
      <c r="L16" s="58"/>
      <c r="M16" s="133">
        <v>1500</v>
      </c>
      <c r="N16" s="58"/>
      <c r="O16" s="133"/>
      <c r="P16" s="133"/>
      <c r="Q16" s="133"/>
      <c r="R16" s="133"/>
      <c r="S16" s="133"/>
      <c r="T16" s="133"/>
      <c r="U16" s="133"/>
      <c r="V16" s="133"/>
      <c r="W16" s="133"/>
      <c r="X16" s="133"/>
    </row>
    <row r="17" ht="20.25" customHeight="1" spans="1:24">
      <c r="A17" s="21" t="s">
        <v>70</v>
      </c>
      <c r="B17" s="21" t="s">
        <v>70</v>
      </c>
      <c r="C17" s="21" t="s">
        <v>205</v>
      </c>
      <c r="D17" s="21" t="s">
        <v>206</v>
      </c>
      <c r="E17" s="21" t="s">
        <v>106</v>
      </c>
      <c r="F17" s="21" t="s">
        <v>107</v>
      </c>
      <c r="G17" s="21" t="s">
        <v>213</v>
      </c>
      <c r="H17" s="21" t="s">
        <v>214</v>
      </c>
      <c r="I17" s="133">
        <v>1000</v>
      </c>
      <c r="J17" s="133">
        <v>1000</v>
      </c>
      <c r="K17" s="58"/>
      <c r="L17" s="58"/>
      <c r="M17" s="133">
        <v>1000</v>
      </c>
      <c r="N17" s="58"/>
      <c r="O17" s="133"/>
      <c r="P17" s="133"/>
      <c r="Q17" s="133"/>
      <c r="R17" s="133"/>
      <c r="S17" s="133"/>
      <c r="T17" s="133"/>
      <c r="U17" s="133"/>
      <c r="V17" s="133"/>
      <c r="W17" s="133"/>
      <c r="X17" s="133"/>
    </row>
    <row r="18" ht="20.25" customHeight="1" spans="1:24">
      <c r="A18" s="21" t="s">
        <v>70</v>
      </c>
      <c r="B18" s="21" t="s">
        <v>70</v>
      </c>
      <c r="C18" s="21" t="s">
        <v>205</v>
      </c>
      <c r="D18" s="21" t="s">
        <v>206</v>
      </c>
      <c r="E18" s="21" t="s">
        <v>106</v>
      </c>
      <c r="F18" s="21" t="s">
        <v>107</v>
      </c>
      <c r="G18" s="21" t="s">
        <v>215</v>
      </c>
      <c r="H18" s="21" t="s">
        <v>216</v>
      </c>
      <c r="I18" s="133">
        <v>3500</v>
      </c>
      <c r="J18" s="133">
        <v>3500</v>
      </c>
      <c r="K18" s="58"/>
      <c r="L18" s="58"/>
      <c r="M18" s="133">
        <v>3500</v>
      </c>
      <c r="N18" s="58"/>
      <c r="O18" s="133"/>
      <c r="P18" s="133"/>
      <c r="Q18" s="133"/>
      <c r="R18" s="133"/>
      <c r="S18" s="133"/>
      <c r="T18" s="133"/>
      <c r="U18" s="133"/>
      <c r="V18" s="133"/>
      <c r="W18" s="133"/>
      <c r="X18" s="133"/>
    </row>
    <row r="19" ht="20.25" customHeight="1" spans="1:24">
      <c r="A19" s="21" t="s">
        <v>70</v>
      </c>
      <c r="B19" s="21" t="s">
        <v>70</v>
      </c>
      <c r="C19" s="21" t="s">
        <v>205</v>
      </c>
      <c r="D19" s="21" t="s">
        <v>206</v>
      </c>
      <c r="E19" s="21" t="s">
        <v>106</v>
      </c>
      <c r="F19" s="21" t="s">
        <v>107</v>
      </c>
      <c r="G19" s="21" t="s">
        <v>217</v>
      </c>
      <c r="H19" s="21" t="s">
        <v>218</v>
      </c>
      <c r="I19" s="133">
        <v>15000</v>
      </c>
      <c r="J19" s="133">
        <v>15000</v>
      </c>
      <c r="K19" s="58"/>
      <c r="L19" s="58"/>
      <c r="M19" s="133">
        <v>15000</v>
      </c>
      <c r="N19" s="58"/>
      <c r="O19" s="133"/>
      <c r="P19" s="133"/>
      <c r="Q19" s="133"/>
      <c r="R19" s="133"/>
      <c r="S19" s="133"/>
      <c r="T19" s="133"/>
      <c r="U19" s="133"/>
      <c r="V19" s="133"/>
      <c r="W19" s="133"/>
      <c r="X19" s="133"/>
    </row>
    <row r="20" ht="20.25" customHeight="1" spans="1:24">
      <c r="A20" s="21" t="s">
        <v>70</v>
      </c>
      <c r="B20" s="21" t="s">
        <v>70</v>
      </c>
      <c r="C20" s="21" t="s">
        <v>205</v>
      </c>
      <c r="D20" s="21" t="s">
        <v>206</v>
      </c>
      <c r="E20" s="21" t="s">
        <v>106</v>
      </c>
      <c r="F20" s="21" t="s">
        <v>107</v>
      </c>
      <c r="G20" s="21" t="s">
        <v>203</v>
      </c>
      <c r="H20" s="21" t="s">
        <v>204</v>
      </c>
      <c r="I20" s="133">
        <v>4380</v>
      </c>
      <c r="J20" s="133">
        <v>4380</v>
      </c>
      <c r="K20" s="58"/>
      <c r="L20" s="58"/>
      <c r="M20" s="133">
        <v>4380</v>
      </c>
      <c r="N20" s="58"/>
      <c r="O20" s="133"/>
      <c r="P20" s="133"/>
      <c r="Q20" s="133"/>
      <c r="R20" s="133"/>
      <c r="S20" s="133"/>
      <c r="T20" s="133"/>
      <c r="U20" s="133"/>
      <c r="V20" s="133"/>
      <c r="W20" s="133"/>
      <c r="X20" s="133"/>
    </row>
    <row r="21" ht="20.25" customHeight="1" spans="1:24">
      <c r="A21" s="21" t="s">
        <v>70</v>
      </c>
      <c r="B21" s="21" t="s">
        <v>70</v>
      </c>
      <c r="C21" s="21" t="s">
        <v>219</v>
      </c>
      <c r="D21" s="21" t="s">
        <v>220</v>
      </c>
      <c r="E21" s="21" t="s">
        <v>106</v>
      </c>
      <c r="F21" s="21" t="s">
        <v>107</v>
      </c>
      <c r="G21" s="21" t="s">
        <v>197</v>
      </c>
      <c r="H21" s="21" t="s">
        <v>198</v>
      </c>
      <c r="I21" s="133">
        <v>80160</v>
      </c>
      <c r="J21" s="133">
        <v>80160</v>
      </c>
      <c r="K21" s="58"/>
      <c r="L21" s="58"/>
      <c r="M21" s="133">
        <v>80160</v>
      </c>
      <c r="N21" s="58"/>
      <c r="O21" s="133"/>
      <c r="P21" s="133"/>
      <c r="Q21" s="133"/>
      <c r="R21" s="133"/>
      <c r="S21" s="133"/>
      <c r="T21" s="133"/>
      <c r="U21" s="133"/>
      <c r="V21" s="133"/>
      <c r="W21" s="133"/>
      <c r="X21" s="133"/>
    </row>
    <row r="22" ht="20.25" customHeight="1" spans="1:24">
      <c r="A22" s="21" t="s">
        <v>70</v>
      </c>
      <c r="B22" s="21" t="s">
        <v>70</v>
      </c>
      <c r="C22" s="21" t="s">
        <v>221</v>
      </c>
      <c r="D22" s="21" t="s">
        <v>222</v>
      </c>
      <c r="E22" s="21" t="s">
        <v>102</v>
      </c>
      <c r="F22" s="21" t="s">
        <v>103</v>
      </c>
      <c r="G22" s="21" t="s">
        <v>223</v>
      </c>
      <c r="H22" s="21" t="s">
        <v>224</v>
      </c>
      <c r="I22" s="133">
        <v>100515</v>
      </c>
      <c r="J22" s="133">
        <v>100515</v>
      </c>
      <c r="K22" s="58"/>
      <c r="L22" s="58"/>
      <c r="M22" s="133">
        <v>100515</v>
      </c>
      <c r="N22" s="58"/>
      <c r="O22" s="133"/>
      <c r="P22" s="133"/>
      <c r="Q22" s="133"/>
      <c r="R22" s="133"/>
      <c r="S22" s="133"/>
      <c r="T22" s="133"/>
      <c r="U22" s="133"/>
      <c r="V22" s="133"/>
      <c r="W22" s="133"/>
      <c r="X22" s="133"/>
    </row>
    <row r="23" ht="20.25" customHeight="1" spans="1:24">
      <c r="A23" s="21" t="s">
        <v>70</v>
      </c>
      <c r="B23" s="21" t="s">
        <v>70</v>
      </c>
      <c r="C23" s="21" t="s">
        <v>221</v>
      </c>
      <c r="D23" s="21" t="s">
        <v>222</v>
      </c>
      <c r="E23" s="21" t="s">
        <v>114</v>
      </c>
      <c r="F23" s="21" t="s">
        <v>115</v>
      </c>
      <c r="G23" s="21" t="s">
        <v>225</v>
      </c>
      <c r="H23" s="21" t="s">
        <v>226</v>
      </c>
      <c r="I23" s="133">
        <v>42145</v>
      </c>
      <c r="J23" s="133">
        <v>42145</v>
      </c>
      <c r="K23" s="58"/>
      <c r="L23" s="58"/>
      <c r="M23" s="133">
        <v>42145</v>
      </c>
      <c r="N23" s="58"/>
      <c r="O23" s="133"/>
      <c r="P23" s="133"/>
      <c r="Q23" s="133"/>
      <c r="R23" s="133"/>
      <c r="S23" s="133"/>
      <c r="T23" s="133"/>
      <c r="U23" s="133"/>
      <c r="V23" s="133"/>
      <c r="W23" s="133"/>
      <c r="X23" s="133"/>
    </row>
    <row r="24" ht="20.25" customHeight="1" spans="1:24">
      <c r="A24" s="21" t="s">
        <v>70</v>
      </c>
      <c r="B24" s="21" t="s">
        <v>70</v>
      </c>
      <c r="C24" s="21" t="s">
        <v>221</v>
      </c>
      <c r="D24" s="21" t="s">
        <v>222</v>
      </c>
      <c r="E24" s="21" t="s">
        <v>116</v>
      </c>
      <c r="F24" s="21" t="s">
        <v>117</v>
      </c>
      <c r="G24" s="21" t="s">
        <v>227</v>
      </c>
      <c r="H24" s="21" t="s">
        <v>228</v>
      </c>
      <c r="I24" s="133">
        <v>26675</v>
      </c>
      <c r="J24" s="133">
        <v>26675</v>
      </c>
      <c r="K24" s="58"/>
      <c r="L24" s="58"/>
      <c r="M24" s="133">
        <v>26675</v>
      </c>
      <c r="N24" s="58"/>
      <c r="O24" s="133"/>
      <c r="P24" s="133"/>
      <c r="Q24" s="133"/>
      <c r="R24" s="133"/>
      <c r="S24" s="133"/>
      <c r="T24" s="133"/>
      <c r="U24" s="133"/>
      <c r="V24" s="133"/>
      <c r="W24" s="133"/>
      <c r="X24" s="133"/>
    </row>
    <row r="25" ht="20.25" customHeight="1" spans="1:24">
      <c r="A25" s="21" t="s">
        <v>70</v>
      </c>
      <c r="B25" s="21" t="s">
        <v>70</v>
      </c>
      <c r="C25" s="21" t="s">
        <v>221</v>
      </c>
      <c r="D25" s="21" t="s">
        <v>222</v>
      </c>
      <c r="E25" s="21" t="s">
        <v>106</v>
      </c>
      <c r="F25" s="21" t="s">
        <v>107</v>
      </c>
      <c r="G25" s="21" t="s">
        <v>229</v>
      </c>
      <c r="H25" s="21" t="s">
        <v>230</v>
      </c>
      <c r="I25" s="133">
        <v>727</v>
      </c>
      <c r="J25" s="133">
        <v>727</v>
      </c>
      <c r="K25" s="58"/>
      <c r="L25" s="58"/>
      <c r="M25" s="133">
        <v>727</v>
      </c>
      <c r="N25" s="58"/>
      <c r="O25" s="133"/>
      <c r="P25" s="133"/>
      <c r="Q25" s="133"/>
      <c r="R25" s="133"/>
      <c r="S25" s="133"/>
      <c r="T25" s="133"/>
      <c r="U25" s="133"/>
      <c r="V25" s="133"/>
      <c r="W25" s="133"/>
      <c r="X25" s="133"/>
    </row>
    <row r="26" ht="20.25" customHeight="1" spans="1:24">
      <c r="A26" s="21" t="s">
        <v>70</v>
      </c>
      <c r="B26" s="21" t="s">
        <v>70</v>
      </c>
      <c r="C26" s="21" t="s">
        <v>221</v>
      </c>
      <c r="D26" s="21" t="s">
        <v>222</v>
      </c>
      <c r="E26" s="21" t="s">
        <v>118</v>
      </c>
      <c r="F26" s="21" t="s">
        <v>119</v>
      </c>
      <c r="G26" s="21" t="s">
        <v>229</v>
      </c>
      <c r="H26" s="21" t="s">
        <v>230</v>
      </c>
      <c r="I26" s="133">
        <v>2585</v>
      </c>
      <c r="J26" s="133">
        <v>2585</v>
      </c>
      <c r="K26" s="58"/>
      <c r="L26" s="58"/>
      <c r="M26" s="133">
        <v>2585</v>
      </c>
      <c r="N26" s="58"/>
      <c r="O26" s="133"/>
      <c r="P26" s="133"/>
      <c r="Q26" s="133"/>
      <c r="R26" s="133"/>
      <c r="S26" s="133"/>
      <c r="T26" s="133"/>
      <c r="U26" s="133"/>
      <c r="V26" s="133"/>
      <c r="W26" s="133"/>
      <c r="X26" s="133"/>
    </row>
    <row r="27" ht="20.25" customHeight="1" spans="1:24">
      <c r="A27" s="21" t="s">
        <v>70</v>
      </c>
      <c r="B27" s="21" t="s">
        <v>70</v>
      </c>
      <c r="C27" s="21" t="s">
        <v>221</v>
      </c>
      <c r="D27" s="21" t="s">
        <v>222</v>
      </c>
      <c r="E27" s="21" t="s">
        <v>118</v>
      </c>
      <c r="F27" s="21" t="s">
        <v>119</v>
      </c>
      <c r="G27" s="21" t="s">
        <v>229</v>
      </c>
      <c r="H27" s="21" t="s">
        <v>230</v>
      </c>
      <c r="I27" s="133">
        <v>1255</v>
      </c>
      <c r="J27" s="133">
        <v>1255</v>
      </c>
      <c r="K27" s="58"/>
      <c r="L27" s="58"/>
      <c r="M27" s="133">
        <v>1255</v>
      </c>
      <c r="N27" s="58"/>
      <c r="O27" s="133"/>
      <c r="P27" s="133"/>
      <c r="Q27" s="133"/>
      <c r="R27" s="133"/>
      <c r="S27" s="133"/>
      <c r="T27" s="133"/>
      <c r="U27" s="133"/>
      <c r="V27" s="133"/>
      <c r="W27" s="133"/>
      <c r="X27" s="133"/>
    </row>
    <row r="28" ht="20.25" customHeight="1" spans="1:24">
      <c r="A28" s="21" t="s">
        <v>70</v>
      </c>
      <c r="B28" s="21" t="s">
        <v>70</v>
      </c>
      <c r="C28" s="21" t="s">
        <v>231</v>
      </c>
      <c r="D28" s="21" t="s">
        <v>169</v>
      </c>
      <c r="E28" s="21" t="s">
        <v>106</v>
      </c>
      <c r="F28" s="21" t="s">
        <v>107</v>
      </c>
      <c r="G28" s="21" t="s">
        <v>232</v>
      </c>
      <c r="H28" s="21" t="s">
        <v>169</v>
      </c>
      <c r="I28" s="133">
        <v>2000</v>
      </c>
      <c r="J28" s="133">
        <v>2000</v>
      </c>
      <c r="K28" s="58"/>
      <c r="L28" s="58"/>
      <c r="M28" s="133">
        <v>2000</v>
      </c>
      <c r="N28" s="58"/>
      <c r="O28" s="133"/>
      <c r="P28" s="133"/>
      <c r="Q28" s="133"/>
      <c r="R28" s="133"/>
      <c r="S28" s="133"/>
      <c r="T28" s="133"/>
      <c r="U28" s="133"/>
      <c r="V28" s="133"/>
      <c r="W28" s="133"/>
      <c r="X28" s="133"/>
    </row>
    <row r="29" ht="20.25" customHeight="1" spans="1:24">
      <c r="A29" s="21" t="s">
        <v>70</v>
      </c>
      <c r="B29" s="21" t="s">
        <v>70</v>
      </c>
      <c r="C29" s="21" t="s">
        <v>233</v>
      </c>
      <c r="D29" s="21" t="s">
        <v>234</v>
      </c>
      <c r="E29" s="21" t="s">
        <v>106</v>
      </c>
      <c r="F29" s="21" t="s">
        <v>107</v>
      </c>
      <c r="G29" s="21" t="s">
        <v>235</v>
      </c>
      <c r="H29" s="21" t="s">
        <v>234</v>
      </c>
      <c r="I29" s="133">
        <v>5800</v>
      </c>
      <c r="J29" s="133">
        <v>5800</v>
      </c>
      <c r="K29" s="58"/>
      <c r="L29" s="58"/>
      <c r="M29" s="133">
        <v>5800</v>
      </c>
      <c r="N29" s="58"/>
      <c r="O29" s="133"/>
      <c r="P29" s="133"/>
      <c r="Q29" s="133"/>
      <c r="R29" s="133"/>
      <c r="S29" s="133"/>
      <c r="T29" s="133"/>
      <c r="U29" s="133"/>
      <c r="V29" s="133"/>
      <c r="W29" s="133"/>
      <c r="X29" s="133"/>
    </row>
    <row r="30" ht="17.25" customHeight="1" spans="1:24">
      <c r="A30" s="66" t="s">
        <v>164</v>
      </c>
      <c r="B30" s="67"/>
      <c r="C30" s="175"/>
      <c r="D30" s="175"/>
      <c r="E30" s="175"/>
      <c r="F30" s="175"/>
      <c r="G30" s="175"/>
      <c r="H30" s="176"/>
      <c r="I30" s="133">
        <v>965754</v>
      </c>
      <c r="J30" s="133">
        <v>965754</v>
      </c>
      <c r="K30" s="133"/>
      <c r="L30" s="133"/>
      <c r="M30" s="133">
        <v>965754</v>
      </c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</row>
  </sheetData>
  <mergeCells count="31">
    <mergeCell ref="A2:X2"/>
    <mergeCell ref="A3:H3"/>
    <mergeCell ref="I4:X4"/>
    <mergeCell ref="J5:N5"/>
    <mergeCell ref="O5:Q5"/>
    <mergeCell ref="S5:X5"/>
    <mergeCell ref="A30:H3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Right="0"/>
    <pageSetUpPr fitToPage="1"/>
  </sheetPr>
  <dimension ref="A1:W12"/>
  <sheetViews>
    <sheetView showZeros="0" topLeftCell="C1" workbookViewId="0">
      <selection activeCell="B15" sqref="B15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66"/>
      <c r="E1" s="40"/>
      <c r="F1" s="40"/>
      <c r="G1" s="40"/>
      <c r="H1" s="40"/>
      <c r="U1" s="166"/>
      <c r="W1" s="170" t="s">
        <v>236</v>
      </c>
    </row>
    <row r="2" ht="46.5" customHeight="1" spans="1:23">
      <c r="A2" s="42" t="str">
        <f>"2025"&amp;"年部门项目支出预算表"</f>
        <v>2025年部门项目支出预算表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ht="13.5" customHeight="1" spans="1:23">
      <c r="A3" s="43" t="str">
        <f>"单位名称："&amp;"石林彝族自治县红十字会"</f>
        <v>单位名称：石林彝族自治县红十字会</v>
      </c>
      <c r="B3" s="44"/>
      <c r="C3" s="44"/>
      <c r="D3" s="44"/>
      <c r="E3" s="44"/>
      <c r="F3" s="44"/>
      <c r="G3" s="44"/>
      <c r="H3" s="44"/>
      <c r="I3" s="45"/>
      <c r="J3" s="45"/>
      <c r="K3" s="45"/>
      <c r="L3" s="45"/>
      <c r="M3" s="45"/>
      <c r="N3" s="45"/>
      <c r="O3" s="45"/>
      <c r="P3" s="45"/>
      <c r="Q3" s="45"/>
      <c r="U3" s="166"/>
      <c r="W3" s="148" t="s">
        <v>1</v>
      </c>
    </row>
    <row r="4" ht="21.75" customHeight="1" spans="1:23">
      <c r="A4" s="47" t="s">
        <v>237</v>
      </c>
      <c r="B4" s="48" t="s">
        <v>175</v>
      </c>
      <c r="C4" s="47" t="s">
        <v>176</v>
      </c>
      <c r="D4" s="47" t="s">
        <v>238</v>
      </c>
      <c r="E4" s="48" t="s">
        <v>177</v>
      </c>
      <c r="F4" s="48" t="s">
        <v>178</v>
      </c>
      <c r="G4" s="48" t="s">
        <v>239</v>
      </c>
      <c r="H4" s="48" t="s">
        <v>240</v>
      </c>
      <c r="I4" s="62" t="s">
        <v>55</v>
      </c>
      <c r="J4" s="12" t="s">
        <v>241</v>
      </c>
      <c r="K4" s="13"/>
      <c r="L4" s="13"/>
      <c r="M4" s="35"/>
      <c r="N4" s="12" t="s">
        <v>183</v>
      </c>
      <c r="O4" s="13"/>
      <c r="P4" s="35"/>
      <c r="Q4" s="48" t="s">
        <v>61</v>
      </c>
      <c r="R4" s="12" t="s">
        <v>62</v>
      </c>
      <c r="S4" s="13"/>
      <c r="T4" s="13"/>
      <c r="U4" s="13"/>
      <c r="V4" s="13"/>
      <c r="W4" s="35"/>
    </row>
    <row r="5" ht="21.75" customHeight="1" spans="1:23">
      <c r="A5" s="49"/>
      <c r="B5" s="63"/>
      <c r="C5" s="49"/>
      <c r="D5" s="49"/>
      <c r="E5" s="50"/>
      <c r="F5" s="50"/>
      <c r="G5" s="50"/>
      <c r="H5" s="50"/>
      <c r="I5" s="63"/>
      <c r="J5" s="105" t="s">
        <v>58</v>
      </c>
      <c r="K5" s="167"/>
      <c r="L5" s="48" t="s">
        <v>59</v>
      </c>
      <c r="M5" s="48" t="s">
        <v>60</v>
      </c>
      <c r="N5" s="48" t="s">
        <v>58</v>
      </c>
      <c r="O5" s="48" t="s">
        <v>59</v>
      </c>
      <c r="P5" s="48" t="s">
        <v>60</v>
      </c>
      <c r="Q5" s="50"/>
      <c r="R5" s="48" t="s">
        <v>57</v>
      </c>
      <c r="S5" s="48" t="s">
        <v>64</v>
      </c>
      <c r="T5" s="48" t="s">
        <v>189</v>
      </c>
      <c r="U5" s="48" t="s">
        <v>66</v>
      </c>
      <c r="V5" s="48" t="s">
        <v>67</v>
      </c>
      <c r="W5" s="48" t="s">
        <v>68</v>
      </c>
    </row>
    <row r="6" ht="21" customHeight="1" spans="1:23">
      <c r="A6" s="63"/>
      <c r="B6" s="63"/>
      <c r="C6" s="63"/>
      <c r="D6" s="63"/>
      <c r="E6" s="63"/>
      <c r="F6" s="63"/>
      <c r="G6" s="63"/>
      <c r="H6" s="63"/>
      <c r="I6" s="63"/>
      <c r="J6" s="168" t="s">
        <v>57</v>
      </c>
      <c r="K6" s="169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</row>
    <row r="7" ht="39.75" customHeight="1" spans="1:23">
      <c r="A7" s="52"/>
      <c r="B7" s="54"/>
      <c r="C7" s="52"/>
      <c r="D7" s="52"/>
      <c r="E7" s="53"/>
      <c r="F7" s="53"/>
      <c r="G7" s="53"/>
      <c r="H7" s="53"/>
      <c r="I7" s="54"/>
      <c r="J7" s="17" t="s">
        <v>57</v>
      </c>
      <c r="K7" s="17" t="s">
        <v>242</v>
      </c>
      <c r="L7" s="53"/>
      <c r="M7" s="53"/>
      <c r="N7" s="53"/>
      <c r="O7" s="53"/>
      <c r="P7" s="53"/>
      <c r="Q7" s="53"/>
      <c r="R7" s="53"/>
      <c r="S7" s="53"/>
      <c r="T7" s="53"/>
      <c r="U7" s="54"/>
      <c r="V7" s="53"/>
      <c r="W7" s="53"/>
    </row>
    <row r="8" ht="15" customHeight="1" spans="1:23">
      <c r="A8" s="55">
        <v>1</v>
      </c>
      <c r="B8" s="55">
        <v>2</v>
      </c>
      <c r="C8" s="55">
        <v>3</v>
      </c>
      <c r="D8" s="55">
        <v>4</v>
      </c>
      <c r="E8" s="55">
        <v>5</v>
      </c>
      <c r="F8" s="55">
        <v>6</v>
      </c>
      <c r="G8" s="55">
        <v>7</v>
      </c>
      <c r="H8" s="55">
        <v>8</v>
      </c>
      <c r="I8" s="55">
        <v>9</v>
      </c>
      <c r="J8" s="55">
        <v>10</v>
      </c>
      <c r="K8" s="55">
        <v>11</v>
      </c>
      <c r="L8" s="69">
        <v>12</v>
      </c>
      <c r="M8" s="69">
        <v>13</v>
      </c>
      <c r="N8" s="69">
        <v>14</v>
      </c>
      <c r="O8" s="69">
        <v>15</v>
      </c>
      <c r="P8" s="69">
        <v>16</v>
      </c>
      <c r="Q8" s="69">
        <v>17</v>
      </c>
      <c r="R8" s="69">
        <v>18</v>
      </c>
      <c r="S8" s="69">
        <v>19</v>
      </c>
      <c r="T8" s="69">
        <v>20</v>
      </c>
      <c r="U8" s="55">
        <v>21</v>
      </c>
      <c r="V8" s="69">
        <v>22</v>
      </c>
      <c r="W8" s="55">
        <v>23</v>
      </c>
    </row>
    <row r="9" ht="21.75" customHeight="1" spans="1:23">
      <c r="A9" s="97" t="s">
        <v>243</v>
      </c>
      <c r="B9" s="97" t="s">
        <v>244</v>
      </c>
      <c r="C9" s="97" t="s">
        <v>245</v>
      </c>
      <c r="D9" s="97" t="s">
        <v>70</v>
      </c>
      <c r="E9" s="97" t="s">
        <v>108</v>
      </c>
      <c r="F9" s="97" t="s">
        <v>109</v>
      </c>
      <c r="G9" s="97" t="s">
        <v>207</v>
      </c>
      <c r="H9" s="97" t="s">
        <v>208</v>
      </c>
      <c r="I9" s="133">
        <v>21000</v>
      </c>
      <c r="J9" s="133">
        <v>21000</v>
      </c>
      <c r="K9" s="133">
        <v>21000</v>
      </c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</row>
    <row r="10" ht="21.75" customHeight="1" spans="1:23">
      <c r="A10" s="97" t="s">
        <v>243</v>
      </c>
      <c r="B10" s="97" t="s">
        <v>244</v>
      </c>
      <c r="C10" s="97" t="s">
        <v>245</v>
      </c>
      <c r="D10" s="97" t="s">
        <v>70</v>
      </c>
      <c r="E10" s="97" t="s">
        <v>108</v>
      </c>
      <c r="F10" s="97" t="s">
        <v>109</v>
      </c>
      <c r="G10" s="97" t="s">
        <v>246</v>
      </c>
      <c r="H10" s="97" t="s">
        <v>247</v>
      </c>
      <c r="I10" s="133">
        <v>9000</v>
      </c>
      <c r="J10" s="133">
        <v>9000</v>
      </c>
      <c r="K10" s="133">
        <v>9000</v>
      </c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</row>
    <row r="11" ht="21.75" customHeight="1" spans="1:23">
      <c r="A11" s="97" t="s">
        <v>243</v>
      </c>
      <c r="B11" s="97" t="s">
        <v>248</v>
      </c>
      <c r="C11" s="97" t="s">
        <v>249</v>
      </c>
      <c r="D11" s="97" t="s">
        <v>70</v>
      </c>
      <c r="E11" s="97" t="s">
        <v>108</v>
      </c>
      <c r="F11" s="97" t="s">
        <v>109</v>
      </c>
      <c r="G11" s="97" t="s">
        <v>207</v>
      </c>
      <c r="H11" s="97" t="s">
        <v>208</v>
      </c>
      <c r="I11" s="133">
        <v>30000</v>
      </c>
      <c r="J11" s="133">
        <v>30000</v>
      </c>
      <c r="K11" s="133">
        <v>30000</v>
      </c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</row>
    <row r="12" ht="18.75" customHeight="1" spans="1:23">
      <c r="A12" s="66" t="s">
        <v>164</v>
      </c>
      <c r="B12" s="67"/>
      <c r="C12" s="67"/>
      <c r="D12" s="67"/>
      <c r="E12" s="67"/>
      <c r="F12" s="67"/>
      <c r="G12" s="67"/>
      <c r="H12" s="68"/>
      <c r="I12" s="133">
        <v>60000</v>
      </c>
      <c r="J12" s="133">
        <v>60000</v>
      </c>
      <c r="K12" s="133">
        <v>60000</v>
      </c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Right="0"/>
    <pageSetUpPr fitToPage="1"/>
  </sheetPr>
  <dimension ref="A1:J15"/>
  <sheetViews>
    <sheetView showZeros="0" workbookViewId="0">
      <selection activeCell="B11" sqref="B11:B15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41" t="s">
        <v>250</v>
      </c>
    </row>
    <row r="2" ht="39.75" customHeight="1" spans="1:10">
      <c r="A2" s="94" t="str">
        <f>"2025"&amp;"年部门项目支出绩效目标表"</f>
        <v>2025年部门项目支出绩效目标表</v>
      </c>
      <c r="B2" s="42"/>
      <c r="C2" s="42"/>
      <c r="D2" s="42"/>
      <c r="E2" s="42"/>
      <c r="F2" s="95"/>
      <c r="G2" s="42"/>
      <c r="H2" s="95"/>
      <c r="I2" s="95"/>
      <c r="J2" s="42"/>
    </row>
    <row r="3" ht="17.25" customHeight="1" spans="1:1">
      <c r="A3" s="43" t="str">
        <f>"单位名称："&amp;"石林彝族自治县红十字会"</f>
        <v>单位名称：石林彝族自治县红十字会</v>
      </c>
    </row>
    <row r="4" ht="44.25" customHeight="1" spans="1:10">
      <c r="A4" s="17" t="s">
        <v>176</v>
      </c>
      <c r="B4" s="17" t="s">
        <v>251</v>
      </c>
      <c r="C4" s="17" t="s">
        <v>252</v>
      </c>
      <c r="D4" s="17" t="s">
        <v>253</v>
      </c>
      <c r="E4" s="17" t="s">
        <v>254</v>
      </c>
      <c r="F4" s="96" t="s">
        <v>255</v>
      </c>
      <c r="G4" s="17" t="s">
        <v>256</v>
      </c>
      <c r="H4" s="96" t="s">
        <v>257</v>
      </c>
      <c r="I4" s="96" t="s">
        <v>258</v>
      </c>
      <c r="J4" s="17" t="s">
        <v>259</v>
      </c>
    </row>
    <row r="5" ht="18.75" customHeight="1" spans="1:10">
      <c r="A5" s="163">
        <v>1</v>
      </c>
      <c r="B5" s="163">
        <v>2</v>
      </c>
      <c r="C5" s="163">
        <v>3</v>
      </c>
      <c r="D5" s="163">
        <v>4</v>
      </c>
      <c r="E5" s="163">
        <v>5</v>
      </c>
      <c r="F5" s="69">
        <v>6</v>
      </c>
      <c r="G5" s="163">
        <v>7</v>
      </c>
      <c r="H5" s="69">
        <v>8</v>
      </c>
      <c r="I5" s="69">
        <v>9</v>
      </c>
      <c r="J5" s="163">
        <v>10</v>
      </c>
    </row>
    <row r="6" ht="42" customHeight="1" spans="1:10">
      <c r="A6" s="18" t="s">
        <v>70</v>
      </c>
      <c r="B6" s="97"/>
      <c r="C6" s="97"/>
      <c r="D6" s="97"/>
      <c r="E6" s="33"/>
      <c r="F6" s="98"/>
      <c r="G6" s="33"/>
      <c r="H6" s="98"/>
      <c r="I6" s="98"/>
      <c r="J6" s="33"/>
    </row>
    <row r="7" ht="42" customHeight="1" spans="1:10">
      <c r="A7" s="164" t="s">
        <v>70</v>
      </c>
      <c r="B7" s="32"/>
      <c r="C7" s="32"/>
      <c r="D7" s="32"/>
      <c r="E7" s="18"/>
      <c r="F7" s="32"/>
      <c r="G7" s="18"/>
      <c r="H7" s="32"/>
      <c r="I7" s="32"/>
      <c r="J7" s="18"/>
    </row>
    <row r="8" ht="42" customHeight="1" spans="1:10">
      <c r="A8" s="165" t="s">
        <v>249</v>
      </c>
      <c r="B8" s="32" t="s">
        <v>260</v>
      </c>
      <c r="C8" s="32" t="s">
        <v>261</v>
      </c>
      <c r="D8" s="32" t="s">
        <v>262</v>
      </c>
      <c r="E8" s="18" t="s">
        <v>263</v>
      </c>
      <c r="F8" s="32" t="s">
        <v>264</v>
      </c>
      <c r="G8" s="18" t="s">
        <v>265</v>
      </c>
      <c r="H8" s="32" t="s">
        <v>266</v>
      </c>
      <c r="I8" s="32" t="s">
        <v>267</v>
      </c>
      <c r="J8" s="18" t="s">
        <v>268</v>
      </c>
    </row>
    <row r="9" ht="42" customHeight="1" spans="1:10">
      <c r="A9" s="165" t="s">
        <v>249</v>
      </c>
      <c r="B9" s="32" t="s">
        <v>260</v>
      </c>
      <c r="C9" s="32" t="s">
        <v>269</v>
      </c>
      <c r="D9" s="32" t="s">
        <v>270</v>
      </c>
      <c r="E9" s="18" t="s">
        <v>271</v>
      </c>
      <c r="F9" s="32" t="s">
        <v>272</v>
      </c>
      <c r="G9" s="18" t="s">
        <v>273</v>
      </c>
      <c r="H9" s="32" t="s">
        <v>274</v>
      </c>
      <c r="I9" s="32" t="s">
        <v>267</v>
      </c>
      <c r="J9" s="18" t="s">
        <v>275</v>
      </c>
    </row>
    <row r="10" ht="42" customHeight="1" spans="1:10">
      <c r="A10" s="165" t="s">
        <v>249</v>
      </c>
      <c r="B10" s="32" t="s">
        <v>260</v>
      </c>
      <c r="C10" s="32" t="s">
        <v>276</v>
      </c>
      <c r="D10" s="32" t="s">
        <v>277</v>
      </c>
      <c r="E10" s="18" t="s">
        <v>278</v>
      </c>
      <c r="F10" s="32" t="s">
        <v>272</v>
      </c>
      <c r="G10" s="18" t="s">
        <v>273</v>
      </c>
      <c r="H10" s="32" t="s">
        <v>274</v>
      </c>
      <c r="I10" s="32" t="s">
        <v>267</v>
      </c>
      <c r="J10" s="18" t="s">
        <v>279</v>
      </c>
    </row>
    <row r="11" ht="42" customHeight="1" spans="1:10">
      <c r="A11" s="165" t="s">
        <v>245</v>
      </c>
      <c r="B11" s="32" t="s">
        <v>280</v>
      </c>
      <c r="C11" s="32" t="s">
        <v>261</v>
      </c>
      <c r="D11" s="32" t="s">
        <v>281</v>
      </c>
      <c r="E11" s="18" t="s">
        <v>282</v>
      </c>
      <c r="F11" s="32" t="s">
        <v>272</v>
      </c>
      <c r="G11" s="18" t="s">
        <v>283</v>
      </c>
      <c r="H11" s="32" t="s">
        <v>284</v>
      </c>
      <c r="I11" s="32" t="s">
        <v>285</v>
      </c>
      <c r="J11" s="18" t="s">
        <v>286</v>
      </c>
    </row>
    <row r="12" ht="42" customHeight="1" spans="1:10">
      <c r="A12" s="165" t="s">
        <v>245</v>
      </c>
      <c r="B12" s="32" t="s">
        <v>280</v>
      </c>
      <c r="C12" s="32" t="s">
        <v>261</v>
      </c>
      <c r="D12" s="32" t="s">
        <v>281</v>
      </c>
      <c r="E12" s="18" t="s">
        <v>287</v>
      </c>
      <c r="F12" s="32" t="s">
        <v>272</v>
      </c>
      <c r="G12" s="18" t="s">
        <v>288</v>
      </c>
      <c r="H12" s="32" t="s">
        <v>289</v>
      </c>
      <c r="I12" s="32" t="s">
        <v>285</v>
      </c>
      <c r="J12" s="18" t="s">
        <v>290</v>
      </c>
    </row>
    <row r="13" ht="42" customHeight="1" spans="1:10">
      <c r="A13" s="165" t="s">
        <v>245</v>
      </c>
      <c r="B13" s="32" t="s">
        <v>280</v>
      </c>
      <c r="C13" s="32" t="s">
        <v>261</v>
      </c>
      <c r="D13" s="32" t="s">
        <v>291</v>
      </c>
      <c r="E13" s="18" t="s">
        <v>292</v>
      </c>
      <c r="F13" s="32" t="s">
        <v>272</v>
      </c>
      <c r="G13" s="18" t="s">
        <v>293</v>
      </c>
      <c r="H13" s="32" t="s">
        <v>274</v>
      </c>
      <c r="I13" s="32" t="s">
        <v>285</v>
      </c>
      <c r="J13" s="18" t="s">
        <v>294</v>
      </c>
    </row>
    <row r="14" ht="42" customHeight="1" spans="1:10">
      <c r="A14" s="165" t="s">
        <v>245</v>
      </c>
      <c r="B14" s="32" t="s">
        <v>280</v>
      </c>
      <c r="C14" s="32" t="s">
        <v>269</v>
      </c>
      <c r="D14" s="32" t="s">
        <v>295</v>
      </c>
      <c r="E14" s="18" t="s">
        <v>296</v>
      </c>
      <c r="F14" s="32" t="s">
        <v>272</v>
      </c>
      <c r="G14" s="18" t="s">
        <v>297</v>
      </c>
      <c r="H14" s="32" t="s">
        <v>284</v>
      </c>
      <c r="I14" s="32" t="s">
        <v>285</v>
      </c>
      <c r="J14" s="18" t="s">
        <v>298</v>
      </c>
    </row>
    <row r="15" ht="42" customHeight="1" spans="1:10">
      <c r="A15" s="165" t="s">
        <v>245</v>
      </c>
      <c r="B15" s="32" t="s">
        <v>280</v>
      </c>
      <c r="C15" s="32" t="s">
        <v>276</v>
      </c>
      <c r="D15" s="32" t="s">
        <v>277</v>
      </c>
      <c r="E15" s="18" t="s">
        <v>299</v>
      </c>
      <c r="F15" s="32" t="s">
        <v>272</v>
      </c>
      <c r="G15" s="18" t="s">
        <v>293</v>
      </c>
      <c r="H15" s="32" t="s">
        <v>274</v>
      </c>
      <c r="I15" s="32" t="s">
        <v>285</v>
      </c>
      <c r="J15" s="18" t="s">
        <v>300</v>
      </c>
    </row>
  </sheetData>
  <mergeCells count="6">
    <mergeCell ref="A2:J2"/>
    <mergeCell ref="A3:H3"/>
    <mergeCell ref="A8:A10"/>
    <mergeCell ref="A11:A15"/>
    <mergeCell ref="B8:B10"/>
    <mergeCell ref="B11:B15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LENOTD8</cp:lastModifiedBy>
  <dcterms:created xsi:type="dcterms:W3CDTF">2025-03-12T07:24:00Z</dcterms:created>
  <dcterms:modified xsi:type="dcterms:W3CDTF">2025-03-14T03:12:13Z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32AC49ADAF4246DD85039A09E0FFDFF8_12</vt:lpwstr>
  </property>
  <property fmtid="{D5CDD505-2E9C-101B-9397-08002B2CF9AE}" pid="3" name="KSOProductBuildVer">
    <vt:lpwstr>2052-12.1.0.20305</vt:lpwstr>
  </property>
</Properties>
</file>