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库汇总表" sheetId="17" r:id="rId1"/>
  </sheets>
  <definedNames>
    <definedName name="_xlnm.Print_Area" localSheetId="0">项目库汇总表!$A$1:$Q$131</definedName>
    <definedName name="_xlnm.Print_Titles" localSheetId="0">项目库汇总表!$1:$5</definedName>
  </definedNames>
  <calcPr calcId="144525"/>
</workbook>
</file>

<file path=xl/sharedStrings.xml><?xml version="1.0" encoding="utf-8"?>
<sst xmlns="http://schemas.openxmlformats.org/spreadsheetml/2006/main" count="721" uniqueCount="348">
  <si>
    <t>石林县2020年脱贫攻坚拟新入库项目汇总表</t>
  </si>
  <si>
    <t>序号</t>
  </si>
  <si>
    <t>项目类别及名称</t>
  </si>
  <si>
    <t>建设性质</t>
  </si>
  <si>
    <t>单位</t>
  </si>
  <si>
    <t>规模</t>
  </si>
  <si>
    <t>建档立卡直接受益</t>
  </si>
  <si>
    <t>时间进度</t>
  </si>
  <si>
    <t>需要投入资金（万元）</t>
  </si>
  <si>
    <t>责任人</t>
  </si>
  <si>
    <t>行业责任部门</t>
  </si>
  <si>
    <t>主要建设内容</t>
  </si>
  <si>
    <t>户</t>
  </si>
  <si>
    <t>人</t>
  </si>
  <si>
    <t>开工年度</t>
  </si>
  <si>
    <t>完工年度</t>
  </si>
  <si>
    <t>合计</t>
  </si>
  <si>
    <t>2018年</t>
  </si>
  <si>
    <t>2019年</t>
  </si>
  <si>
    <t>2020年</t>
  </si>
  <si>
    <t>村委会干部</t>
  </si>
  <si>
    <t>驻村扶贫工作队员</t>
  </si>
  <si>
    <t>7=8+9+10</t>
  </si>
  <si>
    <t>合  计</t>
  </si>
  <si>
    <t>—</t>
  </si>
  <si>
    <t>一、安全稳固住房</t>
  </si>
  <si>
    <t>（二）危房改造</t>
  </si>
  <si>
    <t>2.加固修缮</t>
  </si>
  <si>
    <t>住建</t>
  </si>
  <si>
    <t>动态新增4类重点对象农村危房改造</t>
  </si>
  <si>
    <t>重建/加固修繕</t>
  </si>
  <si>
    <t>六、产业扶贫</t>
  </si>
  <si>
    <t>（三）通过加工、商贸、乡村旅游、电商、小额信贷、参加专业合作社、集体经济组织等（由村级分项自行填）</t>
  </si>
  <si>
    <t>鹿阜街道</t>
  </si>
  <si>
    <t>北山村委会农特产品集散地建设</t>
  </si>
  <si>
    <t>新建</t>
  </si>
  <si>
    <t>项</t>
  </si>
  <si>
    <t>陈华熊</t>
  </si>
  <si>
    <t>袁明辉</t>
  </si>
  <si>
    <t>农业农村</t>
  </si>
  <si>
    <t>建设仔猪交易市场</t>
  </si>
  <si>
    <t>石林街道</t>
  </si>
  <si>
    <t>长跨村委会产业基地建设项目</t>
  </si>
  <si>
    <t>个</t>
  </si>
  <si>
    <t>徐正邦</t>
  </si>
  <si>
    <t>刘文华</t>
  </si>
  <si>
    <t>农业农村局</t>
  </si>
  <si>
    <r>
      <rPr>
        <sz val="11"/>
        <rFont val="仿宋"/>
        <charset val="134"/>
      </rPr>
      <t>三面沟砌5.3KM、机耕路修复3.8KM、块石砌7032m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、混凝土浇筑800m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、闸门20道、土方开挖5000m</t>
    </r>
    <r>
      <rPr>
        <sz val="11"/>
        <rFont val="宋体"/>
        <charset val="134"/>
      </rPr>
      <t>³</t>
    </r>
  </si>
  <si>
    <t>水塘铺“红宝石”桃树基地配套设施项目</t>
  </si>
  <si>
    <t>昂杨</t>
  </si>
  <si>
    <t>李静江</t>
  </si>
  <si>
    <r>
      <rPr>
        <sz val="11"/>
        <rFont val="仿宋"/>
        <charset val="134"/>
      </rPr>
      <t>新建80m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米集水池1座，20㎡抽水泵房1座，容积530m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高位调节池1座；机耕道路整修长510米、宽3.5米。安装IS65—40—200水泵电机1套，安装11KW减压启动柜1台，安装15KVA变压器1台，架设10KV高压输电线路430米。</t>
    </r>
  </si>
  <si>
    <t>长跨村生猪养殖二期项目</t>
  </si>
  <si>
    <t>平方米</t>
  </si>
  <si>
    <t>新建猪舍550平方米</t>
  </si>
  <si>
    <t>老挖扎扎呀玉米青储饲料二期项目</t>
  </si>
  <si>
    <t>赵文明</t>
  </si>
  <si>
    <t>王兆敏</t>
  </si>
  <si>
    <t>设备购置、道路硬化、泥结石露天场地平整2500平方米</t>
  </si>
  <si>
    <t>水塘铺花卉分拣中心项目</t>
  </si>
  <si>
    <t>建盖万寿菊分拣点1000平方米(含发酵池）、食用玫瑰分拣点1000平方米</t>
  </si>
  <si>
    <t>螺蛳塘茶叶分拣中心项目</t>
  </si>
  <si>
    <t>罗芳</t>
  </si>
  <si>
    <t>张  立</t>
  </si>
  <si>
    <t>建盖730平方米茶叶分拣房,配套茶叶烘干设备</t>
  </si>
  <si>
    <t>石林街道老挖村石林扎扎呀玉米种植专业合作社项目</t>
  </si>
  <si>
    <t>场地平整6812.93平方米，简易露天场地2779.78平方米，收储平台90.0平方米，计量用房13.5平方米，青饲料粉碎场277.2平方米，80t电子秤1套，配电室24.0平方米。</t>
  </si>
  <si>
    <t>板桥街道</t>
  </si>
  <si>
    <t>板桥街道鲜食玉米分拣储运中心项目</t>
  </si>
  <si>
    <t>黄家礼</t>
  </si>
  <si>
    <t xml:space="preserve"> 徐敬尧</t>
  </si>
  <si>
    <t>板桥街道鲜食玉米分拣储运中心项目（建冷库1320平方米，分拣场地建设400平方米，硬化场地3000平方米，管理用房250平方米，围墙建设150米，购置冷库设备一套，安装变压器一台）</t>
  </si>
  <si>
    <t>板桥街道扶贫产业标准化种植基地建设项目</t>
  </si>
  <si>
    <t>亩</t>
  </si>
  <si>
    <t>韩永云、罗家祥、吴荣慧</t>
  </si>
  <si>
    <t>陈金平、杨云强、刘春波</t>
  </si>
  <si>
    <t>建设钢架塑料大棚110亩，其中者乌龙村委会50亩，冒水洞村委会30亩，叠水村委会30亩，并配套水、电、路及管理房等设施</t>
  </si>
  <si>
    <t>板桥街道龙井红梨基地游路硬化项目</t>
  </si>
  <si>
    <t>雷从富</t>
  </si>
  <si>
    <t>王梓任</t>
  </si>
  <si>
    <t>道路硬化6000平方米、路肩2000平方米</t>
  </si>
  <si>
    <t>叠水村委会血桃基地机耕路修缮工程</t>
  </si>
  <si>
    <t>吴荣慧</t>
  </si>
  <si>
    <t>刘春波</t>
  </si>
  <si>
    <t>铺设土夹石路8000平方米</t>
  </si>
  <si>
    <t>圭山镇</t>
  </si>
  <si>
    <t>海邑老寨水果交易市场</t>
  </si>
  <si>
    <t>王张福</t>
  </si>
  <si>
    <t>杨云</t>
  </si>
  <si>
    <t>改造原市场，提标升级</t>
  </si>
  <si>
    <t>尾乍黑苹果基地水池建设（二期）</t>
  </si>
  <si>
    <t>钟文亮</t>
  </si>
  <si>
    <t>喻永福</t>
  </si>
  <si>
    <r>
      <rPr>
        <sz val="10"/>
        <rFont val="仿宋"/>
        <charset val="134"/>
      </rPr>
      <t>小竹箐出水口引水2km,新建200m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蓄水池一座</t>
    </r>
  </si>
  <si>
    <t>尾乍黑村委会左溪村柑桔产业水池建设</t>
  </si>
  <si>
    <r>
      <rPr>
        <sz val="10"/>
        <rFont val="仿宋"/>
        <charset val="134"/>
      </rPr>
      <t>新建200m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蓄水池一座；修缮200m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蓄水池1座，联络管道300米</t>
    </r>
  </si>
  <si>
    <t>长湖镇</t>
  </si>
  <si>
    <t>舍色百香果育苗基地建设项目</t>
  </si>
  <si>
    <t>60（含外村）</t>
  </si>
  <si>
    <t>216人</t>
  </si>
  <si>
    <t>毕红忠</t>
  </si>
  <si>
    <t>毕远鹏</t>
  </si>
  <si>
    <t>新建规格为20米×5米×5米钢架大棚20个，以及配套在水电路等设施，苗木可优惠供应所有愿意种植的贫困户</t>
  </si>
  <si>
    <t>所各邑金银花种植示范基地建设</t>
  </si>
  <si>
    <t>昂美仙</t>
  </si>
  <si>
    <t>金仕明</t>
  </si>
  <si>
    <t>成立中药材种植专业合作社，示范种植金银花云花三号200亩</t>
  </si>
  <si>
    <t>豆黑村委会豆黑村蔬菜大棚建设20个</t>
  </si>
  <si>
    <t>毕永明</t>
  </si>
  <si>
    <t>高云峰</t>
  </si>
  <si>
    <t>新建大棚20个，实施通水通电通路改造</t>
  </si>
  <si>
    <t>舍色村委会脱贫肉牛养殖小区暨牲畜市场</t>
  </si>
  <si>
    <t>建设占地1500平方米的大牲畜集中养殖圈舍和1500平方米在配套场地小区</t>
  </si>
  <si>
    <t>所各邑村委会所各邑村机耕路修缮10公里</t>
  </si>
  <si>
    <t>扩改建</t>
  </si>
  <si>
    <t>公里</t>
  </si>
  <si>
    <t>修缮机耕道路10公里</t>
  </si>
  <si>
    <t>西街口镇</t>
  </si>
  <si>
    <t>西街口镇格渣村委会农产品分拣、加工、交易市场</t>
  </si>
  <si>
    <t>新建/扩改建</t>
  </si>
  <si>
    <t>王冲林</t>
  </si>
  <si>
    <t>刘光伟</t>
  </si>
  <si>
    <t>新建市场500平方米及场地硬化</t>
  </si>
  <si>
    <t>西街口镇芭茅村委会芭茅村农特产品分拣中心</t>
  </si>
  <si>
    <t>陈德志</t>
  </si>
  <si>
    <t>段惠仙</t>
  </si>
  <si>
    <t>新建人参果分拣中心2000平方米。</t>
  </si>
  <si>
    <t>西街口镇雨布宜村委会农产品交易市场(二期)</t>
  </si>
  <si>
    <t>交易市场场地平整、硬化。</t>
  </si>
  <si>
    <t>西街口镇高原农特产品分拣、加工中心</t>
  </si>
  <si>
    <t>张雄雁</t>
  </si>
  <si>
    <t>普文和</t>
  </si>
  <si>
    <t>新建人参果分拣中心3500平方米。</t>
  </si>
  <si>
    <t>西街口镇紫处村委会人参果分拣中心</t>
  </si>
  <si>
    <t>刘玉明</t>
  </si>
  <si>
    <t>王光才</t>
  </si>
  <si>
    <t>新建人参果分拣中心1000平方米。</t>
  </si>
  <si>
    <t>西街口镇西街口村人参果分拣中心</t>
  </si>
  <si>
    <t>新建人参果分拣中心仓库1200平方米。</t>
  </si>
  <si>
    <t>西街口镇绿水塘村委会寨海村生产用水水塘改造</t>
  </si>
  <si>
    <t>钱菊芬</t>
  </si>
  <si>
    <t>毕学志</t>
  </si>
  <si>
    <t>村内生产用水水塘改造。</t>
  </si>
  <si>
    <t>大可乡</t>
  </si>
  <si>
    <t>大可乡南大村村委会花椒专业合作社附属配套建设（水窖、水电等）</t>
  </si>
  <si>
    <t>徐永春</t>
  </si>
  <si>
    <t>者玉宝</t>
  </si>
  <si>
    <r>
      <rPr>
        <sz val="10"/>
        <rFont val="仿宋"/>
        <charset val="134"/>
      </rPr>
      <t>建设30m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钢筋混凝土水窖30个，10㎡泵房1座，水泵电机1套，水管2.3km以及附属配套设施。</t>
    </r>
  </si>
  <si>
    <t>大可乡结胜村委会驴马养殖场</t>
  </si>
  <si>
    <t>赵印伟</t>
  </si>
  <si>
    <t>李云红</t>
  </si>
  <si>
    <t>建设驴马养殖场3600㎡，钢结构。</t>
  </si>
  <si>
    <t>大可乡水尾村委会老黑山养殖小区</t>
  </si>
  <si>
    <t>张成岗</t>
  </si>
  <si>
    <t>黄宏生</t>
  </si>
  <si>
    <t>建设砖结构养殖房，建设200座砖结构，牲畜用房每座50㎡。</t>
  </si>
  <si>
    <t>大可乡岩子脚村委会石子凹小桥建设</t>
  </si>
  <si>
    <t>詹伟</t>
  </si>
  <si>
    <t>普德学</t>
  </si>
  <si>
    <t>建设现浇C30钢筋砼结构小桥1座。</t>
  </si>
  <si>
    <t>大可乡中龙村委会上龙潭村机耕路建设</t>
  </si>
  <si>
    <t>李勇</t>
  </si>
  <si>
    <t>吴智强</t>
  </si>
  <si>
    <t>建设上龙潭机耕路5km，约3m宽，毛路拉通。</t>
  </si>
  <si>
    <t>大可乡大可村委会养殖小区（肉鸡养殖面积约20亩、10万只鸡）</t>
  </si>
  <si>
    <t>赵燕芳</t>
  </si>
  <si>
    <t>龙彩英</t>
  </si>
  <si>
    <t>建设肉鸡养殖场约13300㎡，简易结构。</t>
  </si>
  <si>
    <t>大可乡老黑山烟叶集中烘烤区</t>
  </si>
  <si>
    <t>建设100座新型烤房，每座占地约30㎡。</t>
  </si>
  <si>
    <t>大可乡水尾村委会花椒加工厂</t>
  </si>
  <si>
    <r>
      <rPr>
        <sz val="10"/>
        <rFont val="仿宋"/>
        <charset val="134"/>
      </rPr>
      <t>建设包装烘干厂，含收储、加工，钢结构2500</t>
    </r>
    <r>
      <rPr>
        <sz val="10.5"/>
        <rFont val="仿宋"/>
        <charset val="134"/>
      </rPr>
      <t>㎡。</t>
    </r>
  </si>
  <si>
    <t>九、农村基础设施和公共服务</t>
  </si>
  <si>
    <t>（二）道路硬化</t>
  </si>
  <si>
    <t>大哨村委会大哨村至所卜所道路窄改宽</t>
  </si>
  <si>
    <t>杨海生</t>
  </si>
  <si>
    <t>董云飞</t>
  </si>
  <si>
    <t>交通</t>
  </si>
  <si>
    <t>大哨村至所卜所道路窄改宽6公里。</t>
  </si>
  <si>
    <t>小团山村、小狗黑地村村内道路硬化及路灯安装工程</t>
  </si>
  <si>
    <t>肖文忠</t>
  </si>
  <si>
    <t>雷兴平</t>
  </si>
  <si>
    <t>交通运输局</t>
  </si>
  <si>
    <t>硬化村内道路5400平方米、安装太阳能路灯50盏</t>
  </si>
  <si>
    <t>海宜村委会老海宜村道路硬化工程建设</t>
  </si>
  <si>
    <t>金玉和</t>
  </si>
  <si>
    <t>黄绍辉</t>
  </si>
  <si>
    <t>村内道路硬化4.5千米</t>
  </si>
  <si>
    <t>（六）农村饮水有保障</t>
  </si>
  <si>
    <t>新宅村委会下新宅村人饮改造</t>
  </si>
  <si>
    <t>陈树云</t>
  </si>
  <si>
    <t>徐永安</t>
  </si>
  <si>
    <t>水务</t>
  </si>
  <si>
    <t>村内给水管网改造改造2km，镀锌钢管DN20、DN25、DN32、DN40。</t>
  </si>
  <si>
    <t>新宅村委会大新冲村人饮改造</t>
  </si>
  <si>
    <t xml:space="preserve"> 给水主管改造2km，镀锌钢管DN200，从复烤厂至大新冲一级加压站，村内给水管网改造改1.5km，镀锌钢管DN20、DN25、DN32、DN40。</t>
  </si>
  <si>
    <t>大哨村委会大哨村人饮改造工程</t>
  </si>
  <si>
    <t>饮水设施更新接管1600米</t>
  </si>
  <si>
    <t>大哨村委会秦家寨村人饮改造工程</t>
  </si>
  <si>
    <t>人饮主水池修缮</t>
  </si>
  <si>
    <t>清水塘村委会马石坎村人饮改造</t>
  </si>
  <si>
    <t>毕建刚</t>
  </si>
  <si>
    <t>薛春华</t>
  </si>
  <si>
    <t>人饮管网改造主管500米、抽水站建设</t>
  </si>
  <si>
    <t>清水塘村委会尾博邑村大塘子清淤改造</t>
  </si>
  <si>
    <t>积水坝塘清淤改造</t>
  </si>
  <si>
    <t>清水塘村委会尾博邑村人饮蓄水池改扩建</t>
  </si>
  <si>
    <t>人饮水池改造</t>
  </si>
  <si>
    <t>阿乌村委会阿乌村、下赵公庄村至上赵公庄村自来水主管改造</t>
  </si>
  <si>
    <t>杨金富</t>
  </si>
  <si>
    <t>速云</t>
  </si>
  <si>
    <t>人饮主管改造2136米</t>
  </si>
  <si>
    <t>三板桥村委会白水井村人饮改造</t>
  </si>
  <si>
    <t>张丽萍</t>
  </si>
  <si>
    <t>毛丽芝</t>
  </si>
  <si>
    <t>人饮管网改造8000米</t>
  </si>
  <si>
    <t>路美邑村委会路美邑村三尖角灌溉沟渠修复</t>
  </si>
  <si>
    <t>杨永喜</t>
  </si>
  <si>
    <t>金玉光</t>
  </si>
  <si>
    <t>浇筑灌溉沟长1400米，宽2.5米（内径1.2米），沟深1.2米，分水闸门10个，支砌档墙350米。</t>
  </si>
  <si>
    <t>鱼龙坝村委会西纳村人饮改造</t>
  </si>
  <si>
    <t>陈保华</t>
  </si>
  <si>
    <t>黄俊涛</t>
  </si>
  <si>
    <t>人饮水池改造，在原有的蓄水池地方扩建，直径20米，深度4米块石支砌</t>
  </si>
  <si>
    <t>鱼龙坝村委会小坡头村人饮改造</t>
  </si>
  <si>
    <t>人饮水池改造，小坡头村张家坟顶蓄水池修缮补漏，直径20米深度3米</t>
  </si>
  <si>
    <t>小河村委会王家庄人饮改造</t>
  </si>
  <si>
    <t>王家林</t>
  </si>
  <si>
    <t>娄昂福</t>
  </si>
  <si>
    <t>人饮管网改造主管2800米、入户管2500米</t>
  </si>
  <si>
    <t>小河村委会新干龙潭人饮改造</t>
  </si>
  <si>
    <t>人饮管网改造3000米</t>
  </si>
  <si>
    <t>阿怒山村委会阿怒山村人饮管道改造</t>
  </si>
  <si>
    <t>改扩建</t>
  </si>
  <si>
    <t>马正平</t>
  </si>
  <si>
    <t>陈文寿</t>
  </si>
  <si>
    <t>管网老化漏水，改造阿怒山村800米人饮管网</t>
  </si>
  <si>
    <t>大长跨人饮改造</t>
  </si>
  <si>
    <t>水务局</t>
  </si>
  <si>
    <t>水泵电机、抽水管道、村内大小管网11450m、人饮水池补漏</t>
  </si>
  <si>
    <t>爱买龙人饮改造</t>
  </si>
  <si>
    <t>张树华</t>
  </si>
  <si>
    <t>陈润德</t>
  </si>
  <si>
    <t>水泵电机、抽水管道、村内大小管网13250m、人饮水池补漏</t>
  </si>
  <si>
    <t>天生关人饮入户管网建设</t>
  </si>
  <si>
    <t>陶富才</t>
  </si>
  <si>
    <t>尹福存</t>
  </si>
  <si>
    <t>新建1000立方米调节水池1座，安装各型输水管网32124米。</t>
  </si>
  <si>
    <t>大小林口铺人饮入户管网改造</t>
  </si>
  <si>
    <t>李志德</t>
  </si>
  <si>
    <t>王亦秋</t>
  </si>
  <si>
    <t>新建闸石房1座、主要管道铺设4200m</t>
  </si>
  <si>
    <t>龙进沟村人饮管网改造</t>
  </si>
  <si>
    <t>安装各类管道2000米。</t>
  </si>
  <si>
    <t>青山村委会人饮管网改造</t>
  </si>
  <si>
    <t>李雄</t>
  </si>
  <si>
    <t>张继文</t>
  </si>
  <si>
    <t>安装各类管道20000米。</t>
  </si>
  <si>
    <t>额冲衣村委会老戈冲里人饮管网改造工程</t>
  </si>
  <si>
    <t>毕永高</t>
  </si>
  <si>
    <t>杨明德</t>
  </si>
  <si>
    <t>饮水主管改造1500m，支管改造4000米</t>
  </si>
  <si>
    <t>尾乍黑村委会土瓜黑村小组人饮管网改造及蓄水池建设</t>
  </si>
  <si>
    <r>
      <rPr>
        <sz val="10"/>
        <rFont val="仿宋"/>
        <charset val="134"/>
      </rPr>
      <t>修缮300m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调节池一座，管网改造1000m</t>
    </r>
  </si>
  <si>
    <t>和合村委会和合村龙潭灌浆工程</t>
  </si>
  <si>
    <t>赵永春</t>
  </si>
  <si>
    <t>杨家学</t>
  </si>
  <si>
    <r>
      <rPr>
        <sz val="10"/>
        <rFont val="仿宋"/>
        <charset val="134"/>
      </rPr>
      <t>500m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水潭底部灌浆</t>
    </r>
  </si>
  <si>
    <t>和合村委会小团田村内水塘修缮工程</t>
  </si>
  <si>
    <t>2座，砌筑石挡墙56米，高2米一座，加装安全护栏56米；砌筑石挡墙29米，高2.8米一座</t>
  </si>
  <si>
    <t>普拉河村委会下部龙人饮解困工程</t>
  </si>
  <si>
    <t>方建兴</t>
  </si>
  <si>
    <t>段宏静</t>
  </si>
  <si>
    <t>石泸高速损毁水源恢复</t>
  </si>
  <si>
    <t>当甸村委会小板田村人饮管网改造工程</t>
  </si>
  <si>
    <t>毕德宏</t>
  </si>
  <si>
    <t>梁卿</t>
  </si>
  <si>
    <t xml:space="preserve">入户管网改造2500m </t>
  </si>
  <si>
    <t>矣维哨村委会立马村抗旱应急取水点</t>
  </si>
  <si>
    <t>赵学胜</t>
  </si>
  <si>
    <t>昂玮</t>
  </si>
  <si>
    <t>支砌挡墙、清理取水点420平方米</t>
  </si>
  <si>
    <t>当甸村委会下村人饮水电改造工程</t>
  </si>
  <si>
    <t>1000米管道更换，电线1500米，安装电杆3棵</t>
  </si>
  <si>
    <t>海邑村委会中寨村人饮管道改造</t>
  </si>
  <si>
    <t>县水务局</t>
  </si>
  <si>
    <t>管道2000米</t>
  </si>
  <si>
    <t>双龙箐村小组大李子箐人饮改困工程</t>
  </si>
  <si>
    <t>昂和春</t>
  </si>
  <si>
    <t>虎龙光</t>
  </si>
  <si>
    <t>村内自来水管更换（DN50钢塑管,长2.5KM）</t>
  </si>
  <si>
    <t>维则村自来水管网改造及大水池加固</t>
  </si>
  <si>
    <t>李文学</t>
  </si>
  <si>
    <t>张德胜</t>
  </si>
  <si>
    <r>
      <rPr>
        <sz val="10"/>
        <rFont val="仿宋"/>
        <charset val="134"/>
      </rPr>
      <t>管网改造38.8q千米（管径150-20），200立方大水池加固一个，日供水140方（140m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/d）</t>
    </r>
  </si>
  <si>
    <t>糯衣村委会下辖4个自然村人饮入户管网建设工程</t>
  </si>
  <si>
    <t>王林</t>
  </si>
  <si>
    <t>范永刚</t>
  </si>
  <si>
    <t>实施糯衣村委会4个村小组入户人饮管网建设工程</t>
  </si>
  <si>
    <t>大可乡大可村（含集镇）人饮调节池及主管建设工程</t>
  </si>
  <si>
    <r>
      <rPr>
        <sz val="10"/>
        <rFont val="仿宋"/>
        <charset val="134"/>
      </rPr>
      <t>主管建设1.2km，调节池建设500m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。</t>
    </r>
  </si>
  <si>
    <t>大可乡岩子脚村委会习克丈、高家村新区人饮管网建设</t>
  </si>
  <si>
    <t>饮水管网改造1000km。</t>
  </si>
  <si>
    <t>大可乡大泥溪人饮管网改造</t>
  </si>
  <si>
    <t>大可乡结胜村委会人饮净水设备安装（结胜、黑古塘、雨落甸、石头寨）</t>
  </si>
  <si>
    <t>安装净水设备4台。</t>
  </si>
  <si>
    <t>（七）卫生室建设</t>
  </si>
  <si>
    <t>路美邑村委会卫生室建设</t>
  </si>
  <si>
    <t>卫计</t>
  </si>
  <si>
    <t>建设村级卫生室80平方米</t>
  </si>
  <si>
    <t>清水塘村委会卫生室厕所建设</t>
  </si>
  <si>
    <t>平方主</t>
  </si>
  <si>
    <t>新建10平方米的卫生厕所</t>
  </si>
  <si>
    <t>水塘铺村委会卫生室建设</t>
  </si>
  <si>
    <t>新建100平方米的卫生室</t>
  </si>
  <si>
    <t>和摩站村委会卫生室建设</t>
  </si>
  <si>
    <t>刘志生</t>
  </si>
  <si>
    <t>毕艺怀</t>
  </si>
  <si>
    <t>小戈丈村委会卫生室建设</t>
  </si>
  <si>
    <t>杨汉辉、罗进明</t>
  </si>
  <si>
    <t>施剑新</t>
  </si>
  <si>
    <t>新建100平方米卫生室，卫生室周边垃圾池建设</t>
  </si>
  <si>
    <t>黄家庄村委会卫生室建设</t>
  </si>
  <si>
    <t>修缮</t>
  </si>
  <si>
    <t>黄家礼、韩树仙</t>
  </si>
  <si>
    <t>徐敬尧</t>
  </si>
  <si>
    <t>修缮86平米、配备相应器材</t>
  </si>
  <si>
    <t>青山村委会卫生室建设</t>
  </si>
  <si>
    <t>舍色村委会卫生室</t>
  </si>
  <si>
    <t>水尾村委卫生室新建工程</t>
  </si>
  <si>
    <t>新建120平方米的卫生室。</t>
  </si>
  <si>
    <t>中龙村委会卫生室修缮改造工作</t>
  </si>
  <si>
    <t>修缮村卫生室房顶漏雨、墙面开裂问题，改建村卫生室厕所，更换老旧病床及药柜。</t>
  </si>
  <si>
    <t>结胜村委会卫生室修缮工作</t>
  </si>
  <si>
    <t>赵映伟</t>
  </si>
  <si>
    <t>修缮村卫生室房顶漏雨、墙面开裂问题，更换老化断裂的门窗及大门。</t>
  </si>
  <si>
    <t>岩子脚村委会卫生室挡墙、围墙、院墙加固改造工作</t>
  </si>
  <si>
    <t>普得学</t>
  </si>
  <si>
    <t>硬化场院130平方米，加固围墙5米、挡墙60平方米。</t>
  </si>
  <si>
    <t>宜奈村委会卫生室建</t>
  </si>
  <si>
    <t>冯克祥</t>
  </si>
  <si>
    <t>李海全</t>
  </si>
  <si>
    <t>（八）公共活动场所</t>
  </si>
  <si>
    <t>大可乡水尾村委会大平滩村综合文化活动室新建工程</t>
  </si>
  <si>
    <t>组织、民政</t>
  </si>
  <si>
    <t>建设大平滩村小组综合文化活动室，钢结构，490平方米。</t>
  </si>
  <si>
    <t>大可乡水尾村委会上堵泥村综合文化活动室新建工程</t>
  </si>
  <si>
    <t>建设上堵泥村小组综合文化活动室，钢结构，490平方米。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</si>
</sst>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178" formatCode="0_ "/>
    <numFmt numFmtId="41" formatCode="_ * #,##0_ ;_ * \-#,##0_ ;_ * &quot;-&quot;_ ;_ @_ "/>
    <numFmt numFmtId="179" formatCode="0_);[Red]\(0\)"/>
  </numFmts>
  <fonts count="4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indexed="10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仿宋"/>
      <charset val="134"/>
    </font>
    <font>
      <sz val="24"/>
      <name val="黑体"/>
      <charset val="134"/>
    </font>
    <font>
      <sz val="24"/>
      <name val="仿宋"/>
      <charset val="134"/>
    </font>
    <font>
      <b/>
      <sz val="16"/>
      <name val="宋体"/>
      <charset val="134"/>
    </font>
    <font>
      <b/>
      <sz val="11"/>
      <name val="仿宋"/>
      <charset val="134"/>
    </font>
    <font>
      <b/>
      <sz val="16"/>
      <name val="仿宋"/>
      <charset val="134"/>
    </font>
    <font>
      <b/>
      <sz val="12"/>
      <name val="宋体"/>
      <charset val="134"/>
    </font>
    <font>
      <b/>
      <sz val="12"/>
      <name val="仿宋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仿宋"/>
      <charset val="134"/>
    </font>
    <font>
      <b/>
      <sz val="10"/>
      <name val="仿宋"/>
      <charset val="134"/>
    </font>
    <font>
      <sz val="10"/>
      <name val="宋体"/>
      <charset val="134"/>
    </font>
    <font>
      <sz val="20"/>
      <name val="黑体"/>
      <charset val="134"/>
    </font>
    <font>
      <sz val="12"/>
      <name val="仿宋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.5"/>
      <name val="仿宋"/>
      <charset val="134"/>
    </font>
  </fonts>
  <fills count="45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0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0" fillId="24" borderId="9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2" fillId="30" borderId="13" applyNumberFormat="0" applyAlignment="0" applyProtection="0">
      <alignment vertical="center"/>
    </xf>
    <xf numFmtId="0" fontId="32" fillId="30" borderId="10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" fillId="1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" fillId="11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1" fillId="0" borderId="1" xfId="39" applyNumberFormat="1" applyFont="1" applyFill="1" applyBorder="1" applyAlignment="1">
      <alignment horizontal="center" vertical="center" wrapText="1"/>
    </xf>
    <xf numFmtId="176" fontId="12" fillId="0" borderId="1" xfId="39" applyNumberFormat="1" applyFont="1" applyFill="1" applyBorder="1" applyAlignment="1">
      <alignment horizontal="left" vertical="center" wrapText="1"/>
    </xf>
    <xf numFmtId="176" fontId="13" fillId="0" borderId="1" xfId="39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79" fontId="15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left" vertical="center" wrapText="1"/>
    </xf>
    <xf numFmtId="176" fontId="16" fillId="2" borderId="3" xfId="0" applyNumberFormat="1" applyFont="1" applyFill="1" applyBorder="1" applyAlignment="1">
      <alignment horizontal="center" vertical="center" wrapText="1"/>
    </xf>
    <xf numFmtId="176" fontId="17" fillId="2" borderId="6" xfId="0" applyNumberFormat="1" applyFont="1" applyFill="1" applyBorder="1" applyAlignment="1">
      <alignment horizontal="left" vertical="center" wrapText="1"/>
    </xf>
    <xf numFmtId="179" fontId="17" fillId="2" borderId="3" xfId="0" applyNumberFormat="1" applyFont="1" applyFill="1" applyBorder="1" applyAlignment="1">
      <alignment horizontal="center" vertical="center" wrapText="1"/>
    </xf>
    <xf numFmtId="176" fontId="16" fillId="3" borderId="3" xfId="0" applyNumberFormat="1" applyFont="1" applyFill="1" applyBorder="1" applyAlignment="1">
      <alignment horizontal="center" vertical="center" wrapText="1"/>
    </xf>
    <xf numFmtId="176" fontId="16" fillId="3" borderId="6" xfId="0" applyNumberFormat="1" applyFont="1" applyFill="1" applyBorder="1" applyAlignment="1">
      <alignment horizontal="left" vertical="center" wrapText="1"/>
    </xf>
    <xf numFmtId="179" fontId="4" fillId="3" borderId="3" xfId="0" applyNumberFormat="1" applyFont="1" applyFill="1" applyBorder="1" applyAlignment="1">
      <alignment horizontal="center" vertical="center" wrapText="1"/>
    </xf>
    <xf numFmtId="179" fontId="16" fillId="12" borderId="3" xfId="0" applyNumberFormat="1" applyFont="1" applyFill="1" applyBorder="1" applyAlignment="1">
      <alignment horizontal="center" vertical="center" wrapText="1"/>
    </xf>
    <xf numFmtId="176" fontId="16" fillId="12" borderId="6" xfId="0" applyNumberFormat="1" applyFont="1" applyFill="1" applyBorder="1" applyAlignment="1">
      <alignment horizontal="left" vertical="center" wrapText="1"/>
    </xf>
    <xf numFmtId="176" fontId="16" fillId="12" borderId="3" xfId="0" applyNumberFormat="1" applyFont="1" applyFill="1" applyBorder="1" applyAlignment="1">
      <alignment horizontal="center" vertical="center" wrapText="1"/>
    </xf>
    <xf numFmtId="176" fontId="17" fillId="12" borderId="3" xfId="0" applyNumberFormat="1" applyFont="1" applyFill="1" applyBorder="1" applyAlignment="1">
      <alignment horizontal="center" vertical="center" wrapText="1"/>
    </xf>
    <xf numFmtId="179" fontId="3" fillId="12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left" vertical="center" wrapText="1"/>
    </xf>
    <xf numFmtId="176" fontId="18" fillId="0" borderId="3" xfId="0" applyNumberFormat="1" applyFont="1" applyFill="1" applyBorder="1" applyAlignment="1">
      <alignment horizontal="center" vertical="center" wrapText="1"/>
    </xf>
    <xf numFmtId="179" fontId="18" fillId="0" borderId="3" xfId="0" applyNumberFormat="1" applyFont="1" applyFill="1" applyBorder="1" applyAlignment="1">
      <alignment horizontal="center" vertical="center" wrapText="1"/>
    </xf>
    <xf numFmtId="178" fontId="18" fillId="0" borderId="3" xfId="0" applyNumberFormat="1" applyFont="1" applyFill="1" applyBorder="1" applyAlignment="1">
      <alignment horizontal="center" vertical="center" wrapText="1"/>
    </xf>
    <xf numFmtId="179" fontId="4" fillId="4" borderId="3" xfId="0" applyNumberFormat="1" applyFont="1" applyFill="1" applyBorder="1" applyAlignment="1">
      <alignment horizontal="center" vertical="center" wrapText="1"/>
    </xf>
    <xf numFmtId="176" fontId="12" fillId="4" borderId="6" xfId="0" applyNumberFormat="1" applyFont="1" applyFill="1" applyBorder="1" applyAlignment="1">
      <alignment horizontal="left" vertical="center" wrapText="1"/>
    </xf>
    <xf numFmtId="176" fontId="18" fillId="4" borderId="3" xfId="0" applyNumberFormat="1" applyFont="1" applyFill="1" applyBorder="1" applyAlignment="1">
      <alignment horizontal="center" vertical="center" wrapText="1"/>
    </xf>
    <xf numFmtId="176" fontId="19" fillId="4" borderId="3" xfId="0" applyNumberFormat="1" applyFont="1" applyFill="1" applyBorder="1" applyAlignment="1">
      <alignment horizontal="center" vertical="center" wrapText="1"/>
    </xf>
    <xf numFmtId="179" fontId="19" fillId="4" borderId="3" xfId="0" applyNumberFormat="1" applyFont="1" applyFill="1" applyBorder="1" applyAlignment="1">
      <alignment horizontal="center" vertical="center" wrapText="1"/>
    </xf>
    <xf numFmtId="179" fontId="4" fillId="5" borderId="3" xfId="0" applyNumberFormat="1" applyFont="1" applyFill="1" applyBorder="1" applyAlignment="1">
      <alignment horizontal="center" vertical="center" wrapText="1"/>
    </xf>
    <xf numFmtId="176" fontId="12" fillId="5" borderId="6" xfId="0" applyNumberFormat="1" applyFont="1" applyFill="1" applyBorder="1" applyAlignment="1">
      <alignment horizontal="left" vertical="center" wrapText="1"/>
    </xf>
    <xf numFmtId="176" fontId="18" fillId="5" borderId="3" xfId="0" applyNumberFormat="1" applyFont="1" applyFill="1" applyBorder="1" applyAlignment="1">
      <alignment horizontal="center" vertical="center" wrapText="1"/>
    </xf>
    <xf numFmtId="179" fontId="18" fillId="5" borderId="3" xfId="0" applyNumberFormat="1" applyFont="1" applyFill="1" applyBorder="1" applyAlignment="1">
      <alignment horizontal="center" vertical="center" wrapText="1"/>
    </xf>
    <xf numFmtId="179" fontId="20" fillId="6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9" fontId="4" fillId="13" borderId="3" xfId="0" applyNumberFormat="1" applyFont="1" applyFill="1" applyBorder="1" applyAlignment="1">
      <alignment horizontal="center" vertical="center" wrapText="1"/>
    </xf>
    <xf numFmtId="178" fontId="4" fillId="5" borderId="3" xfId="0" applyNumberFormat="1" applyFont="1" applyFill="1" applyBorder="1" applyAlignment="1">
      <alignment horizontal="center" vertical="center" wrapText="1"/>
    </xf>
    <xf numFmtId="176" fontId="12" fillId="5" borderId="3" xfId="0" applyNumberFormat="1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left" vertical="center" wrapText="1"/>
    </xf>
    <xf numFmtId="178" fontId="18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176" fontId="18" fillId="5" borderId="3" xfId="0" applyNumberFormat="1" applyFont="1" applyFill="1" applyBorder="1" applyAlignment="1">
      <alignment horizontal="center" vertical="center"/>
    </xf>
    <xf numFmtId="179" fontId="18" fillId="5" borderId="3" xfId="0" applyNumberFormat="1" applyFont="1" applyFill="1" applyBorder="1" applyAlignment="1">
      <alignment horizontal="center" vertical="center"/>
    </xf>
    <xf numFmtId="179" fontId="4" fillId="7" borderId="3" xfId="0" applyNumberFormat="1" applyFont="1" applyFill="1" applyBorder="1" applyAlignment="1">
      <alignment horizontal="center" vertical="center" wrapText="1"/>
    </xf>
    <xf numFmtId="176" fontId="8" fillId="7" borderId="6" xfId="0" applyNumberFormat="1" applyFont="1" applyFill="1" applyBorder="1" applyAlignment="1">
      <alignment horizontal="left" vertical="center" wrapText="1"/>
    </xf>
    <xf numFmtId="176" fontId="18" fillId="7" borderId="3" xfId="0" applyNumberFormat="1" applyFont="1" applyFill="1" applyBorder="1" applyAlignment="1">
      <alignment horizontal="center" vertical="center"/>
    </xf>
    <xf numFmtId="179" fontId="18" fillId="7" borderId="3" xfId="0" applyNumberFormat="1" applyFont="1" applyFill="1" applyBorder="1" applyAlignment="1">
      <alignment horizontal="center" vertical="center"/>
    </xf>
    <xf numFmtId="176" fontId="18" fillId="7" borderId="3" xfId="0" applyNumberFormat="1" applyFont="1" applyFill="1" applyBorder="1" applyAlignment="1">
      <alignment horizontal="center" vertical="center" wrapText="1"/>
    </xf>
    <xf numFmtId="179" fontId="4" fillId="8" borderId="3" xfId="0" applyNumberFormat="1" applyFont="1" applyFill="1" applyBorder="1" applyAlignment="1">
      <alignment horizontal="center" vertical="center" wrapText="1"/>
    </xf>
    <xf numFmtId="176" fontId="12" fillId="8" borderId="6" xfId="0" applyNumberFormat="1" applyFont="1" applyFill="1" applyBorder="1" applyAlignment="1">
      <alignment horizontal="left" vertical="center" wrapText="1"/>
    </xf>
    <xf numFmtId="176" fontId="18" fillId="8" borderId="3" xfId="0" applyNumberFormat="1" applyFont="1" applyFill="1" applyBorder="1" applyAlignment="1">
      <alignment horizontal="center" vertical="center"/>
    </xf>
    <xf numFmtId="179" fontId="18" fillId="8" borderId="3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179" fontId="1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176" fontId="18" fillId="8" borderId="3" xfId="0" applyNumberFormat="1" applyFont="1" applyFill="1" applyBorder="1" applyAlignment="1">
      <alignment horizontal="center" vertical="center" wrapText="1"/>
    </xf>
    <xf numFmtId="179" fontId="18" fillId="8" borderId="3" xfId="0" applyNumberFormat="1" applyFont="1" applyFill="1" applyBorder="1" applyAlignment="1">
      <alignment horizontal="center" vertical="center" wrapText="1"/>
    </xf>
    <xf numFmtId="179" fontId="2" fillId="4" borderId="3" xfId="0" applyNumberFormat="1" applyFont="1" applyFill="1" applyBorder="1" applyAlignment="1">
      <alignment horizontal="center" vertical="center" wrapText="1"/>
    </xf>
    <xf numFmtId="176" fontId="12" fillId="4" borderId="6" xfId="13" applyNumberFormat="1" applyFont="1" applyFill="1" applyBorder="1" applyAlignment="1" applyProtection="1">
      <alignment horizontal="left" vertical="center" wrapText="1"/>
      <protection locked="0"/>
    </xf>
    <xf numFmtId="179" fontId="18" fillId="4" borderId="3" xfId="0" applyNumberFormat="1" applyFont="1" applyFill="1" applyBorder="1" applyAlignment="1">
      <alignment horizontal="center" vertical="center" wrapText="1"/>
    </xf>
    <xf numFmtId="179" fontId="2" fillId="5" borderId="3" xfId="0" applyNumberFormat="1" applyFont="1" applyFill="1" applyBorder="1" applyAlignment="1">
      <alignment horizontal="center" vertical="center" wrapText="1"/>
    </xf>
    <xf numFmtId="176" fontId="12" fillId="5" borderId="6" xfId="13" applyNumberFormat="1" applyFont="1" applyFill="1" applyBorder="1" applyAlignment="1" applyProtection="1">
      <alignment horizontal="left" vertical="center" wrapText="1"/>
      <protection locked="0"/>
    </xf>
    <xf numFmtId="179" fontId="20" fillId="0" borderId="3" xfId="0" applyNumberFormat="1" applyFont="1" applyFill="1" applyBorder="1" applyAlignment="1">
      <alignment horizontal="center" vertical="center" wrapText="1"/>
    </xf>
    <xf numFmtId="179" fontId="20" fillId="5" borderId="3" xfId="0" applyNumberFormat="1" applyFont="1" applyFill="1" applyBorder="1" applyAlignment="1">
      <alignment horizontal="center" vertical="center" wrapText="1"/>
    </xf>
    <xf numFmtId="179" fontId="20" fillId="7" borderId="3" xfId="0" applyNumberFormat="1" applyFont="1" applyFill="1" applyBorder="1" applyAlignment="1">
      <alignment horizontal="center" vertical="center" wrapText="1"/>
    </xf>
    <xf numFmtId="179" fontId="18" fillId="7" borderId="3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176" fontId="15" fillId="0" borderId="0" xfId="39" applyNumberFormat="1" applyFont="1" applyFill="1" applyBorder="1" applyAlignment="1">
      <alignment horizontal="center" vertical="center" wrapText="1"/>
    </xf>
    <xf numFmtId="176" fontId="15" fillId="0" borderId="3" xfId="39" applyNumberFormat="1" applyFont="1" applyFill="1" applyBorder="1" applyAlignment="1">
      <alignment horizontal="center" vertical="center" wrapText="1"/>
    </xf>
    <xf numFmtId="176" fontId="15" fillId="0" borderId="2" xfId="39" applyNumberFormat="1" applyFont="1" applyFill="1" applyBorder="1" applyAlignment="1">
      <alignment horizontal="center" vertical="center" wrapText="1"/>
    </xf>
    <xf numFmtId="176" fontId="15" fillId="0" borderId="5" xfId="39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176" fontId="17" fillId="2" borderId="3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76" fontId="3" fillId="12" borderId="3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 wrapText="1"/>
    </xf>
    <xf numFmtId="177" fontId="19" fillId="4" borderId="3" xfId="0" applyNumberFormat="1" applyFont="1" applyFill="1" applyBorder="1" applyAlignment="1">
      <alignment horizontal="center" vertical="center" wrapText="1"/>
    </xf>
    <xf numFmtId="177" fontId="18" fillId="5" borderId="3" xfId="0" applyNumberFormat="1" applyFont="1" applyFill="1" applyBorder="1" applyAlignment="1">
      <alignment horizontal="center" vertical="center" wrapText="1"/>
    </xf>
    <xf numFmtId="177" fontId="19" fillId="5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 applyProtection="1">
      <alignment horizontal="center" vertical="center"/>
    </xf>
    <xf numFmtId="177" fontId="18" fillId="5" borderId="3" xfId="0" applyNumberFormat="1" applyFont="1" applyFill="1" applyBorder="1" applyAlignment="1">
      <alignment horizontal="center" vertical="center"/>
    </xf>
    <xf numFmtId="177" fontId="18" fillId="7" borderId="3" xfId="0" applyNumberFormat="1" applyFont="1" applyFill="1" applyBorder="1" applyAlignment="1">
      <alignment horizontal="center" vertical="center"/>
    </xf>
    <xf numFmtId="177" fontId="18" fillId="7" borderId="3" xfId="0" applyNumberFormat="1" applyFont="1" applyFill="1" applyBorder="1" applyAlignment="1">
      <alignment horizontal="center" vertical="center" wrapText="1"/>
    </xf>
    <xf numFmtId="177" fontId="18" fillId="8" borderId="3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/>
    </xf>
    <xf numFmtId="176" fontId="18" fillId="6" borderId="3" xfId="0" applyNumberFormat="1" applyFont="1" applyFill="1" applyBorder="1" applyAlignment="1">
      <alignment horizontal="center" vertical="center"/>
    </xf>
    <xf numFmtId="177" fontId="8" fillId="7" borderId="3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176" fontId="22" fillId="0" borderId="0" xfId="0" applyNumberFormat="1" applyFont="1" applyFill="1" applyBorder="1" applyAlignment="1">
      <alignment horizontal="left" vertical="center"/>
    </xf>
    <xf numFmtId="176" fontId="15" fillId="0" borderId="3" xfId="0" applyNumberFormat="1" applyFont="1" applyFill="1" applyBorder="1" applyAlignment="1">
      <alignment horizontal="left" vertical="center" wrapText="1"/>
    </xf>
    <xf numFmtId="176" fontId="22" fillId="0" borderId="3" xfId="0" applyNumberFormat="1" applyFont="1" applyFill="1" applyBorder="1" applyAlignment="1">
      <alignment horizontal="left" vertical="center"/>
    </xf>
    <xf numFmtId="176" fontId="17" fillId="2" borderId="3" xfId="0" applyNumberFormat="1" applyFont="1" applyFill="1" applyBorder="1" applyAlignment="1">
      <alignment horizontal="left" vertical="center"/>
    </xf>
    <xf numFmtId="176" fontId="16" fillId="3" borderId="3" xfId="0" applyNumberFormat="1" applyFont="1" applyFill="1" applyBorder="1" applyAlignment="1">
      <alignment horizontal="left" vertical="center"/>
    </xf>
    <xf numFmtId="176" fontId="16" fillId="12" borderId="3" xfId="0" applyNumberFormat="1" applyFont="1" applyFill="1" applyBorder="1" applyAlignment="1">
      <alignment horizontal="left" vertical="center"/>
    </xf>
    <xf numFmtId="176" fontId="18" fillId="0" borderId="3" xfId="0" applyNumberFormat="1" applyFont="1" applyFill="1" applyBorder="1" applyAlignment="1">
      <alignment horizontal="left" vertical="center"/>
    </xf>
    <xf numFmtId="176" fontId="18" fillId="4" borderId="3" xfId="0" applyNumberFormat="1" applyFont="1" applyFill="1" applyBorder="1" applyAlignment="1">
      <alignment horizontal="left" vertical="center"/>
    </xf>
    <xf numFmtId="176" fontId="18" fillId="5" borderId="3" xfId="0" applyNumberFormat="1" applyFont="1" applyFill="1" applyBorder="1" applyAlignment="1">
      <alignment horizontal="left" vertical="center"/>
    </xf>
    <xf numFmtId="176" fontId="18" fillId="0" borderId="3" xfId="0" applyNumberFormat="1" applyFont="1" applyFill="1" applyBorder="1" applyAlignment="1">
      <alignment horizontal="left" vertical="center"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176" fontId="18" fillId="7" borderId="3" xfId="0" applyNumberFormat="1" applyFont="1" applyFill="1" applyBorder="1" applyAlignment="1">
      <alignment horizontal="left" vertical="center" wrapText="1"/>
    </xf>
    <xf numFmtId="177" fontId="4" fillId="7" borderId="0" xfId="0" applyNumberFormat="1" applyFont="1" applyFill="1" applyBorder="1" applyAlignment="1">
      <alignment vertical="center"/>
    </xf>
    <xf numFmtId="176" fontId="18" fillId="7" borderId="3" xfId="0" applyNumberFormat="1" applyFont="1" applyFill="1" applyBorder="1" applyAlignment="1">
      <alignment horizontal="left" vertical="center"/>
    </xf>
    <xf numFmtId="176" fontId="18" fillId="8" borderId="3" xfId="0" applyNumberFormat="1" applyFont="1" applyFill="1" applyBorder="1" applyAlignment="1">
      <alignment horizontal="left" vertical="center" wrapText="1"/>
    </xf>
    <xf numFmtId="177" fontId="4" fillId="8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9" fontId="18" fillId="0" borderId="3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76" fontId="18" fillId="8" borderId="3" xfId="0" applyNumberFormat="1" applyFont="1" applyFill="1" applyBorder="1" applyAlignment="1">
      <alignment horizontal="left" vertical="center"/>
    </xf>
    <xf numFmtId="176" fontId="18" fillId="0" borderId="6" xfId="0" applyNumberFormat="1" applyFont="1" applyFill="1" applyBorder="1" applyAlignment="1">
      <alignment horizontal="left" vertical="center" wrapText="1"/>
    </xf>
    <xf numFmtId="176" fontId="18" fillId="5" borderId="3" xfId="0" applyNumberFormat="1" applyFont="1" applyFill="1" applyBorder="1" applyAlignment="1">
      <alignment horizontal="left" vertical="center" wrapText="1"/>
    </xf>
    <xf numFmtId="176" fontId="18" fillId="4" borderId="3" xfId="0" applyNumberFormat="1" applyFont="1" applyFill="1" applyBorder="1" applyAlignment="1">
      <alignment horizontal="left" vertical="center" wrapText="1"/>
    </xf>
    <xf numFmtId="176" fontId="18" fillId="0" borderId="6" xfId="0" applyNumberFormat="1" applyFont="1" applyFill="1" applyBorder="1" applyAlignment="1">
      <alignment horizontal="center" vertical="center" wrapText="1"/>
    </xf>
    <xf numFmtId="179" fontId="18" fillId="0" borderId="6" xfId="0" applyNumberFormat="1" applyFont="1" applyFill="1" applyBorder="1" applyAlignment="1">
      <alignment horizontal="center" vertical="center" wrapText="1"/>
    </xf>
    <xf numFmtId="178" fontId="18" fillId="0" borderId="6" xfId="0" applyNumberFormat="1" applyFont="1" applyFill="1" applyBorder="1" applyAlignment="1">
      <alignment horizontal="center" vertical="center" wrapText="1"/>
    </xf>
    <xf numFmtId="178" fontId="20" fillId="5" borderId="3" xfId="0" applyNumberFormat="1" applyFont="1" applyFill="1" applyBorder="1" applyAlignment="1">
      <alignment horizontal="center" vertical="center" wrapText="1"/>
    </xf>
    <xf numFmtId="178" fontId="20" fillId="0" borderId="3" xfId="0" applyNumberFormat="1" applyFont="1" applyFill="1" applyBorder="1" applyAlignment="1">
      <alignment horizontal="center" vertical="center" wrapText="1"/>
    </xf>
    <xf numFmtId="179" fontId="20" fillId="7" borderId="3" xfId="0" applyNumberFormat="1" applyFont="1" applyFill="1" applyBorder="1" applyAlignment="1">
      <alignment horizontal="center" vertical="center"/>
    </xf>
    <xf numFmtId="179" fontId="20" fillId="5" borderId="3" xfId="0" applyNumberFormat="1" applyFont="1" applyFill="1" applyBorder="1" applyAlignment="1">
      <alignment horizontal="center" vertical="center"/>
    </xf>
    <xf numFmtId="176" fontId="12" fillId="5" borderId="6" xfId="19" applyNumberFormat="1" applyFont="1" applyFill="1" applyBorder="1" applyAlignment="1">
      <alignment horizontal="left" vertical="center" wrapText="1"/>
    </xf>
    <xf numFmtId="179" fontId="20" fillId="13" borderId="3" xfId="0" applyNumberFormat="1" applyFont="1" applyFill="1" applyBorder="1" applyAlignment="1">
      <alignment horizontal="center" vertical="center" wrapText="1"/>
    </xf>
    <xf numFmtId="179" fontId="20" fillId="10" borderId="3" xfId="0" applyNumberFormat="1" applyFont="1" applyFill="1" applyBorder="1" applyAlignment="1">
      <alignment horizontal="center" vertical="center" wrapText="1"/>
    </xf>
    <xf numFmtId="176" fontId="12" fillId="10" borderId="6" xfId="13" applyNumberFormat="1" applyFont="1" applyFill="1" applyBorder="1" applyAlignment="1" applyProtection="1">
      <alignment horizontal="left" vertical="center" wrapText="1"/>
      <protection locked="0"/>
    </xf>
    <xf numFmtId="176" fontId="18" fillId="10" borderId="3" xfId="0" applyNumberFormat="1" applyFont="1" applyFill="1" applyBorder="1" applyAlignment="1">
      <alignment horizontal="center" vertical="center" wrapText="1"/>
    </xf>
    <xf numFmtId="179" fontId="19" fillId="10" borderId="3" xfId="0" applyNumberFormat="1" applyFont="1" applyFill="1" applyBorder="1" applyAlignment="1">
      <alignment horizontal="center" vertical="center" wrapText="1"/>
    </xf>
    <xf numFmtId="176" fontId="12" fillId="5" borderId="6" xfId="0" applyNumberFormat="1" applyFont="1" applyFill="1" applyBorder="1" applyAlignment="1">
      <alignment horizontal="left" vertical="center"/>
    </xf>
    <xf numFmtId="179" fontId="20" fillId="0" borderId="3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left" vertical="center"/>
    </xf>
    <xf numFmtId="179" fontId="23" fillId="5" borderId="3" xfId="0" applyNumberFormat="1" applyFont="1" applyFill="1" applyBorder="1" applyAlignment="1">
      <alignment horizontal="center" vertical="center" wrapText="1"/>
    </xf>
    <xf numFmtId="176" fontId="19" fillId="5" borderId="3" xfId="0" applyNumberFormat="1" applyFont="1" applyFill="1" applyBorder="1" applyAlignment="1">
      <alignment horizontal="center" vertical="center"/>
    </xf>
    <xf numFmtId="179" fontId="19" fillId="5" borderId="3" xfId="0" applyNumberFormat="1" applyFont="1" applyFill="1" applyBorder="1" applyAlignment="1">
      <alignment horizontal="center" vertical="center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0" borderId="3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 applyProtection="1">
      <alignment horizontal="center" vertical="center" wrapText="1"/>
    </xf>
    <xf numFmtId="177" fontId="18" fillId="14" borderId="3" xfId="0" applyNumberFormat="1" applyFont="1" applyFill="1" applyBorder="1" applyAlignment="1" applyProtection="1">
      <alignment horizontal="center" vertical="center" wrapText="1"/>
    </xf>
    <xf numFmtId="177" fontId="19" fillId="5" borderId="3" xfId="0" applyNumberFormat="1" applyFont="1" applyFill="1" applyBorder="1" applyAlignment="1">
      <alignment horizontal="center" vertical="center"/>
    </xf>
    <xf numFmtId="176" fontId="19" fillId="5" borderId="3" xfId="0" applyNumberFormat="1" applyFont="1" applyFill="1" applyBorder="1" applyAlignment="1">
      <alignment horizontal="center" vertical="center" wrapText="1"/>
    </xf>
    <xf numFmtId="176" fontId="18" fillId="15" borderId="3" xfId="0" applyNumberFormat="1" applyFont="1" applyFill="1" applyBorder="1" applyAlignment="1">
      <alignment horizontal="center" vertical="center" wrapText="1"/>
    </xf>
    <xf numFmtId="177" fontId="19" fillId="10" borderId="3" xfId="0" applyNumberFormat="1" applyFont="1" applyFill="1" applyBorder="1" applyAlignment="1">
      <alignment horizontal="center" vertical="center" wrapText="1"/>
    </xf>
    <xf numFmtId="178" fontId="18" fillId="0" borderId="6" xfId="0" applyNumberFormat="1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176" fontId="18" fillId="0" borderId="3" xfId="13" applyNumberFormat="1" applyFont="1" applyFill="1" applyBorder="1" applyAlignment="1" applyProtection="1">
      <alignment horizontal="left" vertical="center" wrapText="1"/>
      <protection locked="0"/>
    </xf>
    <xf numFmtId="176" fontId="18" fillId="10" borderId="3" xfId="0" applyNumberFormat="1" applyFont="1" applyFill="1" applyBorder="1" applyAlignment="1">
      <alignment horizontal="left" vertical="center"/>
    </xf>
    <xf numFmtId="176" fontId="19" fillId="5" borderId="3" xfId="0" applyNumberFormat="1" applyFont="1" applyFill="1" applyBorder="1" applyAlignment="1">
      <alignment horizontal="left" vertical="center"/>
    </xf>
    <xf numFmtId="179" fontId="20" fillId="11" borderId="3" xfId="0" applyNumberFormat="1" applyFont="1" applyFill="1" applyBorder="1" applyAlignment="1">
      <alignment horizontal="center" vertical="center" wrapText="1"/>
    </xf>
    <xf numFmtId="176" fontId="12" fillId="11" borderId="6" xfId="13" applyNumberFormat="1" applyFont="1" applyFill="1" applyBorder="1" applyAlignment="1" applyProtection="1">
      <alignment horizontal="left" vertical="center" wrapText="1"/>
      <protection locked="0"/>
    </xf>
    <xf numFmtId="176" fontId="18" fillId="11" borderId="3" xfId="0" applyNumberFormat="1" applyFont="1" applyFill="1" applyBorder="1" applyAlignment="1">
      <alignment horizontal="center" vertical="center" wrapText="1"/>
    </xf>
    <xf numFmtId="179" fontId="18" fillId="11" borderId="3" xfId="0" applyNumberFormat="1" applyFont="1" applyFill="1" applyBorder="1" applyAlignment="1">
      <alignment horizontal="center" vertical="center" wrapText="1"/>
    </xf>
    <xf numFmtId="176" fontId="8" fillId="0" borderId="6" xfId="13" applyNumberFormat="1" applyFont="1" applyFill="1" applyBorder="1" applyAlignment="1" applyProtection="1">
      <alignment horizontal="left" vertical="center" wrapText="1"/>
      <protection locked="0"/>
    </xf>
    <xf numFmtId="177" fontId="18" fillId="11" borderId="3" xfId="0" applyNumberFormat="1" applyFont="1" applyFill="1" applyBorder="1" applyAlignment="1">
      <alignment horizontal="center" vertical="center" wrapText="1"/>
    </xf>
    <xf numFmtId="176" fontId="18" fillId="11" borderId="6" xfId="13" applyNumberFormat="1" applyFont="1" applyFill="1" applyBorder="1" applyAlignment="1" applyProtection="1">
      <alignment horizontal="left" vertical="center" wrapText="1"/>
      <protection locked="0"/>
    </xf>
    <xf numFmtId="176" fontId="18" fillId="0" borderId="6" xfId="13" applyNumberFormat="1" applyFont="1" applyFill="1" applyBorder="1" applyAlignment="1" applyProtection="1">
      <alignment horizontal="left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需求汇总表（1-4）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西街口镇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colors>
    <mruColors>
      <color rgb="00D6DCE4"/>
      <color rgb="00F4B084"/>
      <color rgb="00C6E0B4"/>
      <color rgb="009BC2E6"/>
      <color rgb="00FF0000"/>
      <color rgb="00BDD7EE"/>
      <color rgb="00FFF2CC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1"/>
  <sheetViews>
    <sheetView tabSelected="1" topLeftCell="A91" workbookViewId="0">
      <selection activeCell="A100" sqref="$A100:$XFD100"/>
    </sheetView>
  </sheetViews>
  <sheetFormatPr defaultColWidth="37.5" defaultRowHeight="13.5"/>
  <cols>
    <col min="1" max="1" width="11" style="3" customWidth="1"/>
    <col min="2" max="2" width="33.5" style="22" customWidth="1"/>
    <col min="3" max="3" width="9.625" style="23" customWidth="1"/>
    <col min="4" max="4" width="7.375" style="23" customWidth="1"/>
    <col min="5" max="5" width="9.5" style="23" customWidth="1"/>
    <col min="6" max="7" width="11.5" style="24" customWidth="1"/>
    <col min="8" max="8" width="9.875" style="23" customWidth="1"/>
    <col min="9" max="9" width="10" style="23" customWidth="1"/>
    <col min="10" max="10" width="15.5" style="25" customWidth="1"/>
    <col min="11" max="11" width="11.7583333333333" style="25" customWidth="1"/>
    <col min="12" max="12" width="11" style="25" customWidth="1"/>
    <col min="13" max="13" width="11.3166666666667" style="25" customWidth="1"/>
    <col min="14" max="14" width="14.625" style="23" customWidth="1"/>
    <col min="15" max="15" width="10.375" style="23" customWidth="1"/>
    <col min="16" max="16" width="9.75833333333333" style="23" customWidth="1"/>
    <col min="17" max="17" width="41.7583333333333" style="22" customWidth="1"/>
    <col min="18" max="18" width="11.125" style="1"/>
    <col min="19" max="32" width="9" style="1" customWidth="1"/>
    <col min="33" max="16384" width="37.5" style="1"/>
  </cols>
  <sheetData>
    <row r="1" s="1" customFormat="1" ht="33" customHeight="1" spans="1:29">
      <c r="A1" s="26" t="s">
        <v>0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28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</row>
    <row r="2" s="2" customFormat="1" ht="24" customHeight="1" spans="1:17">
      <c r="A2" s="29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05"/>
      <c r="Q2" s="130"/>
    </row>
    <row r="3" s="2" customFormat="1" ht="21.75" customHeight="1" spans="1:17">
      <c r="A3" s="32" t="s">
        <v>1</v>
      </c>
      <c r="B3" s="33" t="s">
        <v>2</v>
      </c>
      <c r="C3" s="34" t="s">
        <v>3</v>
      </c>
      <c r="D3" s="35" t="s">
        <v>4</v>
      </c>
      <c r="E3" s="34" t="s">
        <v>5</v>
      </c>
      <c r="F3" s="35" t="s">
        <v>6</v>
      </c>
      <c r="G3" s="35"/>
      <c r="H3" s="34" t="s">
        <v>7</v>
      </c>
      <c r="I3" s="34"/>
      <c r="J3" s="106" t="s">
        <v>8</v>
      </c>
      <c r="K3" s="106"/>
      <c r="L3" s="106"/>
      <c r="M3" s="106"/>
      <c r="N3" s="106" t="s">
        <v>9</v>
      </c>
      <c r="O3" s="106"/>
      <c r="P3" s="107" t="s">
        <v>10</v>
      </c>
      <c r="Q3" s="34" t="s">
        <v>11</v>
      </c>
    </row>
    <row r="4" s="3" customFormat="1" ht="33.75" customHeight="1" spans="1:17">
      <c r="A4" s="36"/>
      <c r="B4" s="37"/>
      <c r="C4" s="34"/>
      <c r="D4" s="35"/>
      <c r="E4" s="34"/>
      <c r="F4" s="34" t="s">
        <v>12</v>
      </c>
      <c r="G4" s="34" t="s">
        <v>13</v>
      </c>
      <c r="H4" s="34" t="s">
        <v>14</v>
      </c>
      <c r="I4" s="34" t="s">
        <v>15</v>
      </c>
      <c r="J4" s="34" t="s">
        <v>16</v>
      </c>
      <c r="K4" s="34" t="s">
        <v>17</v>
      </c>
      <c r="L4" s="34" t="s">
        <v>18</v>
      </c>
      <c r="M4" s="34" t="s">
        <v>19</v>
      </c>
      <c r="N4" s="34" t="s">
        <v>20</v>
      </c>
      <c r="O4" s="34" t="s">
        <v>21</v>
      </c>
      <c r="P4" s="108"/>
      <c r="Q4" s="34"/>
    </row>
    <row r="5" s="1" customFormat="1" ht="22.5" customHeight="1" spans="1:17">
      <c r="A5" s="38"/>
      <c r="B5" s="39"/>
      <c r="C5" s="34"/>
      <c r="D5" s="40">
        <v>1</v>
      </c>
      <c r="E5" s="40">
        <v>2</v>
      </c>
      <c r="F5" s="40">
        <v>3</v>
      </c>
      <c r="G5" s="40">
        <v>4</v>
      </c>
      <c r="H5" s="40">
        <v>5</v>
      </c>
      <c r="I5" s="40">
        <v>6</v>
      </c>
      <c r="J5" s="40" t="s">
        <v>22</v>
      </c>
      <c r="K5" s="40">
        <v>8</v>
      </c>
      <c r="L5" s="40">
        <v>9</v>
      </c>
      <c r="M5" s="40">
        <v>10</v>
      </c>
      <c r="N5" s="40">
        <v>11</v>
      </c>
      <c r="O5" s="40">
        <v>12</v>
      </c>
      <c r="P5" s="40">
        <v>13</v>
      </c>
      <c r="Q5" s="131"/>
    </row>
    <row r="6" s="2" customFormat="1" ht="27.75" customHeight="1" spans="1:17">
      <c r="A6" s="41"/>
      <c r="B6" s="42" t="s">
        <v>23</v>
      </c>
      <c r="C6" s="34" t="s">
        <v>24</v>
      </c>
      <c r="D6" s="34" t="s">
        <v>24</v>
      </c>
      <c r="E6" s="40"/>
      <c r="F6" s="40"/>
      <c r="G6" s="40"/>
      <c r="H6" s="40"/>
      <c r="I6" s="40"/>
      <c r="J6" s="109">
        <f>J7+J11+J55</f>
        <v>7274.02</v>
      </c>
      <c r="K6" s="109"/>
      <c r="L6" s="109"/>
      <c r="M6" s="109">
        <f>M7+M11+M55</f>
        <v>7274.02</v>
      </c>
      <c r="N6" s="34"/>
      <c r="O6" s="34"/>
      <c r="P6" s="34"/>
      <c r="Q6" s="132"/>
    </row>
    <row r="7" s="4" customFormat="1" ht="21" customHeight="1" spans="1:17">
      <c r="A7" s="43"/>
      <c r="B7" s="44" t="s">
        <v>25</v>
      </c>
      <c r="C7" s="43"/>
      <c r="D7" s="43"/>
      <c r="E7" s="45"/>
      <c r="F7" s="45"/>
      <c r="G7" s="45"/>
      <c r="H7" s="45"/>
      <c r="I7" s="45"/>
      <c r="J7" s="110">
        <f>SUM(J8)</f>
        <v>250</v>
      </c>
      <c r="K7" s="110"/>
      <c r="L7" s="110"/>
      <c r="M7" s="110">
        <f>SUM(M8)</f>
        <v>250</v>
      </c>
      <c r="N7" s="110" t="s">
        <v>24</v>
      </c>
      <c r="O7" s="110" t="s">
        <v>24</v>
      </c>
      <c r="P7" s="110" t="s">
        <v>24</v>
      </c>
      <c r="Q7" s="133"/>
    </row>
    <row r="8" s="5" customFormat="1" ht="20.1" customHeight="1" spans="1:17">
      <c r="A8" s="46"/>
      <c r="B8" s="47" t="s">
        <v>26</v>
      </c>
      <c r="C8" s="46"/>
      <c r="D8" s="46"/>
      <c r="E8" s="48"/>
      <c r="F8" s="48"/>
      <c r="G8" s="48"/>
      <c r="H8" s="48"/>
      <c r="I8" s="48"/>
      <c r="J8" s="111">
        <f>J9</f>
        <v>250</v>
      </c>
      <c r="K8" s="111"/>
      <c r="L8" s="111"/>
      <c r="M8" s="111">
        <f>M9</f>
        <v>250</v>
      </c>
      <c r="N8" s="46"/>
      <c r="O8" s="46"/>
      <c r="P8" s="46" t="s">
        <v>24</v>
      </c>
      <c r="Q8" s="134"/>
    </row>
    <row r="9" s="6" customFormat="1" ht="20.1" customHeight="1" spans="1:17">
      <c r="A9" s="49"/>
      <c r="B9" s="50" t="s">
        <v>27</v>
      </c>
      <c r="C9" s="51"/>
      <c r="D9" s="52"/>
      <c r="E9" s="53"/>
      <c r="F9" s="53"/>
      <c r="G9" s="53"/>
      <c r="H9" s="53"/>
      <c r="I9" s="53"/>
      <c r="J9" s="112">
        <f>SUM(J10:J10)</f>
        <v>250</v>
      </c>
      <c r="K9" s="112"/>
      <c r="L9" s="112"/>
      <c r="M9" s="112">
        <f>SUM(M10:M10)</f>
        <v>250</v>
      </c>
      <c r="N9" s="51"/>
      <c r="O9" s="51"/>
      <c r="P9" s="51" t="s">
        <v>28</v>
      </c>
      <c r="Q9" s="135"/>
    </row>
    <row r="10" s="7" customFormat="1" ht="32" customHeight="1" spans="1:17">
      <c r="A10" s="54">
        <v>1</v>
      </c>
      <c r="B10" s="55" t="s">
        <v>29</v>
      </c>
      <c r="C10" s="56" t="s">
        <v>30</v>
      </c>
      <c r="D10" s="56" t="s">
        <v>12</v>
      </c>
      <c r="E10" s="57">
        <v>45</v>
      </c>
      <c r="F10" s="58" t="s">
        <v>24</v>
      </c>
      <c r="G10" s="58" t="s">
        <v>24</v>
      </c>
      <c r="H10" s="58">
        <v>2020</v>
      </c>
      <c r="I10" s="58">
        <v>2020</v>
      </c>
      <c r="J10" s="113">
        <v>250</v>
      </c>
      <c r="K10" s="113"/>
      <c r="L10" s="113"/>
      <c r="M10" s="113">
        <v>250</v>
      </c>
      <c r="N10" s="56"/>
      <c r="O10" s="56"/>
      <c r="P10" s="56" t="s">
        <v>28</v>
      </c>
      <c r="Q10" s="136"/>
    </row>
    <row r="11" s="4" customFormat="1" ht="35" customHeight="1" spans="1:17">
      <c r="A11" s="43"/>
      <c r="B11" s="44" t="s">
        <v>31</v>
      </c>
      <c r="C11" s="43" t="s">
        <v>24</v>
      </c>
      <c r="D11" s="43" t="s">
        <v>24</v>
      </c>
      <c r="E11" s="45"/>
      <c r="F11" s="45"/>
      <c r="G11" s="45"/>
      <c r="H11" s="45"/>
      <c r="I11" s="45"/>
      <c r="J11" s="110">
        <f>J12</f>
        <v>4731.5</v>
      </c>
      <c r="K11" s="110"/>
      <c r="L11" s="110"/>
      <c r="M11" s="110">
        <f>M12</f>
        <v>4731.5</v>
      </c>
      <c r="N11" s="110"/>
      <c r="O11" s="110"/>
      <c r="P11" s="110"/>
      <c r="Q11" s="133"/>
    </row>
    <row r="12" s="8" customFormat="1" ht="67" customHeight="1" spans="1:17">
      <c r="A12" s="59"/>
      <c r="B12" s="60" t="s">
        <v>32</v>
      </c>
      <c r="C12" s="61"/>
      <c r="D12" s="61"/>
      <c r="E12" s="62"/>
      <c r="F12" s="63"/>
      <c r="G12" s="63"/>
      <c r="H12" s="63"/>
      <c r="I12" s="63"/>
      <c r="J12" s="114">
        <f>J13+J15+J23+J28+J32+J38+J46</f>
        <v>4731.5</v>
      </c>
      <c r="K12" s="114"/>
      <c r="L12" s="114"/>
      <c r="M12" s="114">
        <f>M13+M15+M23+M28+M32+M38+M46</f>
        <v>4731.5</v>
      </c>
      <c r="N12" s="61"/>
      <c r="O12" s="61"/>
      <c r="P12" s="61"/>
      <c r="Q12" s="137"/>
    </row>
    <row r="13" s="9" customFormat="1" ht="27" customHeight="1" spans="1:17">
      <c r="A13" s="64"/>
      <c r="B13" s="65" t="s">
        <v>33</v>
      </c>
      <c r="C13" s="66"/>
      <c r="D13" s="66"/>
      <c r="E13" s="66"/>
      <c r="F13" s="67"/>
      <c r="G13" s="67"/>
      <c r="H13" s="67"/>
      <c r="I13" s="67"/>
      <c r="J13" s="115">
        <f t="shared" ref="J13:J22" si="0">K13+L13+M13</f>
        <v>100</v>
      </c>
      <c r="K13" s="115"/>
      <c r="L13" s="115"/>
      <c r="M13" s="116">
        <v>100</v>
      </c>
      <c r="N13" s="66"/>
      <c r="O13" s="66"/>
      <c r="P13" s="66"/>
      <c r="Q13" s="138"/>
    </row>
    <row r="14" s="7" customFormat="1" ht="24.75" customHeight="1" spans="1:17">
      <c r="A14" s="54">
        <v>2</v>
      </c>
      <c r="B14" s="55" t="s">
        <v>34</v>
      </c>
      <c r="C14" s="56" t="s">
        <v>35</v>
      </c>
      <c r="D14" s="56" t="s">
        <v>36</v>
      </c>
      <c r="E14" s="57">
        <v>1</v>
      </c>
      <c r="F14" s="58">
        <v>1</v>
      </c>
      <c r="G14" s="58">
        <v>4</v>
      </c>
      <c r="H14" s="58">
        <v>2020</v>
      </c>
      <c r="I14" s="58">
        <v>2020</v>
      </c>
      <c r="J14" s="113">
        <f t="shared" si="0"/>
        <v>100</v>
      </c>
      <c r="K14" s="113"/>
      <c r="L14" s="113"/>
      <c r="M14" s="113">
        <v>100</v>
      </c>
      <c r="N14" s="56" t="s">
        <v>37</v>
      </c>
      <c r="O14" s="56" t="s">
        <v>38</v>
      </c>
      <c r="P14" s="56" t="s">
        <v>39</v>
      </c>
      <c r="Q14" s="136" t="s">
        <v>40</v>
      </c>
    </row>
    <row r="15" s="9" customFormat="1" ht="24.75" customHeight="1" spans="1:17">
      <c r="A15" s="64"/>
      <c r="B15" s="65" t="s">
        <v>41</v>
      </c>
      <c r="C15" s="66" t="s">
        <v>35</v>
      </c>
      <c r="D15" s="66"/>
      <c r="E15" s="66"/>
      <c r="F15" s="67"/>
      <c r="G15" s="67"/>
      <c r="H15" s="67"/>
      <c r="I15" s="67"/>
      <c r="J15" s="115">
        <f t="shared" ref="J15:M15" si="1">SUM(J16:J22)</f>
        <v>610</v>
      </c>
      <c r="K15" s="115"/>
      <c r="L15" s="115"/>
      <c r="M15" s="115">
        <f t="shared" si="1"/>
        <v>610</v>
      </c>
      <c r="N15" s="66"/>
      <c r="O15" s="66"/>
      <c r="P15" s="66"/>
      <c r="Q15" s="138"/>
    </row>
    <row r="16" s="10" customFormat="1" ht="58" customHeight="1" spans="1:17">
      <c r="A16" s="68">
        <v>3</v>
      </c>
      <c r="B16" s="69" t="s">
        <v>42</v>
      </c>
      <c r="C16" s="70" t="s">
        <v>35</v>
      </c>
      <c r="D16" s="70" t="s">
        <v>43</v>
      </c>
      <c r="E16" s="70">
        <v>1</v>
      </c>
      <c r="F16" s="70">
        <v>16</v>
      </c>
      <c r="G16" s="70">
        <v>53</v>
      </c>
      <c r="H16" s="70">
        <v>2020</v>
      </c>
      <c r="I16" s="70">
        <v>2020</v>
      </c>
      <c r="J16" s="113">
        <f t="shared" si="0"/>
        <v>240</v>
      </c>
      <c r="K16" s="117"/>
      <c r="L16" s="117"/>
      <c r="M16" s="117">
        <v>240</v>
      </c>
      <c r="N16" s="70" t="s">
        <v>44</v>
      </c>
      <c r="O16" s="70" t="s">
        <v>45</v>
      </c>
      <c r="P16" s="70" t="s">
        <v>46</v>
      </c>
      <c r="Q16" s="69" t="s">
        <v>47</v>
      </c>
    </row>
    <row r="17" s="10" customFormat="1" ht="87" customHeight="1" spans="1:17">
      <c r="A17" s="68">
        <v>4</v>
      </c>
      <c r="B17" s="69" t="s">
        <v>48</v>
      </c>
      <c r="C17" s="70" t="s">
        <v>35</v>
      </c>
      <c r="D17" s="70" t="s">
        <v>43</v>
      </c>
      <c r="E17" s="70">
        <v>1</v>
      </c>
      <c r="F17" s="70">
        <v>12</v>
      </c>
      <c r="G17" s="70">
        <v>38</v>
      </c>
      <c r="H17" s="70">
        <v>2020</v>
      </c>
      <c r="I17" s="70">
        <v>2020</v>
      </c>
      <c r="J17" s="113">
        <f t="shared" si="0"/>
        <v>80</v>
      </c>
      <c r="K17" s="117"/>
      <c r="L17" s="117"/>
      <c r="M17" s="117">
        <v>80</v>
      </c>
      <c r="N17" s="70" t="s">
        <v>49</v>
      </c>
      <c r="O17" s="70" t="s">
        <v>50</v>
      </c>
      <c r="P17" s="70" t="s">
        <v>46</v>
      </c>
      <c r="Q17" s="69" t="s">
        <v>51</v>
      </c>
    </row>
    <row r="18" s="7" customFormat="1" ht="36" customHeight="1" spans="1:17">
      <c r="A18" s="68">
        <v>5</v>
      </c>
      <c r="B18" s="69" t="s">
        <v>52</v>
      </c>
      <c r="C18" s="70" t="s">
        <v>35</v>
      </c>
      <c r="D18" s="70" t="s">
        <v>53</v>
      </c>
      <c r="E18" s="70">
        <v>550</v>
      </c>
      <c r="F18" s="70">
        <v>16</v>
      </c>
      <c r="G18" s="70">
        <v>53</v>
      </c>
      <c r="H18" s="70">
        <v>2020</v>
      </c>
      <c r="I18" s="70">
        <v>2020</v>
      </c>
      <c r="J18" s="113">
        <f t="shared" si="0"/>
        <v>50</v>
      </c>
      <c r="K18" s="117"/>
      <c r="L18" s="117"/>
      <c r="M18" s="117">
        <v>50</v>
      </c>
      <c r="N18" s="70" t="s">
        <v>44</v>
      </c>
      <c r="O18" s="70" t="s">
        <v>45</v>
      </c>
      <c r="P18" s="70" t="s">
        <v>46</v>
      </c>
      <c r="Q18" s="69" t="s">
        <v>54</v>
      </c>
    </row>
    <row r="19" s="7" customFormat="1" ht="51" customHeight="1" spans="1:17">
      <c r="A19" s="68">
        <v>6</v>
      </c>
      <c r="B19" s="69" t="s">
        <v>55</v>
      </c>
      <c r="C19" s="70" t="s">
        <v>35</v>
      </c>
      <c r="D19" s="70" t="s">
        <v>53</v>
      </c>
      <c r="E19" s="70">
        <v>2500</v>
      </c>
      <c r="F19" s="70">
        <v>8</v>
      </c>
      <c r="G19" s="70">
        <v>22</v>
      </c>
      <c r="H19" s="70">
        <v>2020</v>
      </c>
      <c r="I19" s="70">
        <v>2020</v>
      </c>
      <c r="J19" s="113">
        <f t="shared" si="0"/>
        <v>60</v>
      </c>
      <c r="K19" s="117"/>
      <c r="L19" s="117"/>
      <c r="M19" s="117">
        <v>60</v>
      </c>
      <c r="N19" s="70" t="s">
        <v>56</v>
      </c>
      <c r="O19" s="70" t="s">
        <v>57</v>
      </c>
      <c r="P19" s="70" t="s">
        <v>46</v>
      </c>
      <c r="Q19" s="69" t="s">
        <v>58</v>
      </c>
    </row>
    <row r="20" s="7" customFormat="1" ht="50" customHeight="1" spans="1:17">
      <c r="A20" s="68">
        <v>7</v>
      </c>
      <c r="B20" s="69" t="s">
        <v>59</v>
      </c>
      <c r="C20" s="70" t="s">
        <v>35</v>
      </c>
      <c r="D20" s="70" t="s">
        <v>53</v>
      </c>
      <c r="E20" s="70">
        <v>1000</v>
      </c>
      <c r="F20" s="70">
        <v>12</v>
      </c>
      <c r="G20" s="70">
        <v>38</v>
      </c>
      <c r="H20" s="70">
        <v>2020</v>
      </c>
      <c r="I20" s="70">
        <v>2020</v>
      </c>
      <c r="J20" s="113">
        <f t="shared" si="0"/>
        <v>70</v>
      </c>
      <c r="K20" s="117"/>
      <c r="L20" s="117"/>
      <c r="M20" s="117">
        <v>70</v>
      </c>
      <c r="N20" s="70" t="s">
        <v>49</v>
      </c>
      <c r="O20" s="70" t="s">
        <v>50</v>
      </c>
      <c r="P20" s="70" t="s">
        <v>46</v>
      </c>
      <c r="Q20" s="69" t="s">
        <v>60</v>
      </c>
    </row>
    <row r="21" s="7" customFormat="1" ht="43" customHeight="1" spans="1:17">
      <c r="A21" s="68">
        <v>8</v>
      </c>
      <c r="B21" s="69" t="s">
        <v>61</v>
      </c>
      <c r="C21" s="70" t="s">
        <v>35</v>
      </c>
      <c r="D21" s="70" t="s">
        <v>53</v>
      </c>
      <c r="E21" s="70">
        <v>730</v>
      </c>
      <c r="F21" s="70">
        <v>3</v>
      </c>
      <c r="G21" s="70">
        <v>7</v>
      </c>
      <c r="H21" s="70">
        <v>2020</v>
      </c>
      <c r="I21" s="70">
        <v>2020</v>
      </c>
      <c r="J21" s="113">
        <f t="shared" si="0"/>
        <v>70</v>
      </c>
      <c r="K21" s="117"/>
      <c r="L21" s="117"/>
      <c r="M21" s="117">
        <v>70</v>
      </c>
      <c r="N21" s="70" t="s">
        <v>62</v>
      </c>
      <c r="O21" s="118" t="s">
        <v>63</v>
      </c>
      <c r="P21" s="70" t="s">
        <v>46</v>
      </c>
      <c r="Q21" s="69" t="s">
        <v>64</v>
      </c>
    </row>
    <row r="22" s="7" customFormat="1" ht="75" customHeight="1" spans="1:17">
      <c r="A22" s="68">
        <v>9</v>
      </c>
      <c r="B22" s="69" t="s">
        <v>65</v>
      </c>
      <c r="C22" s="70" t="s">
        <v>35</v>
      </c>
      <c r="D22" s="70" t="s">
        <v>43</v>
      </c>
      <c r="E22" s="70">
        <v>1</v>
      </c>
      <c r="F22" s="70">
        <v>8</v>
      </c>
      <c r="G22" s="70">
        <v>22</v>
      </c>
      <c r="H22" s="70"/>
      <c r="I22" s="70">
        <v>2020</v>
      </c>
      <c r="J22" s="113">
        <f t="shared" si="0"/>
        <v>40</v>
      </c>
      <c r="K22" s="117"/>
      <c r="L22" s="117"/>
      <c r="M22" s="117">
        <v>40</v>
      </c>
      <c r="N22" s="70" t="s">
        <v>56</v>
      </c>
      <c r="O22" s="70" t="s">
        <v>57</v>
      </c>
      <c r="P22" s="70" t="s">
        <v>46</v>
      </c>
      <c r="Q22" s="69" t="s">
        <v>66</v>
      </c>
    </row>
    <row r="23" s="9" customFormat="1" ht="25.5" customHeight="1" spans="1:17">
      <c r="A23" s="64"/>
      <c r="B23" s="65" t="s">
        <v>67</v>
      </c>
      <c r="C23" s="66"/>
      <c r="D23" s="66"/>
      <c r="E23" s="66"/>
      <c r="F23" s="67"/>
      <c r="G23" s="67"/>
      <c r="H23" s="67"/>
      <c r="I23" s="67"/>
      <c r="J23" s="115">
        <f>SUM(J24:J27)</f>
        <v>1145</v>
      </c>
      <c r="K23" s="115"/>
      <c r="L23" s="115"/>
      <c r="M23" s="115">
        <f>SUM(M24:M27)</f>
        <v>1145</v>
      </c>
      <c r="N23" s="66"/>
      <c r="O23" s="66"/>
      <c r="P23" s="66"/>
      <c r="Q23" s="138"/>
    </row>
    <row r="24" s="11" customFormat="1" ht="56" customHeight="1" spans="1:17">
      <c r="A24" s="71">
        <v>10</v>
      </c>
      <c r="B24" s="55" t="s">
        <v>68</v>
      </c>
      <c r="C24" s="56" t="s">
        <v>35</v>
      </c>
      <c r="D24" s="56" t="s">
        <v>43</v>
      </c>
      <c r="E24" s="57">
        <v>1</v>
      </c>
      <c r="F24" s="57">
        <v>53</v>
      </c>
      <c r="G24" s="57">
        <v>174</v>
      </c>
      <c r="H24" s="57">
        <v>2020</v>
      </c>
      <c r="I24" s="57">
        <v>2020</v>
      </c>
      <c r="J24" s="113">
        <f t="shared" ref="J24:J31" si="2">K24+L24+M24</f>
        <v>580</v>
      </c>
      <c r="K24" s="113"/>
      <c r="L24" s="113"/>
      <c r="M24" s="113">
        <v>580</v>
      </c>
      <c r="N24" s="56" t="s">
        <v>69</v>
      </c>
      <c r="O24" s="56" t="s">
        <v>70</v>
      </c>
      <c r="P24" s="56" t="s">
        <v>46</v>
      </c>
      <c r="Q24" s="139" t="s">
        <v>71</v>
      </c>
    </row>
    <row r="25" s="11" customFormat="1" ht="56" customHeight="1" spans="1:17">
      <c r="A25" s="71">
        <v>11</v>
      </c>
      <c r="B25" s="55" t="s">
        <v>72</v>
      </c>
      <c r="C25" s="56" t="s">
        <v>35</v>
      </c>
      <c r="D25" s="56" t="s">
        <v>73</v>
      </c>
      <c r="E25" s="57">
        <v>110</v>
      </c>
      <c r="F25" s="57">
        <v>53</v>
      </c>
      <c r="G25" s="57">
        <v>174</v>
      </c>
      <c r="H25" s="57">
        <v>2020</v>
      </c>
      <c r="I25" s="57">
        <v>2020</v>
      </c>
      <c r="J25" s="113">
        <f t="shared" si="2"/>
        <v>450</v>
      </c>
      <c r="K25" s="113"/>
      <c r="L25" s="113"/>
      <c r="M25" s="113">
        <v>450</v>
      </c>
      <c r="N25" s="56" t="s">
        <v>74</v>
      </c>
      <c r="O25" s="56" t="s">
        <v>75</v>
      </c>
      <c r="P25" s="56" t="s">
        <v>46</v>
      </c>
      <c r="Q25" s="139" t="s">
        <v>76</v>
      </c>
    </row>
    <row r="26" s="11" customFormat="1" ht="35" customHeight="1" spans="1:17">
      <c r="A26" s="71">
        <v>12</v>
      </c>
      <c r="B26" s="55" t="s">
        <v>77</v>
      </c>
      <c r="C26" s="56" t="s">
        <v>35</v>
      </c>
      <c r="D26" s="56" t="s">
        <v>53</v>
      </c>
      <c r="E26" s="57">
        <v>6000</v>
      </c>
      <c r="F26" s="57">
        <v>24</v>
      </c>
      <c r="G26" s="57">
        <v>89</v>
      </c>
      <c r="H26" s="57">
        <v>2020</v>
      </c>
      <c r="I26" s="57">
        <v>2020</v>
      </c>
      <c r="J26" s="113">
        <f t="shared" si="2"/>
        <v>65</v>
      </c>
      <c r="K26" s="113"/>
      <c r="L26" s="113"/>
      <c r="M26" s="113">
        <v>65</v>
      </c>
      <c r="N26" s="56" t="s">
        <v>78</v>
      </c>
      <c r="O26" s="56" t="s">
        <v>79</v>
      </c>
      <c r="P26" s="56" t="s">
        <v>46</v>
      </c>
      <c r="Q26" s="139" t="s">
        <v>80</v>
      </c>
    </row>
    <row r="27" s="11" customFormat="1" ht="35" customHeight="1" spans="1:17">
      <c r="A27" s="71">
        <v>13</v>
      </c>
      <c r="B27" s="55" t="s">
        <v>81</v>
      </c>
      <c r="C27" s="56" t="s">
        <v>35</v>
      </c>
      <c r="D27" s="56" t="s">
        <v>53</v>
      </c>
      <c r="E27" s="57">
        <v>8000</v>
      </c>
      <c r="F27" s="57">
        <v>1</v>
      </c>
      <c r="G27" s="57">
        <v>5</v>
      </c>
      <c r="H27" s="57">
        <v>2020</v>
      </c>
      <c r="I27" s="57">
        <v>2020</v>
      </c>
      <c r="J27" s="113">
        <f t="shared" si="2"/>
        <v>50</v>
      </c>
      <c r="K27" s="113"/>
      <c r="L27" s="113"/>
      <c r="M27" s="113">
        <v>50</v>
      </c>
      <c r="N27" s="56" t="s">
        <v>82</v>
      </c>
      <c r="O27" s="56" t="s">
        <v>83</v>
      </c>
      <c r="P27" s="56" t="s">
        <v>46</v>
      </c>
      <c r="Q27" s="139" t="s">
        <v>84</v>
      </c>
    </row>
    <row r="28" s="9" customFormat="1" ht="23.25" customHeight="1" spans="1:17">
      <c r="A28" s="72"/>
      <c r="B28" s="73" t="s">
        <v>85</v>
      </c>
      <c r="C28" s="66"/>
      <c r="D28" s="66"/>
      <c r="E28" s="66"/>
      <c r="F28" s="67">
        <v>101</v>
      </c>
      <c r="G28" s="67">
        <v>356</v>
      </c>
      <c r="H28" s="67">
        <v>2018</v>
      </c>
      <c r="I28" s="67">
        <v>2020</v>
      </c>
      <c r="J28" s="115">
        <f t="shared" si="2"/>
        <v>165</v>
      </c>
      <c r="K28" s="115"/>
      <c r="L28" s="115"/>
      <c r="M28" s="116">
        <f>SUM(M29:M31)</f>
        <v>165</v>
      </c>
      <c r="N28" s="66"/>
      <c r="O28" s="66"/>
      <c r="P28" s="66"/>
      <c r="Q28" s="138"/>
    </row>
    <row r="29" s="7" customFormat="1" ht="30" customHeight="1" spans="1:17">
      <c r="A29" s="74">
        <v>14</v>
      </c>
      <c r="B29" s="75" t="s">
        <v>86</v>
      </c>
      <c r="C29" s="56" t="s">
        <v>35</v>
      </c>
      <c r="D29" s="56" t="s">
        <v>43</v>
      </c>
      <c r="E29" s="76">
        <v>1</v>
      </c>
      <c r="F29" s="57">
        <v>10</v>
      </c>
      <c r="G29" s="57">
        <v>32</v>
      </c>
      <c r="H29" s="57">
        <v>2020</v>
      </c>
      <c r="I29" s="57">
        <v>2020</v>
      </c>
      <c r="J29" s="113">
        <f t="shared" si="2"/>
        <v>100</v>
      </c>
      <c r="K29" s="113"/>
      <c r="L29" s="113"/>
      <c r="M29" s="119">
        <v>100</v>
      </c>
      <c r="N29" s="56" t="s">
        <v>87</v>
      </c>
      <c r="O29" s="56" t="s">
        <v>88</v>
      </c>
      <c r="P29" s="56" t="s">
        <v>46</v>
      </c>
      <c r="Q29" s="139" t="s">
        <v>89</v>
      </c>
    </row>
    <row r="30" s="7" customFormat="1" ht="30" customHeight="1" spans="1:17">
      <c r="A30" s="74">
        <v>15</v>
      </c>
      <c r="B30" s="77" t="s">
        <v>90</v>
      </c>
      <c r="C30" s="56" t="s">
        <v>35</v>
      </c>
      <c r="D30" s="56" t="s">
        <v>43</v>
      </c>
      <c r="E30" s="76">
        <v>1</v>
      </c>
      <c r="F30" s="57">
        <v>101</v>
      </c>
      <c r="G30" s="57">
        <v>356</v>
      </c>
      <c r="H30" s="57">
        <v>2020</v>
      </c>
      <c r="I30" s="57">
        <v>2020</v>
      </c>
      <c r="J30" s="113">
        <f t="shared" si="2"/>
        <v>25</v>
      </c>
      <c r="K30" s="113"/>
      <c r="L30" s="113"/>
      <c r="M30" s="119">
        <v>25</v>
      </c>
      <c r="N30" s="56" t="s">
        <v>91</v>
      </c>
      <c r="O30" s="56" t="s">
        <v>92</v>
      </c>
      <c r="P30" s="56" t="s">
        <v>46</v>
      </c>
      <c r="Q30" s="140" t="s">
        <v>93</v>
      </c>
    </row>
    <row r="31" s="7" customFormat="1" ht="30" customHeight="1" spans="1:17">
      <c r="A31" s="74">
        <v>16</v>
      </c>
      <c r="B31" s="77" t="s">
        <v>94</v>
      </c>
      <c r="C31" s="56" t="s">
        <v>35</v>
      </c>
      <c r="D31" s="56" t="s">
        <v>43</v>
      </c>
      <c r="E31" s="76">
        <v>1</v>
      </c>
      <c r="F31" s="57">
        <v>6</v>
      </c>
      <c r="G31" s="57">
        <v>25</v>
      </c>
      <c r="H31" s="57">
        <v>2020</v>
      </c>
      <c r="I31" s="57">
        <v>2020</v>
      </c>
      <c r="J31" s="113">
        <f t="shared" si="2"/>
        <v>40</v>
      </c>
      <c r="K31" s="113"/>
      <c r="L31" s="113"/>
      <c r="M31" s="119">
        <v>40</v>
      </c>
      <c r="N31" s="56" t="s">
        <v>91</v>
      </c>
      <c r="O31" s="56" t="s">
        <v>92</v>
      </c>
      <c r="P31" s="56" t="s">
        <v>46</v>
      </c>
      <c r="Q31" s="140" t="s">
        <v>95</v>
      </c>
    </row>
    <row r="32" s="9" customFormat="1" ht="24.75" customHeight="1" spans="1:17">
      <c r="A32" s="64"/>
      <c r="B32" s="65" t="s">
        <v>96</v>
      </c>
      <c r="C32" s="78"/>
      <c r="D32" s="66"/>
      <c r="E32" s="78"/>
      <c r="F32" s="79"/>
      <c r="G32" s="79"/>
      <c r="H32" s="79"/>
      <c r="I32" s="79"/>
      <c r="J32" s="115">
        <f>SUM(J33:J37)</f>
        <v>440</v>
      </c>
      <c r="K32" s="120"/>
      <c r="L32" s="120"/>
      <c r="M32" s="115">
        <f>SUM(M33:M37)</f>
        <v>440</v>
      </c>
      <c r="N32" s="78"/>
      <c r="O32" s="78"/>
      <c r="P32" s="78"/>
      <c r="Q32" s="138"/>
    </row>
    <row r="33" s="12" customFormat="1" ht="36" customHeight="1" spans="1:18">
      <c r="A33" s="80">
        <v>17</v>
      </c>
      <c r="B33" s="81" t="s">
        <v>97</v>
      </c>
      <c r="C33" s="82" t="s">
        <v>35</v>
      </c>
      <c r="D33" s="82" t="s">
        <v>43</v>
      </c>
      <c r="E33" s="83">
        <v>1</v>
      </c>
      <c r="F33" s="83" t="s">
        <v>98</v>
      </c>
      <c r="G33" s="83" t="s">
        <v>99</v>
      </c>
      <c r="H33" s="83">
        <v>2020</v>
      </c>
      <c r="I33" s="83">
        <v>2020</v>
      </c>
      <c r="J33" s="121">
        <f>K33+L33+M33</f>
        <v>80</v>
      </c>
      <c r="K33" s="122"/>
      <c r="L33" s="121"/>
      <c r="M33" s="121">
        <v>80</v>
      </c>
      <c r="N33" s="82" t="s">
        <v>100</v>
      </c>
      <c r="O33" s="82" t="s">
        <v>101</v>
      </c>
      <c r="P33" s="82" t="s">
        <v>46</v>
      </c>
      <c r="Q33" s="141" t="s">
        <v>102</v>
      </c>
      <c r="R33" s="142"/>
    </row>
    <row r="34" s="12" customFormat="1" ht="36" customHeight="1" spans="1:18">
      <c r="A34" s="80">
        <v>18</v>
      </c>
      <c r="B34" s="81" t="s">
        <v>103</v>
      </c>
      <c r="C34" s="82" t="s">
        <v>35</v>
      </c>
      <c r="D34" s="82" t="s">
        <v>73</v>
      </c>
      <c r="E34" s="83">
        <v>200</v>
      </c>
      <c r="F34" s="83">
        <v>9</v>
      </c>
      <c r="G34" s="83">
        <v>31</v>
      </c>
      <c r="H34" s="83">
        <v>2020</v>
      </c>
      <c r="I34" s="83">
        <v>2020</v>
      </c>
      <c r="J34" s="121">
        <f>K34+L34+M34</f>
        <v>80</v>
      </c>
      <c r="K34" s="122"/>
      <c r="L34" s="121"/>
      <c r="M34" s="121">
        <v>80</v>
      </c>
      <c r="N34" s="82" t="s">
        <v>104</v>
      </c>
      <c r="O34" s="82" t="s">
        <v>105</v>
      </c>
      <c r="P34" s="82" t="s">
        <v>46</v>
      </c>
      <c r="Q34" s="141" t="s">
        <v>106</v>
      </c>
      <c r="R34" s="142"/>
    </row>
    <row r="35" s="12" customFormat="1" ht="36" customHeight="1" spans="1:17">
      <c r="A35" s="80">
        <v>19</v>
      </c>
      <c r="B35" s="81" t="s">
        <v>107</v>
      </c>
      <c r="C35" s="84" t="s">
        <v>35</v>
      </c>
      <c r="D35" s="84" t="s">
        <v>43</v>
      </c>
      <c r="E35" s="83">
        <v>20</v>
      </c>
      <c r="F35" s="83">
        <v>4</v>
      </c>
      <c r="G35" s="83">
        <v>10</v>
      </c>
      <c r="H35" s="83">
        <v>2020</v>
      </c>
      <c r="I35" s="83">
        <v>2020</v>
      </c>
      <c r="J35" s="121">
        <f t="shared" ref="J35:J37" si="3">SUM(K35:M35)</f>
        <v>60</v>
      </c>
      <c r="K35" s="121"/>
      <c r="L35" s="121"/>
      <c r="M35" s="121">
        <v>60</v>
      </c>
      <c r="N35" s="82" t="s">
        <v>108</v>
      </c>
      <c r="O35" s="82" t="s">
        <v>109</v>
      </c>
      <c r="P35" s="84" t="s">
        <v>46</v>
      </c>
      <c r="Q35" s="143" t="s">
        <v>110</v>
      </c>
    </row>
    <row r="36" s="12" customFormat="1" ht="36" customHeight="1" spans="1:17">
      <c r="A36" s="80">
        <v>20</v>
      </c>
      <c r="B36" s="81" t="s">
        <v>111</v>
      </c>
      <c r="C36" s="84" t="s">
        <v>35</v>
      </c>
      <c r="D36" s="84" t="s">
        <v>43</v>
      </c>
      <c r="E36" s="83">
        <v>1</v>
      </c>
      <c r="F36" s="83">
        <v>12</v>
      </c>
      <c r="G36" s="83">
        <v>44</v>
      </c>
      <c r="H36" s="83">
        <v>2020</v>
      </c>
      <c r="I36" s="83">
        <v>2020</v>
      </c>
      <c r="J36" s="121">
        <f t="shared" si="3"/>
        <v>120</v>
      </c>
      <c r="K36" s="121"/>
      <c r="L36" s="121"/>
      <c r="M36" s="121">
        <v>120</v>
      </c>
      <c r="N36" s="82" t="s">
        <v>100</v>
      </c>
      <c r="O36" s="82" t="s">
        <v>101</v>
      </c>
      <c r="P36" s="84" t="s">
        <v>46</v>
      </c>
      <c r="Q36" s="141" t="s">
        <v>112</v>
      </c>
    </row>
    <row r="37" s="12" customFormat="1" ht="36" customHeight="1" spans="1:17">
      <c r="A37" s="80">
        <v>21</v>
      </c>
      <c r="B37" s="81" t="s">
        <v>113</v>
      </c>
      <c r="C37" s="84" t="s">
        <v>114</v>
      </c>
      <c r="D37" s="84" t="s">
        <v>115</v>
      </c>
      <c r="E37" s="83">
        <v>10</v>
      </c>
      <c r="F37" s="83">
        <v>9</v>
      </c>
      <c r="G37" s="83">
        <v>31</v>
      </c>
      <c r="H37" s="83">
        <v>2020</v>
      </c>
      <c r="I37" s="83">
        <v>2020</v>
      </c>
      <c r="J37" s="121">
        <f t="shared" si="3"/>
        <v>100</v>
      </c>
      <c r="K37" s="121"/>
      <c r="L37" s="121"/>
      <c r="M37" s="121">
        <v>100</v>
      </c>
      <c r="N37" s="82" t="s">
        <v>104</v>
      </c>
      <c r="O37" s="82" t="s">
        <v>105</v>
      </c>
      <c r="P37" s="84" t="s">
        <v>46</v>
      </c>
      <c r="Q37" s="141" t="s">
        <v>116</v>
      </c>
    </row>
    <row r="38" s="13" customFormat="1" ht="28.5" customHeight="1" spans="1:18">
      <c r="A38" s="85"/>
      <c r="B38" s="86" t="s">
        <v>117</v>
      </c>
      <c r="C38" s="87"/>
      <c r="D38" s="87"/>
      <c r="E38" s="88"/>
      <c r="F38" s="88"/>
      <c r="G38" s="88"/>
      <c r="H38" s="88"/>
      <c r="I38" s="88"/>
      <c r="J38" s="115">
        <f t="shared" ref="J38:M38" si="4">SUM(J39:J45)</f>
        <v>982</v>
      </c>
      <c r="K38" s="123"/>
      <c r="L38" s="115"/>
      <c r="M38" s="115">
        <f t="shared" si="4"/>
        <v>982</v>
      </c>
      <c r="N38" s="87"/>
      <c r="O38" s="87"/>
      <c r="P38" s="87"/>
      <c r="Q38" s="144"/>
      <c r="R38" s="145"/>
    </row>
    <row r="39" s="7" customFormat="1" ht="39" customHeight="1" spans="1:18">
      <c r="A39" s="54">
        <v>22</v>
      </c>
      <c r="B39" s="55" t="s">
        <v>118</v>
      </c>
      <c r="C39" s="89" t="s">
        <v>119</v>
      </c>
      <c r="D39" s="89" t="s">
        <v>53</v>
      </c>
      <c r="E39" s="90">
        <v>500</v>
      </c>
      <c r="F39" s="90">
        <v>12</v>
      </c>
      <c r="G39" s="90">
        <v>23</v>
      </c>
      <c r="H39" s="90"/>
      <c r="I39" s="90">
        <v>2020</v>
      </c>
      <c r="J39" s="113">
        <f t="shared" ref="J39:J45" si="5">SUM(K39:M39)</f>
        <v>82</v>
      </c>
      <c r="K39" s="113"/>
      <c r="L39" s="124"/>
      <c r="M39" s="125">
        <v>82</v>
      </c>
      <c r="N39" s="89" t="s">
        <v>120</v>
      </c>
      <c r="O39" s="89" t="s">
        <v>121</v>
      </c>
      <c r="P39" s="89" t="s">
        <v>46</v>
      </c>
      <c r="Q39" s="91" t="s">
        <v>122</v>
      </c>
      <c r="R39" s="146"/>
    </row>
    <row r="40" s="7" customFormat="1" ht="39" customHeight="1" spans="1:18">
      <c r="A40" s="71">
        <v>23</v>
      </c>
      <c r="B40" s="91" t="s">
        <v>123</v>
      </c>
      <c r="C40" s="89" t="s">
        <v>119</v>
      </c>
      <c r="D40" s="89" t="s">
        <v>53</v>
      </c>
      <c r="E40" s="92">
        <v>2000</v>
      </c>
      <c r="F40" s="57">
        <v>208</v>
      </c>
      <c r="G40" s="57">
        <v>663</v>
      </c>
      <c r="H40" s="57">
        <v>2020</v>
      </c>
      <c r="I40" s="57">
        <v>2020</v>
      </c>
      <c r="J40" s="113">
        <f t="shared" si="5"/>
        <v>200</v>
      </c>
      <c r="K40" s="113"/>
      <c r="L40" s="113"/>
      <c r="M40" s="113">
        <v>200</v>
      </c>
      <c r="N40" s="56" t="s">
        <v>124</v>
      </c>
      <c r="O40" s="56" t="s">
        <v>125</v>
      </c>
      <c r="P40" s="126" t="s">
        <v>46</v>
      </c>
      <c r="Q40" s="147" t="s">
        <v>126</v>
      </c>
      <c r="R40" s="146"/>
    </row>
    <row r="41" s="7" customFormat="1" ht="39" customHeight="1" spans="1:18">
      <c r="A41" s="54">
        <v>24</v>
      </c>
      <c r="B41" s="91" t="s">
        <v>127</v>
      </c>
      <c r="C41" s="89" t="s">
        <v>119</v>
      </c>
      <c r="D41" s="89" t="s">
        <v>43</v>
      </c>
      <c r="E41" s="92">
        <v>1</v>
      </c>
      <c r="F41" s="57">
        <v>208</v>
      </c>
      <c r="G41" s="57">
        <v>663</v>
      </c>
      <c r="H41" s="57">
        <v>2020</v>
      </c>
      <c r="I41" s="57">
        <v>2020</v>
      </c>
      <c r="J41" s="113">
        <f t="shared" si="5"/>
        <v>100</v>
      </c>
      <c r="K41" s="113"/>
      <c r="L41" s="113"/>
      <c r="M41" s="113">
        <v>100</v>
      </c>
      <c r="N41" s="56" t="s">
        <v>120</v>
      </c>
      <c r="O41" s="56" t="s">
        <v>121</v>
      </c>
      <c r="P41" s="126" t="s">
        <v>46</v>
      </c>
      <c r="Q41" s="148" t="s">
        <v>128</v>
      </c>
      <c r="R41" s="146"/>
    </row>
    <row r="42" s="7" customFormat="1" ht="39" customHeight="1" spans="1:18">
      <c r="A42" s="71">
        <v>25</v>
      </c>
      <c r="B42" s="91" t="s">
        <v>129</v>
      </c>
      <c r="C42" s="89" t="s">
        <v>119</v>
      </c>
      <c r="D42" s="89" t="s">
        <v>53</v>
      </c>
      <c r="E42" s="92">
        <v>3500</v>
      </c>
      <c r="F42" s="57">
        <v>208</v>
      </c>
      <c r="G42" s="57">
        <v>663</v>
      </c>
      <c r="H42" s="57">
        <v>2020</v>
      </c>
      <c r="I42" s="57">
        <v>2020</v>
      </c>
      <c r="J42" s="113">
        <f t="shared" si="5"/>
        <v>350</v>
      </c>
      <c r="K42" s="113"/>
      <c r="L42" s="113"/>
      <c r="M42" s="113">
        <v>350</v>
      </c>
      <c r="N42" s="56" t="s">
        <v>130</v>
      </c>
      <c r="O42" s="56" t="s">
        <v>131</v>
      </c>
      <c r="P42" s="126" t="s">
        <v>46</v>
      </c>
      <c r="Q42" s="148" t="s">
        <v>132</v>
      </c>
      <c r="R42" s="146"/>
    </row>
    <row r="43" s="7" customFormat="1" ht="39" customHeight="1" spans="1:18">
      <c r="A43" s="54">
        <v>26</v>
      </c>
      <c r="B43" s="91" t="s">
        <v>133</v>
      </c>
      <c r="C43" s="89" t="s">
        <v>119</v>
      </c>
      <c r="D43" s="89" t="s">
        <v>53</v>
      </c>
      <c r="E43" s="92">
        <v>1000</v>
      </c>
      <c r="F43" s="57">
        <v>208</v>
      </c>
      <c r="G43" s="57">
        <v>663</v>
      </c>
      <c r="H43" s="57">
        <v>2020</v>
      </c>
      <c r="I43" s="57">
        <v>2020</v>
      </c>
      <c r="J43" s="113">
        <f t="shared" si="5"/>
        <v>100</v>
      </c>
      <c r="K43" s="113"/>
      <c r="L43" s="113"/>
      <c r="M43" s="113">
        <v>100</v>
      </c>
      <c r="N43" s="56" t="s">
        <v>134</v>
      </c>
      <c r="O43" s="56" t="s">
        <v>135</v>
      </c>
      <c r="P43" s="126" t="s">
        <v>46</v>
      </c>
      <c r="Q43" s="148" t="s">
        <v>136</v>
      </c>
      <c r="R43" s="146"/>
    </row>
    <row r="44" s="7" customFormat="1" ht="39" customHeight="1" spans="1:18">
      <c r="A44" s="71">
        <v>27</v>
      </c>
      <c r="B44" s="91" t="s">
        <v>137</v>
      </c>
      <c r="C44" s="89" t="s">
        <v>119</v>
      </c>
      <c r="D44" s="89" t="s">
        <v>53</v>
      </c>
      <c r="E44" s="92">
        <v>1200</v>
      </c>
      <c r="F44" s="57">
        <v>208</v>
      </c>
      <c r="G44" s="57">
        <v>663</v>
      </c>
      <c r="H44" s="57">
        <v>2020</v>
      </c>
      <c r="I44" s="57">
        <v>2020</v>
      </c>
      <c r="J44" s="113">
        <f t="shared" si="5"/>
        <v>120</v>
      </c>
      <c r="K44" s="113"/>
      <c r="L44" s="113"/>
      <c r="M44" s="113">
        <v>120</v>
      </c>
      <c r="N44" s="89" t="s">
        <v>130</v>
      </c>
      <c r="O44" s="89" t="s">
        <v>131</v>
      </c>
      <c r="P44" s="126" t="s">
        <v>46</v>
      </c>
      <c r="Q44" s="148" t="s">
        <v>138</v>
      </c>
      <c r="R44" s="146"/>
    </row>
    <row r="45" s="7" customFormat="1" ht="39" customHeight="1" spans="1:18">
      <c r="A45" s="54">
        <v>28</v>
      </c>
      <c r="B45" s="55" t="s">
        <v>139</v>
      </c>
      <c r="C45" s="89" t="s">
        <v>119</v>
      </c>
      <c r="D45" s="89" t="s">
        <v>43</v>
      </c>
      <c r="E45" s="92">
        <v>1</v>
      </c>
      <c r="F45" s="57">
        <v>12</v>
      </c>
      <c r="G45" s="57">
        <v>38</v>
      </c>
      <c r="H45" s="57">
        <v>2020</v>
      </c>
      <c r="I45" s="57">
        <v>2020</v>
      </c>
      <c r="J45" s="113">
        <f t="shared" si="5"/>
        <v>30</v>
      </c>
      <c r="K45" s="113"/>
      <c r="L45" s="113"/>
      <c r="M45" s="113">
        <v>30</v>
      </c>
      <c r="N45" s="89" t="s">
        <v>140</v>
      </c>
      <c r="O45" s="89" t="s">
        <v>141</v>
      </c>
      <c r="P45" s="126" t="s">
        <v>46</v>
      </c>
      <c r="Q45" s="148" t="s">
        <v>142</v>
      </c>
      <c r="R45" s="146"/>
    </row>
    <row r="46" s="13" customFormat="1" ht="30" customHeight="1" spans="1:18">
      <c r="A46" s="85"/>
      <c r="B46" s="86" t="s">
        <v>143</v>
      </c>
      <c r="C46" s="93" t="s">
        <v>119</v>
      </c>
      <c r="D46" s="93" t="s">
        <v>73</v>
      </c>
      <c r="E46" s="94"/>
      <c r="F46" s="94"/>
      <c r="G46" s="94"/>
      <c r="H46" s="94"/>
      <c r="I46" s="94"/>
      <c r="J46" s="115">
        <f>SUM(J47:J54)</f>
        <v>1289.5</v>
      </c>
      <c r="K46" s="123"/>
      <c r="L46" s="123"/>
      <c r="M46" s="115">
        <f>SUM(M47:M54)</f>
        <v>1289.5</v>
      </c>
      <c r="N46" s="93"/>
      <c r="O46" s="93"/>
      <c r="P46" s="87"/>
      <c r="Q46" s="149"/>
      <c r="R46" s="145"/>
    </row>
    <row r="47" s="7" customFormat="1" ht="41" customHeight="1" spans="1:18">
      <c r="A47" s="71">
        <v>29</v>
      </c>
      <c r="B47" s="55" t="s">
        <v>144</v>
      </c>
      <c r="C47" s="56" t="s">
        <v>119</v>
      </c>
      <c r="D47" s="56" t="s">
        <v>43</v>
      </c>
      <c r="E47" s="57">
        <v>1</v>
      </c>
      <c r="F47" s="57">
        <v>12</v>
      </c>
      <c r="G47" s="57">
        <v>35</v>
      </c>
      <c r="H47" s="57">
        <v>2020</v>
      </c>
      <c r="I47" s="57">
        <v>2020</v>
      </c>
      <c r="J47" s="113">
        <f t="shared" ref="J47:J54" si="6">SUM(K47:M47)</f>
        <v>88</v>
      </c>
      <c r="K47" s="113"/>
      <c r="L47" s="113"/>
      <c r="M47" s="113">
        <v>88</v>
      </c>
      <c r="N47" s="56" t="s">
        <v>145</v>
      </c>
      <c r="O47" s="56" t="s">
        <v>146</v>
      </c>
      <c r="P47" s="126" t="s">
        <v>46</v>
      </c>
      <c r="Q47" s="139" t="s">
        <v>147</v>
      </c>
      <c r="R47" s="146"/>
    </row>
    <row r="48" s="7" customFormat="1" ht="41" customHeight="1" spans="1:18">
      <c r="A48" s="71">
        <v>30</v>
      </c>
      <c r="B48" s="55" t="s">
        <v>148</v>
      </c>
      <c r="C48" s="56" t="s">
        <v>119</v>
      </c>
      <c r="D48" s="56" t="s">
        <v>53</v>
      </c>
      <c r="E48" s="57">
        <v>3600</v>
      </c>
      <c r="F48" s="57">
        <v>10</v>
      </c>
      <c r="G48" s="57">
        <v>34</v>
      </c>
      <c r="H48" s="57">
        <v>2020</v>
      </c>
      <c r="I48" s="57">
        <v>2020</v>
      </c>
      <c r="J48" s="113">
        <f t="shared" si="6"/>
        <v>70</v>
      </c>
      <c r="K48" s="113"/>
      <c r="L48" s="113"/>
      <c r="M48" s="113">
        <v>70</v>
      </c>
      <c r="N48" s="56" t="s">
        <v>149</v>
      </c>
      <c r="O48" s="56" t="s">
        <v>150</v>
      </c>
      <c r="P48" s="126" t="s">
        <v>46</v>
      </c>
      <c r="Q48" s="139" t="s">
        <v>151</v>
      </c>
      <c r="R48" s="146"/>
    </row>
    <row r="49" s="7" customFormat="1" ht="41" customHeight="1" spans="1:18">
      <c r="A49" s="71">
        <v>31</v>
      </c>
      <c r="B49" s="55" t="s">
        <v>152</v>
      </c>
      <c r="C49" s="56" t="s">
        <v>119</v>
      </c>
      <c r="D49" s="56" t="s">
        <v>73</v>
      </c>
      <c r="E49" s="57">
        <v>15</v>
      </c>
      <c r="F49" s="57">
        <v>32</v>
      </c>
      <c r="G49" s="57">
        <v>74</v>
      </c>
      <c r="H49" s="57">
        <v>2020</v>
      </c>
      <c r="I49" s="57">
        <v>2020</v>
      </c>
      <c r="J49" s="113">
        <f t="shared" si="6"/>
        <v>160</v>
      </c>
      <c r="K49" s="113"/>
      <c r="L49" s="113"/>
      <c r="M49" s="113">
        <v>160</v>
      </c>
      <c r="N49" s="56" t="s">
        <v>153</v>
      </c>
      <c r="O49" s="56" t="s">
        <v>154</v>
      </c>
      <c r="P49" s="126" t="s">
        <v>46</v>
      </c>
      <c r="Q49" s="139" t="s">
        <v>155</v>
      </c>
      <c r="R49" s="146"/>
    </row>
    <row r="50" s="7" customFormat="1" ht="41" customHeight="1" spans="1:18">
      <c r="A50" s="71">
        <v>32</v>
      </c>
      <c r="B50" s="55" t="s">
        <v>156</v>
      </c>
      <c r="C50" s="56" t="s">
        <v>119</v>
      </c>
      <c r="D50" s="56" t="s">
        <v>43</v>
      </c>
      <c r="E50" s="57">
        <v>1</v>
      </c>
      <c r="F50" s="57">
        <v>1</v>
      </c>
      <c r="G50" s="57">
        <v>3</v>
      </c>
      <c r="H50" s="57">
        <v>2020</v>
      </c>
      <c r="I50" s="57">
        <v>2020</v>
      </c>
      <c r="J50" s="113">
        <f t="shared" si="6"/>
        <v>8</v>
      </c>
      <c r="K50" s="113"/>
      <c r="L50" s="113"/>
      <c r="M50" s="113">
        <v>8</v>
      </c>
      <c r="N50" s="56" t="s">
        <v>157</v>
      </c>
      <c r="O50" s="56" t="s">
        <v>158</v>
      </c>
      <c r="P50" s="126" t="s">
        <v>46</v>
      </c>
      <c r="Q50" s="139" t="s">
        <v>159</v>
      </c>
      <c r="R50" s="146"/>
    </row>
    <row r="51" s="7" customFormat="1" ht="41" customHeight="1" spans="1:18">
      <c r="A51" s="71">
        <v>33</v>
      </c>
      <c r="B51" s="55" t="s">
        <v>160</v>
      </c>
      <c r="C51" s="56" t="s">
        <v>119</v>
      </c>
      <c r="D51" s="56" t="s">
        <v>115</v>
      </c>
      <c r="E51" s="57">
        <v>5</v>
      </c>
      <c r="F51" s="57">
        <v>5</v>
      </c>
      <c r="G51" s="57">
        <v>16</v>
      </c>
      <c r="H51" s="57">
        <v>2020</v>
      </c>
      <c r="I51" s="57">
        <v>2020</v>
      </c>
      <c r="J51" s="113">
        <f t="shared" si="6"/>
        <v>8</v>
      </c>
      <c r="K51" s="113"/>
      <c r="L51" s="113"/>
      <c r="M51" s="113">
        <v>8</v>
      </c>
      <c r="N51" s="56" t="s">
        <v>161</v>
      </c>
      <c r="O51" s="56" t="s">
        <v>162</v>
      </c>
      <c r="P51" s="126" t="s">
        <v>46</v>
      </c>
      <c r="Q51" s="150" t="s">
        <v>163</v>
      </c>
      <c r="R51" s="146"/>
    </row>
    <row r="52" s="7" customFormat="1" ht="41" customHeight="1" spans="1:18">
      <c r="A52" s="71">
        <v>34</v>
      </c>
      <c r="B52" s="55" t="s">
        <v>164</v>
      </c>
      <c r="C52" s="56" t="s">
        <v>119</v>
      </c>
      <c r="D52" s="56" t="s">
        <v>73</v>
      </c>
      <c r="E52" s="57">
        <v>20</v>
      </c>
      <c r="F52" s="57">
        <v>11</v>
      </c>
      <c r="G52" s="57">
        <v>34</v>
      </c>
      <c r="H52" s="57">
        <v>2020</v>
      </c>
      <c r="I52" s="57">
        <v>2020</v>
      </c>
      <c r="J52" s="113">
        <f t="shared" si="6"/>
        <v>210</v>
      </c>
      <c r="K52" s="113"/>
      <c r="L52" s="113"/>
      <c r="M52" s="113">
        <v>210</v>
      </c>
      <c r="N52" s="56" t="s">
        <v>165</v>
      </c>
      <c r="O52" s="56" t="s">
        <v>166</v>
      </c>
      <c r="P52" s="126" t="s">
        <v>46</v>
      </c>
      <c r="Q52" s="150" t="s">
        <v>167</v>
      </c>
      <c r="R52" s="146"/>
    </row>
    <row r="53" s="7" customFormat="1" ht="41" customHeight="1" spans="1:18">
      <c r="A53" s="71">
        <v>35</v>
      </c>
      <c r="B53" s="55" t="s">
        <v>168</v>
      </c>
      <c r="C53" s="56" t="s">
        <v>119</v>
      </c>
      <c r="D53" s="56" t="s">
        <v>73</v>
      </c>
      <c r="E53" s="57">
        <v>8.5</v>
      </c>
      <c r="F53" s="57">
        <v>32</v>
      </c>
      <c r="G53" s="57">
        <v>74</v>
      </c>
      <c r="H53" s="57">
        <v>2020</v>
      </c>
      <c r="I53" s="57">
        <v>2020</v>
      </c>
      <c r="J53" s="113">
        <f t="shared" si="6"/>
        <v>535.5</v>
      </c>
      <c r="K53" s="113"/>
      <c r="L53" s="113"/>
      <c r="M53" s="113">
        <v>535.5</v>
      </c>
      <c r="N53" s="56" t="s">
        <v>153</v>
      </c>
      <c r="O53" s="56" t="s">
        <v>154</v>
      </c>
      <c r="P53" s="126" t="s">
        <v>46</v>
      </c>
      <c r="Q53" s="150" t="s">
        <v>169</v>
      </c>
      <c r="R53" s="146"/>
    </row>
    <row r="54" s="7" customFormat="1" ht="41" customHeight="1" spans="1:18">
      <c r="A54" s="71">
        <v>36</v>
      </c>
      <c r="B54" s="55" t="s">
        <v>170</v>
      </c>
      <c r="C54" s="56" t="s">
        <v>119</v>
      </c>
      <c r="D54" s="56" t="s">
        <v>73</v>
      </c>
      <c r="E54" s="57">
        <v>3</v>
      </c>
      <c r="F54" s="57">
        <v>127</v>
      </c>
      <c r="G54" s="57">
        <v>330</v>
      </c>
      <c r="H54" s="57">
        <v>2020</v>
      </c>
      <c r="I54" s="57">
        <v>2020</v>
      </c>
      <c r="J54" s="113">
        <f t="shared" si="6"/>
        <v>210</v>
      </c>
      <c r="K54" s="113"/>
      <c r="L54" s="113"/>
      <c r="M54" s="113">
        <v>210</v>
      </c>
      <c r="N54" s="56" t="s">
        <v>153</v>
      </c>
      <c r="O54" s="56" t="s">
        <v>154</v>
      </c>
      <c r="P54" s="126" t="s">
        <v>46</v>
      </c>
      <c r="Q54" s="150" t="s">
        <v>171</v>
      </c>
      <c r="R54" s="146"/>
    </row>
    <row r="55" s="4" customFormat="1" ht="42" customHeight="1" spans="1:17">
      <c r="A55" s="43"/>
      <c r="B55" s="44" t="s">
        <v>172</v>
      </c>
      <c r="C55" s="43"/>
      <c r="D55" s="43"/>
      <c r="E55" s="45"/>
      <c r="F55" s="45"/>
      <c r="G55" s="45"/>
      <c r="H55" s="45"/>
      <c r="I55" s="45"/>
      <c r="J55" s="110">
        <f>J56+J63+J108+J128</f>
        <v>2292.52</v>
      </c>
      <c r="K55" s="110"/>
      <c r="L55" s="110"/>
      <c r="M55" s="110">
        <f>M56+M63+M108+M128</f>
        <v>2292.52</v>
      </c>
      <c r="N55" s="110"/>
      <c r="O55" s="110"/>
      <c r="P55" s="110"/>
      <c r="Q55" s="133"/>
    </row>
    <row r="56" s="14" customFormat="1" ht="36" customHeight="1" spans="1:17">
      <c r="A56" s="95"/>
      <c r="B56" s="96" t="s">
        <v>173</v>
      </c>
      <c r="C56" s="61" t="s">
        <v>24</v>
      </c>
      <c r="D56" s="61" t="s">
        <v>115</v>
      </c>
      <c r="E56" s="97"/>
      <c r="F56" s="63"/>
      <c r="G56" s="63"/>
      <c r="H56" s="63"/>
      <c r="I56" s="63"/>
      <c r="J56" s="114">
        <f>J57+J59+J61</f>
        <v>344</v>
      </c>
      <c r="K56" s="114"/>
      <c r="L56" s="114"/>
      <c r="M56" s="114">
        <f>M57+M59+M61</f>
        <v>344</v>
      </c>
      <c r="N56" s="61"/>
      <c r="O56" s="61"/>
      <c r="P56" s="61"/>
      <c r="Q56" s="137"/>
    </row>
    <row r="57" s="15" customFormat="1" ht="27.75" customHeight="1" spans="1:17">
      <c r="A57" s="98"/>
      <c r="B57" s="99" t="s">
        <v>33</v>
      </c>
      <c r="C57" s="66"/>
      <c r="D57" s="66"/>
      <c r="E57" s="67"/>
      <c r="F57" s="67"/>
      <c r="G57" s="67"/>
      <c r="H57" s="67"/>
      <c r="I57" s="67"/>
      <c r="J57" s="115">
        <f>SUM(J58:J58)</f>
        <v>120</v>
      </c>
      <c r="K57" s="115"/>
      <c r="L57" s="115"/>
      <c r="M57" s="115">
        <f>SUM(M58:M58)</f>
        <v>120</v>
      </c>
      <c r="N57" s="66"/>
      <c r="O57" s="66"/>
      <c r="P57" s="66"/>
      <c r="Q57" s="138"/>
    </row>
    <row r="58" s="1" customFormat="1" ht="33" customHeight="1" spans="1:17">
      <c r="A58" s="100">
        <v>37</v>
      </c>
      <c r="B58" s="91" t="s">
        <v>174</v>
      </c>
      <c r="C58" s="56" t="s">
        <v>114</v>
      </c>
      <c r="D58" s="56" t="s">
        <v>115</v>
      </c>
      <c r="E58" s="57">
        <v>6</v>
      </c>
      <c r="F58" s="58">
        <v>77</v>
      </c>
      <c r="G58" s="58">
        <v>227</v>
      </c>
      <c r="H58" s="58">
        <v>2020</v>
      </c>
      <c r="I58" s="58">
        <v>2020</v>
      </c>
      <c r="J58" s="117">
        <f>SUM(K58:M58)</f>
        <v>120</v>
      </c>
      <c r="K58" s="113"/>
      <c r="L58" s="113"/>
      <c r="M58" s="113">
        <v>120</v>
      </c>
      <c r="N58" s="56" t="s">
        <v>175</v>
      </c>
      <c r="O58" s="56" t="s">
        <v>176</v>
      </c>
      <c r="P58" s="56" t="s">
        <v>177</v>
      </c>
      <c r="Q58" s="139" t="s">
        <v>178</v>
      </c>
    </row>
    <row r="59" s="15" customFormat="1" ht="24" customHeight="1" spans="1:17">
      <c r="A59" s="98"/>
      <c r="B59" s="65" t="s">
        <v>67</v>
      </c>
      <c r="C59" s="66"/>
      <c r="D59" s="66" t="s">
        <v>53</v>
      </c>
      <c r="E59" s="67"/>
      <c r="F59" s="67"/>
      <c r="G59" s="67"/>
      <c r="H59" s="67"/>
      <c r="I59" s="67"/>
      <c r="J59" s="115">
        <f>K59+L59+M59</f>
        <v>69</v>
      </c>
      <c r="K59" s="115"/>
      <c r="L59" s="115"/>
      <c r="M59" s="116">
        <v>69</v>
      </c>
      <c r="N59" s="66"/>
      <c r="O59" s="66"/>
      <c r="P59" s="66"/>
      <c r="Q59" s="138"/>
    </row>
    <row r="60" s="1" customFormat="1" ht="34.5" customHeight="1" spans="1:17">
      <c r="A60" s="100">
        <v>38</v>
      </c>
      <c r="B60" s="55" t="s">
        <v>179</v>
      </c>
      <c r="C60" s="56" t="s">
        <v>35</v>
      </c>
      <c r="D60" s="56" t="s">
        <v>53</v>
      </c>
      <c r="E60" s="57"/>
      <c r="F60" s="57">
        <v>3</v>
      </c>
      <c r="G60" s="57">
        <v>10</v>
      </c>
      <c r="H60" s="57">
        <v>2020</v>
      </c>
      <c r="I60" s="57">
        <v>2020</v>
      </c>
      <c r="J60" s="117">
        <f>SUM(K60:M60)</f>
        <v>69</v>
      </c>
      <c r="K60" s="113"/>
      <c r="L60" s="113"/>
      <c r="M60" s="113">
        <v>69</v>
      </c>
      <c r="N60" s="56" t="s">
        <v>180</v>
      </c>
      <c r="O60" s="56" t="s">
        <v>181</v>
      </c>
      <c r="P60" s="56" t="s">
        <v>182</v>
      </c>
      <c r="Q60" s="139" t="s">
        <v>183</v>
      </c>
    </row>
    <row r="61" s="15" customFormat="1" ht="34.5" customHeight="1" spans="1:17">
      <c r="A61" s="101"/>
      <c r="B61" s="65" t="s">
        <v>96</v>
      </c>
      <c r="C61" s="66"/>
      <c r="D61" s="66"/>
      <c r="E61" s="67"/>
      <c r="F61" s="67">
        <v>52</v>
      </c>
      <c r="G61" s="67">
        <v>173</v>
      </c>
      <c r="H61" s="67">
        <v>2020</v>
      </c>
      <c r="I61" s="67">
        <v>2020</v>
      </c>
      <c r="J61" s="115">
        <f>SUM(J62:J62)</f>
        <v>155</v>
      </c>
      <c r="K61" s="115"/>
      <c r="L61" s="115"/>
      <c r="M61" s="115">
        <f>SUM(M62:M62)</f>
        <v>155</v>
      </c>
      <c r="N61" s="66"/>
      <c r="O61" s="66"/>
      <c r="P61" s="66"/>
      <c r="Q61" s="151"/>
    </row>
    <row r="62" s="16" customFormat="1" ht="34.5" customHeight="1" spans="1:17">
      <c r="A62" s="102">
        <v>39</v>
      </c>
      <c r="B62" s="81" t="s">
        <v>184</v>
      </c>
      <c r="C62" s="84" t="s">
        <v>114</v>
      </c>
      <c r="D62" s="84" t="s">
        <v>53</v>
      </c>
      <c r="E62" s="103">
        <v>13500</v>
      </c>
      <c r="F62" s="103">
        <v>52</v>
      </c>
      <c r="G62" s="103">
        <v>173</v>
      </c>
      <c r="H62" s="103">
        <v>2020</v>
      </c>
      <c r="I62" s="103">
        <v>2020</v>
      </c>
      <c r="J62" s="127">
        <f>SUM(K62:M62)</f>
        <v>155</v>
      </c>
      <c r="K62" s="122"/>
      <c r="L62" s="122"/>
      <c r="M62" s="122">
        <v>155</v>
      </c>
      <c r="N62" s="84" t="s">
        <v>185</v>
      </c>
      <c r="O62" s="84" t="s">
        <v>186</v>
      </c>
      <c r="P62" s="84" t="s">
        <v>182</v>
      </c>
      <c r="Q62" s="141" t="s">
        <v>187</v>
      </c>
    </row>
    <row r="63" s="14" customFormat="1" ht="39" customHeight="1" spans="1:17">
      <c r="A63" s="104"/>
      <c r="B63" s="60" t="s">
        <v>188</v>
      </c>
      <c r="C63" s="61"/>
      <c r="D63" s="61" t="s">
        <v>13</v>
      </c>
      <c r="E63" s="63"/>
      <c r="F63" s="63"/>
      <c r="G63" s="63"/>
      <c r="H63" s="63"/>
      <c r="I63" s="63"/>
      <c r="J63" s="114">
        <f>J64+J80+J85+J88+J99+J101+J103</f>
        <v>1663.52</v>
      </c>
      <c r="K63" s="114"/>
      <c r="L63" s="114"/>
      <c r="M63" s="114">
        <f>M64+M80+M85+M88+M99+M101+M103</f>
        <v>1663.52</v>
      </c>
      <c r="N63" s="61"/>
      <c r="O63" s="61"/>
      <c r="P63" s="61"/>
      <c r="Q63" s="152"/>
    </row>
    <row r="64" s="15" customFormat="1" ht="30" customHeight="1" spans="1:17">
      <c r="A64" s="98"/>
      <c r="B64" s="99" t="s">
        <v>33</v>
      </c>
      <c r="C64" s="66"/>
      <c r="D64" s="66" t="s">
        <v>13</v>
      </c>
      <c r="E64" s="67"/>
      <c r="F64" s="67"/>
      <c r="G64" s="67"/>
      <c r="H64" s="67"/>
      <c r="I64" s="67"/>
      <c r="J64" s="115">
        <f>SUM(J65:J79)</f>
        <v>551</v>
      </c>
      <c r="K64" s="115"/>
      <c r="L64" s="115"/>
      <c r="M64" s="115">
        <f>SUM(M65:M79)</f>
        <v>551</v>
      </c>
      <c r="N64" s="66"/>
      <c r="O64" s="66"/>
      <c r="P64" s="66"/>
      <c r="Q64" s="138"/>
    </row>
    <row r="65" s="1" customFormat="1" ht="42" customHeight="1" spans="1:17">
      <c r="A65" s="100">
        <v>40</v>
      </c>
      <c r="B65" s="55" t="s">
        <v>189</v>
      </c>
      <c r="C65" s="153" t="s">
        <v>114</v>
      </c>
      <c r="D65" s="153" t="s">
        <v>13</v>
      </c>
      <c r="E65" s="154">
        <v>476</v>
      </c>
      <c r="F65" s="155">
        <v>1</v>
      </c>
      <c r="G65" s="155">
        <v>6</v>
      </c>
      <c r="H65" s="155">
        <v>2020</v>
      </c>
      <c r="I65" s="155">
        <v>2020</v>
      </c>
      <c r="J65" s="117">
        <f t="shared" ref="J65:J78" si="7">SUM(K65:M65)</f>
        <v>20</v>
      </c>
      <c r="K65" s="172"/>
      <c r="L65" s="172"/>
      <c r="M65" s="172">
        <v>20</v>
      </c>
      <c r="N65" s="153" t="s">
        <v>190</v>
      </c>
      <c r="O65" s="153" t="s">
        <v>191</v>
      </c>
      <c r="P65" s="153" t="s">
        <v>192</v>
      </c>
      <c r="Q65" s="150" t="s">
        <v>193</v>
      </c>
    </row>
    <row r="66" s="1" customFormat="1" ht="42" customHeight="1" spans="1:17">
      <c r="A66" s="100">
        <v>41</v>
      </c>
      <c r="B66" s="55" t="s">
        <v>194</v>
      </c>
      <c r="C66" s="153" t="s">
        <v>114</v>
      </c>
      <c r="D66" s="153" t="s">
        <v>13</v>
      </c>
      <c r="E66" s="154">
        <v>650</v>
      </c>
      <c r="F66" s="155">
        <v>1</v>
      </c>
      <c r="G66" s="155">
        <v>3</v>
      </c>
      <c r="H66" s="155">
        <v>2020</v>
      </c>
      <c r="I66" s="155">
        <v>2020</v>
      </c>
      <c r="J66" s="117">
        <f t="shared" si="7"/>
        <v>60</v>
      </c>
      <c r="K66" s="172"/>
      <c r="L66" s="172"/>
      <c r="M66" s="172">
        <v>60</v>
      </c>
      <c r="N66" s="153" t="s">
        <v>190</v>
      </c>
      <c r="O66" s="153" t="s">
        <v>191</v>
      </c>
      <c r="P66" s="153" t="s">
        <v>192</v>
      </c>
      <c r="Q66" s="150" t="s">
        <v>195</v>
      </c>
    </row>
    <row r="67" s="1" customFormat="1" ht="29" customHeight="1" spans="1:17">
      <c r="A67" s="100">
        <v>42</v>
      </c>
      <c r="B67" s="55" t="s">
        <v>196</v>
      </c>
      <c r="C67" s="153" t="s">
        <v>114</v>
      </c>
      <c r="D67" s="153" t="s">
        <v>13</v>
      </c>
      <c r="E67" s="154">
        <v>1056</v>
      </c>
      <c r="F67" s="155">
        <v>36</v>
      </c>
      <c r="G67" s="155">
        <v>112</v>
      </c>
      <c r="H67" s="155">
        <v>2020</v>
      </c>
      <c r="I67" s="155">
        <v>2020</v>
      </c>
      <c r="J67" s="117">
        <f t="shared" si="7"/>
        <v>30</v>
      </c>
      <c r="K67" s="172"/>
      <c r="L67" s="172"/>
      <c r="M67" s="172">
        <v>30</v>
      </c>
      <c r="N67" s="153" t="s">
        <v>175</v>
      </c>
      <c r="O67" s="153" t="s">
        <v>176</v>
      </c>
      <c r="P67" s="153" t="s">
        <v>192</v>
      </c>
      <c r="Q67" s="150" t="s">
        <v>197</v>
      </c>
    </row>
    <row r="68" s="1" customFormat="1" ht="29" customHeight="1" spans="1:17">
      <c r="A68" s="100">
        <v>43</v>
      </c>
      <c r="B68" s="55" t="s">
        <v>198</v>
      </c>
      <c r="C68" s="153" t="s">
        <v>114</v>
      </c>
      <c r="D68" s="153" t="s">
        <v>13</v>
      </c>
      <c r="E68" s="154">
        <v>391</v>
      </c>
      <c r="F68" s="155">
        <v>20</v>
      </c>
      <c r="G68" s="155">
        <v>46</v>
      </c>
      <c r="H68" s="155">
        <v>2020</v>
      </c>
      <c r="I68" s="155">
        <v>2020</v>
      </c>
      <c r="J68" s="117">
        <f t="shared" si="7"/>
        <v>2</v>
      </c>
      <c r="K68" s="172"/>
      <c r="L68" s="172"/>
      <c r="M68" s="172">
        <v>2</v>
      </c>
      <c r="N68" s="153" t="s">
        <v>175</v>
      </c>
      <c r="O68" s="153" t="s">
        <v>176</v>
      </c>
      <c r="P68" s="153" t="s">
        <v>192</v>
      </c>
      <c r="Q68" s="150" t="s">
        <v>199</v>
      </c>
    </row>
    <row r="69" s="1" customFormat="1" ht="29" customHeight="1" spans="1:17">
      <c r="A69" s="100">
        <v>44</v>
      </c>
      <c r="B69" s="55" t="s">
        <v>200</v>
      </c>
      <c r="C69" s="153" t="s">
        <v>114</v>
      </c>
      <c r="D69" s="153" t="s">
        <v>13</v>
      </c>
      <c r="E69" s="154">
        <v>163</v>
      </c>
      <c r="F69" s="155">
        <v>1</v>
      </c>
      <c r="G69" s="155">
        <v>3</v>
      </c>
      <c r="H69" s="155">
        <v>2020</v>
      </c>
      <c r="I69" s="155">
        <v>2020</v>
      </c>
      <c r="J69" s="117">
        <f t="shared" si="7"/>
        <v>5</v>
      </c>
      <c r="K69" s="172"/>
      <c r="L69" s="172"/>
      <c r="M69" s="172">
        <v>5</v>
      </c>
      <c r="N69" s="153" t="s">
        <v>201</v>
      </c>
      <c r="O69" s="153" t="s">
        <v>202</v>
      </c>
      <c r="P69" s="153" t="s">
        <v>192</v>
      </c>
      <c r="Q69" s="150" t="s">
        <v>203</v>
      </c>
    </row>
    <row r="70" s="1" customFormat="1" ht="35" customHeight="1" spans="1:17">
      <c r="A70" s="100">
        <v>45</v>
      </c>
      <c r="B70" s="55" t="s">
        <v>204</v>
      </c>
      <c r="C70" s="153" t="s">
        <v>114</v>
      </c>
      <c r="D70" s="153" t="s">
        <v>13</v>
      </c>
      <c r="E70" s="154">
        <v>1278</v>
      </c>
      <c r="F70" s="155">
        <v>2</v>
      </c>
      <c r="G70" s="155">
        <v>4</v>
      </c>
      <c r="H70" s="155">
        <v>2020</v>
      </c>
      <c r="I70" s="155">
        <v>2020</v>
      </c>
      <c r="J70" s="117">
        <f t="shared" si="7"/>
        <v>120</v>
      </c>
      <c r="K70" s="172"/>
      <c r="L70" s="172"/>
      <c r="M70" s="172">
        <v>120</v>
      </c>
      <c r="N70" s="153" t="s">
        <v>201</v>
      </c>
      <c r="O70" s="153" t="s">
        <v>202</v>
      </c>
      <c r="P70" s="153" t="s">
        <v>192</v>
      </c>
      <c r="Q70" s="150" t="s">
        <v>205</v>
      </c>
    </row>
    <row r="71" s="1" customFormat="1" ht="35" customHeight="1" spans="1:17">
      <c r="A71" s="100">
        <v>46</v>
      </c>
      <c r="B71" s="55" t="s">
        <v>206</v>
      </c>
      <c r="C71" s="153" t="s">
        <v>114</v>
      </c>
      <c r="D71" s="153" t="s">
        <v>13</v>
      </c>
      <c r="E71" s="154">
        <v>1278</v>
      </c>
      <c r="F71" s="155">
        <v>2</v>
      </c>
      <c r="G71" s="155">
        <v>4</v>
      </c>
      <c r="H71" s="155">
        <v>2020</v>
      </c>
      <c r="I71" s="155">
        <v>2020</v>
      </c>
      <c r="J71" s="117">
        <f t="shared" si="7"/>
        <v>12</v>
      </c>
      <c r="K71" s="172"/>
      <c r="L71" s="172"/>
      <c r="M71" s="172">
        <v>12</v>
      </c>
      <c r="N71" s="153" t="s">
        <v>201</v>
      </c>
      <c r="O71" s="153" t="s">
        <v>202</v>
      </c>
      <c r="P71" s="153" t="s">
        <v>192</v>
      </c>
      <c r="Q71" s="150" t="s">
        <v>207</v>
      </c>
    </row>
    <row r="72" s="1" customFormat="1" ht="35" customHeight="1" spans="1:17">
      <c r="A72" s="100">
        <v>47</v>
      </c>
      <c r="B72" s="55" t="s">
        <v>208</v>
      </c>
      <c r="C72" s="153" t="s">
        <v>114</v>
      </c>
      <c r="D72" s="153" t="s">
        <v>13</v>
      </c>
      <c r="E72" s="154">
        <v>2574</v>
      </c>
      <c r="F72" s="155">
        <v>2</v>
      </c>
      <c r="G72" s="155">
        <v>3</v>
      </c>
      <c r="H72" s="155">
        <v>2020</v>
      </c>
      <c r="I72" s="155">
        <v>2020</v>
      </c>
      <c r="J72" s="117">
        <f t="shared" si="7"/>
        <v>78</v>
      </c>
      <c r="K72" s="172"/>
      <c r="L72" s="172"/>
      <c r="M72" s="172">
        <v>78</v>
      </c>
      <c r="N72" s="153" t="s">
        <v>209</v>
      </c>
      <c r="O72" s="153" t="s">
        <v>210</v>
      </c>
      <c r="P72" s="153" t="s">
        <v>192</v>
      </c>
      <c r="Q72" s="150" t="s">
        <v>211</v>
      </c>
    </row>
    <row r="73" s="1" customFormat="1" ht="29" customHeight="1" spans="1:17">
      <c r="A73" s="100">
        <v>48</v>
      </c>
      <c r="B73" s="55" t="s">
        <v>212</v>
      </c>
      <c r="C73" s="153" t="s">
        <v>114</v>
      </c>
      <c r="D73" s="153" t="s">
        <v>13</v>
      </c>
      <c r="E73" s="154">
        <v>725</v>
      </c>
      <c r="F73" s="155">
        <v>2</v>
      </c>
      <c r="G73" s="155">
        <v>6</v>
      </c>
      <c r="H73" s="155">
        <v>2020</v>
      </c>
      <c r="I73" s="155">
        <v>2020</v>
      </c>
      <c r="J73" s="117">
        <f t="shared" si="7"/>
        <v>47</v>
      </c>
      <c r="K73" s="172"/>
      <c r="L73" s="172"/>
      <c r="M73" s="172">
        <v>47</v>
      </c>
      <c r="N73" s="153" t="s">
        <v>213</v>
      </c>
      <c r="O73" s="153" t="s">
        <v>214</v>
      </c>
      <c r="P73" s="153" t="s">
        <v>192</v>
      </c>
      <c r="Q73" s="150" t="s">
        <v>215</v>
      </c>
    </row>
    <row r="74" s="1" customFormat="1" ht="29" customHeight="1" spans="1:17">
      <c r="A74" s="100">
        <v>49</v>
      </c>
      <c r="B74" s="55" t="s">
        <v>216</v>
      </c>
      <c r="C74" s="153" t="s">
        <v>114</v>
      </c>
      <c r="D74" s="153" t="s">
        <v>13</v>
      </c>
      <c r="E74" s="154">
        <v>3594</v>
      </c>
      <c r="F74" s="155">
        <v>6</v>
      </c>
      <c r="G74" s="155">
        <v>11</v>
      </c>
      <c r="H74" s="155">
        <v>2020</v>
      </c>
      <c r="I74" s="155">
        <v>2020</v>
      </c>
      <c r="J74" s="117">
        <f t="shared" si="7"/>
        <v>80</v>
      </c>
      <c r="K74" s="172"/>
      <c r="L74" s="172"/>
      <c r="M74" s="172">
        <v>80</v>
      </c>
      <c r="N74" s="153" t="s">
        <v>217</v>
      </c>
      <c r="O74" s="153" t="s">
        <v>218</v>
      </c>
      <c r="P74" s="153" t="s">
        <v>192</v>
      </c>
      <c r="Q74" s="150" t="s">
        <v>219</v>
      </c>
    </row>
    <row r="75" s="1" customFormat="1" ht="29" customHeight="1" spans="1:17">
      <c r="A75" s="100">
        <v>50</v>
      </c>
      <c r="B75" s="55" t="s">
        <v>220</v>
      </c>
      <c r="C75" s="153" t="s">
        <v>114</v>
      </c>
      <c r="D75" s="153" t="s">
        <v>13</v>
      </c>
      <c r="E75" s="154">
        <v>1571</v>
      </c>
      <c r="F75" s="155">
        <v>2</v>
      </c>
      <c r="G75" s="155">
        <v>3</v>
      </c>
      <c r="H75" s="155">
        <v>2020</v>
      </c>
      <c r="I75" s="155">
        <v>2020</v>
      </c>
      <c r="J75" s="117">
        <f t="shared" si="7"/>
        <v>20</v>
      </c>
      <c r="K75" s="172"/>
      <c r="L75" s="172"/>
      <c r="M75" s="172">
        <v>20</v>
      </c>
      <c r="N75" s="153" t="s">
        <v>221</v>
      </c>
      <c r="O75" s="153" t="s">
        <v>222</v>
      </c>
      <c r="P75" s="153" t="s">
        <v>192</v>
      </c>
      <c r="Q75" s="150" t="s">
        <v>223</v>
      </c>
    </row>
    <row r="76" s="1" customFormat="1" ht="25.5" customHeight="1" spans="1:17">
      <c r="A76" s="100">
        <v>51</v>
      </c>
      <c r="B76" s="55" t="s">
        <v>224</v>
      </c>
      <c r="C76" s="153" t="s">
        <v>114</v>
      </c>
      <c r="D76" s="153" t="s">
        <v>13</v>
      </c>
      <c r="E76" s="154">
        <v>545</v>
      </c>
      <c r="F76" s="155">
        <v>4</v>
      </c>
      <c r="G76" s="155">
        <v>11</v>
      </c>
      <c r="H76" s="155">
        <v>2020</v>
      </c>
      <c r="I76" s="155">
        <v>2020</v>
      </c>
      <c r="J76" s="117">
        <f t="shared" si="7"/>
        <v>2</v>
      </c>
      <c r="K76" s="172"/>
      <c r="L76" s="172"/>
      <c r="M76" s="172">
        <v>2</v>
      </c>
      <c r="N76" s="153" t="s">
        <v>221</v>
      </c>
      <c r="O76" s="153" t="s">
        <v>222</v>
      </c>
      <c r="P76" s="153" t="s">
        <v>192</v>
      </c>
      <c r="Q76" s="150" t="s">
        <v>225</v>
      </c>
    </row>
    <row r="77" s="1" customFormat="1" ht="25.5" customHeight="1" spans="1:17">
      <c r="A77" s="100">
        <v>52</v>
      </c>
      <c r="B77" s="55" t="s">
        <v>226</v>
      </c>
      <c r="C77" s="153" t="s">
        <v>114</v>
      </c>
      <c r="D77" s="153" t="s">
        <v>13</v>
      </c>
      <c r="E77" s="154">
        <v>204</v>
      </c>
      <c r="F77" s="155">
        <v>3</v>
      </c>
      <c r="G77" s="155">
        <v>10</v>
      </c>
      <c r="H77" s="155">
        <v>2020</v>
      </c>
      <c r="I77" s="155">
        <v>2020</v>
      </c>
      <c r="J77" s="117">
        <f t="shared" si="7"/>
        <v>37</v>
      </c>
      <c r="K77" s="172"/>
      <c r="L77" s="172"/>
      <c r="M77" s="172">
        <v>37</v>
      </c>
      <c r="N77" s="153" t="s">
        <v>227</v>
      </c>
      <c r="O77" s="153" t="s">
        <v>228</v>
      </c>
      <c r="P77" s="153" t="s">
        <v>192</v>
      </c>
      <c r="Q77" s="150" t="s">
        <v>229</v>
      </c>
    </row>
    <row r="78" s="1" customFormat="1" ht="25.5" customHeight="1" spans="1:17">
      <c r="A78" s="100">
        <v>53</v>
      </c>
      <c r="B78" s="55" t="s">
        <v>230</v>
      </c>
      <c r="C78" s="153" t="s">
        <v>114</v>
      </c>
      <c r="D78" s="153" t="s">
        <v>13</v>
      </c>
      <c r="E78" s="154">
        <v>207</v>
      </c>
      <c r="F78" s="155">
        <v>1</v>
      </c>
      <c r="G78" s="155">
        <v>2</v>
      </c>
      <c r="H78" s="155">
        <v>2020</v>
      </c>
      <c r="I78" s="155">
        <v>2020</v>
      </c>
      <c r="J78" s="117">
        <f t="shared" si="7"/>
        <v>18</v>
      </c>
      <c r="K78" s="172"/>
      <c r="L78" s="172"/>
      <c r="M78" s="172">
        <v>18</v>
      </c>
      <c r="N78" s="153" t="s">
        <v>227</v>
      </c>
      <c r="O78" s="153" t="s">
        <v>228</v>
      </c>
      <c r="P78" s="153" t="s">
        <v>192</v>
      </c>
      <c r="Q78" s="150" t="s">
        <v>231</v>
      </c>
    </row>
    <row r="79" s="17" customFormat="1" ht="25.5" customHeight="1" spans="1:17">
      <c r="A79" s="100">
        <v>54</v>
      </c>
      <c r="B79" s="55" t="s">
        <v>232</v>
      </c>
      <c r="C79" s="153" t="s">
        <v>233</v>
      </c>
      <c r="D79" s="153" t="s">
        <v>43</v>
      </c>
      <c r="E79" s="154">
        <v>1654</v>
      </c>
      <c r="F79" s="155">
        <v>6</v>
      </c>
      <c r="G79" s="155">
        <v>20</v>
      </c>
      <c r="H79" s="155">
        <v>2020</v>
      </c>
      <c r="I79" s="155">
        <v>2020</v>
      </c>
      <c r="J79" s="117">
        <v>20</v>
      </c>
      <c r="K79" s="172"/>
      <c r="L79" s="55"/>
      <c r="M79" s="153">
        <v>20</v>
      </c>
      <c r="N79" s="153" t="s">
        <v>234</v>
      </c>
      <c r="O79" s="154" t="s">
        <v>235</v>
      </c>
      <c r="P79" s="155" t="s">
        <v>39</v>
      </c>
      <c r="Q79" s="180" t="s">
        <v>236</v>
      </c>
    </row>
    <row r="80" s="15" customFormat="1" ht="25.5" customHeight="1" spans="1:17">
      <c r="A80" s="98"/>
      <c r="B80" s="99" t="s">
        <v>41</v>
      </c>
      <c r="C80" s="66"/>
      <c r="D80" s="66"/>
      <c r="E80" s="67"/>
      <c r="F80" s="67"/>
      <c r="G80" s="67"/>
      <c r="H80" s="67"/>
      <c r="I80" s="67"/>
      <c r="J80" s="115">
        <f t="shared" ref="J80:M80" si="8">SUM(J81:J84)</f>
        <v>264</v>
      </c>
      <c r="K80" s="115"/>
      <c r="L80" s="115"/>
      <c r="M80" s="115">
        <f t="shared" si="8"/>
        <v>264</v>
      </c>
      <c r="N80" s="66"/>
      <c r="O80" s="66"/>
      <c r="P80" s="66"/>
      <c r="Q80" s="138"/>
    </row>
    <row r="81" s="10" customFormat="1" ht="30" customHeight="1" spans="1:17">
      <c r="A81" s="68">
        <v>55</v>
      </c>
      <c r="B81" s="69" t="s">
        <v>237</v>
      </c>
      <c r="C81" s="70" t="s">
        <v>35</v>
      </c>
      <c r="D81" s="70" t="s">
        <v>13</v>
      </c>
      <c r="E81" s="70">
        <v>737</v>
      </c>
      <c r="F81" s="70">
        <v>16</v>
      </c>
      <c r="G81" s="70">
        <v>53</v>
      </c>
      <c r="H81" s="70">
        <v>2020</v>
      </c>
      <c r="I81" s="70">
        <v>2020</v>
      </c>
      <c r="J81" s="117">
        <f t="shared" ref="J81:J84" si="9">SUM(K81:M81)</f>
        <v>50</v>
      </c>
      <c r="K81" s="117"/>
      <c r="L81" s="117"/>
      <c r="M81" s="117">
        <v>50</v>
      </c>
      <c r="N81" s="70" t="s">
        <v>44</v>
      </c>
      <c r="O81" s="70" t="s">
        <v>45</v>
      </c>
      <c r="P81" s="70" t="s">
        <v>238</v>
      </c>
      <c r="Q81" s="69" t="s">
        <v>239</v>
      </c>
    </row>
    <row r="82" s="10" customFormat="1" ht="30" customHeight="1" spans="1:17">
      <c r="A82" s="68">
        <v>56</v>
      </c>
      <c r="B82" s="69" t="s">
        <v>240</v>
      </c>
      <c r="C82" s="70" t="s">
        <v>35</v>
      </c>
      <c r="D82" s="70" t="s">
        <v>13</v>
      </c>
      <c r="E82" s="70">
        <v>556</v>
      </c>
      <c r="F82" s="70">
        <v>1</v>
      </c>
      <c r="G82" s="70">
        <v>5</v>
      </c>
      <c r="H82" s="70">
        <v>2020</v>
      </c>
      <c r="I82" s="70">
        <v>2020</v>
      </c>
      <c r="J82" s="117">
        <f t="shared" si="9"/>
        <v>52</v>
      </c>
      <c r="K82" s="117"/>
      <c r="L82" s="117"/>
      <c r="M82" s="117">
        <v>52</v>
      </c>
      <c r="N82" s="70" t="s">
        <v>241</v>
      </c>
      <c r="O82" s="70" t="s">
        <v>242</v>
      </c>
      <c r="P82" s="70" t="s">
        <v>238</v>
      </c>
      <c r="Q82" s="69" t="s">
        <v>243</v>
      </c>
    </row>
    <row r="83" s="10" customFormat="1" ht="30" customHeight="1" spans="1:17">
      <c r="A83" s="68">
        <v>57</v>
      </c>
      <c r="B83" s="69" t="s">
        <v>244</v>
      </c>
      <c r="C83" s="70" t="s">
        <v>35</v>
      </c>
      <c r="D83" s="70" t="s">
        <v>13</v>
      </c>
      <c r="E83" s="70">
        <v>3403</v>
      </c>
      <c r="F83" s="70">
        <v>12</v>
      </c>
      <c r="G83" s="70">
        <v>42</v>
      </c>
      <c r="H83" s="70"/>
      <c r="I83" s="70">
        <v>2020</v>
      </c>
      <c r="J83" s="117">
        <f t="shared" si="9"/>
        <v>32</v>
      </c>
      <c r="K83" s="117"/>
      <c r="L83" s="117"/>
      <c r="M83" s="117">
        <v>32</v>
      </c>
      <c r="N83" s="70" t="s">
        <v>245</v>
      </c>
      <c r="O83" s="70" t="s">
        <v>246</v>
      </c>
      <c r="P83" s="70" t="s">
        <v>238</v>
      </c>
      <c r="Q83" s="69" t="s">
        <v>247</v>
      </c>
    </row>
    <row r="84" s="10" customFormat="1" ht="30" customHeight="1" spans="1:17">
      <c r="A84" s="68">
        <v>58</v>
      </c>
      <c r="B84" s="69" t="s">
        <v>248</v>
      </c>
      <c r="C84" s="70" t="s">
        <v>35</v>
      </c>
      <c r="D84" s="70" t="s">
        <v>13</v>
      </c>
      <c r="E84" s="70">
        <v>1421</v>
      </c>
      <c r="F84" s="70">
        <v>148</v>
      </c>
      <c r="G84" s="70">
        <v>564</v>
      </c>
      <c r="H84" s="70">
        <v>2020</v>
      </c>
      <c r="I84" s="70">
        <v>2020</v>
      </c>
      <c r="J84" s="117">
        <f t="shared" si="9"/>
        <v>130</v>
      </c>
      <c r="K84" s="117"/>
      <c r="L84" s="117"/>
      <c r="M84" s="117">
        <v>130</v>
      </c>
      <c r="N84" s="70" t="s">
        <v>249</v>
      </c>
      <c r="O84" s="70" t="s">
        <v>250</v>
      </c>
      <c r="P84" s="70" t="s">
        <v>238</v>
      </c>
      <c r="Q84" s="69" t="s">
        <v>251</v>
      </c>
    </row>
    <row r="85" s="15" customFormat="1" ht="24" customHeight="1" spans="1:17">
      <c r="A85" s="98"/>
      <c r="B85" s="65" t="s">
        <v>67</v>
      </c>
      <c r="C85" s="66"/>
      <c r="D85" s="66"/>
      <c r="E85" s="67"/>
      <c r="F85" s="67"/>
      <c r="G85" s="67"/>
      <c r="H85" s="67"/>
      <c r="I85" s="67"/>
      <c r="J85" s="115">
        <f>SUM(J86:J87)</f>
        <v>195</v>
      </c>
      <c r="K85" s="115"/>
      <c r="L85" s="115"/>
      <c r="M85" s="115">
        <f>SUM(M86:M87)</f>
        <v>195</v>
      </c>
      <c r="N85" s="66"/>
      <c r="O85" s="66"/>
      <c r="P85" s="66"/>
      <c r="Q85" s="138"/>
    </row>
    <row r="86" s="1" customFormat="1" ht="24" customHeight="1" spans="1:17">
      <c r="A86" s="100">
        <v>59</v>
      </c>
      <c r="B86" s="55" t="s">
        <v>252</v>
      </c>
      <c r="C86" s="56" t="s">
        <v>114</v>
      </c>
      <c r="D86" s="23" t="s">
        <v>13</v>
      </c>
      <c r="E86" s="57">
        <v>282</v>
      </c>
      <c r="F86" s="57">
        <v>1</v>
      </c>
      <c r="G86" s="57">
        <v>3</v>
      </c>
      <c r="H86" s="57">
        <v>2020</v>
      </c>
      <c r="I86" s="57">
        <v>2020</v>
      </c>
      <c r="J86" s="117">
        <f>SUM(K86:M86)</f>
        <v>15</v>
      </c>
      <c r="K86" s="113"/>
      <c r="L86" s="113"/>
      <c r="M86" s="113">
        <v>15</v>
      </c>
      <c r="N86" s="56" t="s">
        <v>180</v>
      </c>
      <c r="O86" s="56" t="s">
        <v>181</v>
      </c>
      <c r="P86" s="56" t="s">
        <v>238</v>
      </c>
      <c r="Q86" s="136" t="s">
        <v>253</v>
      </c>
    </row>
    <row r="87" s="1" customFormat="1" ht="24" customHeight="1" spans="1:17">
      <c r="A87" s="100">
        <v>60</v>
      </c>
      <c r="B87" s="55" t="s">
        <v>254</v>
      </c>
      <c r="C87" s="56" t="s">
        <v>114</v>
      </c>
      <c r="D87" s="56" t="s">
        <v>13</v>
      </c>
      <c r="E87" s="57">
        <v>3470</v>
      </c>
      <c r="F87" s="57">
        <v>6</v>
      </c>
      <c r="G87" s="57">
        <v>18</v>
      </c>
      <c r="H87" s="57">
        <v>2020</v>
      </c>
      <c r="I87" s="57">
        <v>2020</v>
      </c>
      <c r="J87" s="117">
        <f>SUM(K87:M87)</f>
        <v>180</v>
      </c>
      <c r="K87" s="113"/>
      <c r="L87" s="113"/>
      <c r="M87" s="113">
        <v>180</v>
      </c>
      <c r="N87" s="56" t="s">
        <v>255</v>
      </c>
      <c r="O87" s="56" t="s">
        <v>256</v>
      </c>
      <c r="P87" s="56" t="s">
        <v>238</v>
      </c>
      <c r="Q87" s="136" t="s">
        <v>257</v>
      </c>
    </row>
    <row r="88" s="15" customFormat="1" ht="21.75" customHeight="1" spans="1:17">
      <c r="A88" s="156"/>
      <c r="B88" s="73" t="s">
        <v>85</v>
      </c>
      <c r="C88" s="66"/>
      <c r="D88" s="66"/>
      <c r="E88" s="67"/>
      <c r="F88" s="67"/>
      <c r="G88" s="67"/>
      <c r="H88" s="67"/>
      <c r="I88" s="67"/>
      <c r="J88" s="115">
        <f>SUM(J89:J98)</f>
        <v>262.52</v>
      </c>
      <c r="K88" s="115"/>
      <c r="L88" s="115"/>
      <c r="M88" s="115">
        <f>SUM(M89:M98)</f>
        <v>262.52</v>
      </c>
      <c r="N88" s="66"/>
      <c r="O88" s="66"/>
      <c r="P88" s="66"/>
      <c r="Q88" s="138"/>
    </row>
    <row r="89" s="1" customFormat="1" ht="32" customHeight="1" spans="1:17">
      <c r="A89" s="157">
        <v>61</v>
      </c>
      <c r="B89" s="75" t="s">
        <v>258</v>
      </c>
      <c r="C89" s="56" t="s">
        <v>114</v>
      </c>
      <c r="D89" s="56" t="s">
        <v>13</v>
      </c>
      <c r="E89" s="57">
        <v>439</v>
      </c>
      <c r="F89" s="57">
        <v>2</v>
      </c>
      <c r="G89" s="57">
        <v>8</v>
      </c>
      <c r="H89" s="57">
        <v>2020</v>
      </c>
      <c r="I89" s="57">
        <v>2020</v>
      </c>
      <c r="J89" s="113">
        <f t="shared" ref="J88:J98" si="10">SUM(K89:M89)</f>
        <v>50</v>
      </c>
      <c r="K89" s="113"/>
      <c r="L89" s="113"/>
      <c r="M89" s="113">
        <v>50</v>
      </c>
      <c r="N89" s="56" t="s">
        <v>259</v>
      </c>
      <c r="O89" s="56" t="s">
        <v>260</v>
      </c>
      <c r="P89" s="56" t="s">
        <v>238</v>
      </c>
      <c r="Q89" s="139" t="s">
        <v>261</v>
      </c>
    </row>
    <row r="90" s="1" customFormat="1" ht="30.95" customHeight="1" spans="1:17">
      <c r="A90" s="157">
        <v>62</v>
      </c>
      <c r="B90" s="75" t="s">
        <v>262</v>
      </c>
      <c r="C90" s="56" t="s">
        <v>114</v>
      </c>
      <c r="D90" s="56" t="s">
        <v>13</v>
      </c>
      <c r="E90" s="57">
        <v>521</v>
      </c>
      <c r="F90" s="57">
        <v>23</v>
      </c>
      <c r="G90" s="57">
        <v>79</v>
      </c>
      <c r="H90" s="57">
        <v>2020</v>
      </c>
      <c r="I90" s="57">
        <v>2020</v>
      </c>
      <c r="J90" s="113">
        <f t="shared" si="10"/>
        <v>22</v>
      </c>
      <c r="K90" s="173"/>
      <c r="L90" s="113"/>
      <c r="M90" s="174">
        <v>22</v>
      </c>
      <c r="N90" s="56" t="s">
        <v>91</v>
      </c>
      <c r="O90" s="56" t="s">
        <v>92</v>
      </c>
      <c r="P90" s="56" t="s">
        <v>238</v>
      </c>
      <c r="Q90" s="139" t="s">
        <v>263</v>
      </c>
    </row>
    <row r="91" s="1" customFormat="1" ht="30.95" customHeight="1" spans="1:17">
      <c r="A91" s="157">
        <v>63</v>
      </c>
      <c r="B91" s="75" t="s">
        <v>264</v>
      </c>
      <c r="C91" s="56" t="s">
        <v>114</v>
      </c>
      <c r="D91" s="56" t="s">
        <v>13</v>
      </c>
      <c r="E91" s="57">
        <v>683</v>
      </c>
      <c r="F91" s="57">
        <v>2</v>
      </c>
      <c r="G91" s="57">
        <v>5</v>
      </c>
      <c r="H91" s="57">
        <v>2020</v>
      </c>
      <c r="I91" s="57">
        <v>2020</v>
      </c>
      <c r="J91" s="113">
        <f t="shared" si="10"/>
        <v>15</v>
      </c>
      <c r="K91" s="173"/>
      <c r="L91" s="113"/>
      <c r="M91" s="175">
        <v>15</v>
      </c>
      <c r="N91" s="56" t="s">
        <v>265</v>
      </c>
      <c r="O91" s="56" t="s">
        <v>266</v>
      </c>
      <c r="P91" s="56" t="s">
        <v>238</v>
      </c>
      <c r="Q91" s="139" t="s">
        <v>267</v>
      </c>
    </row>
    <row r="92" s="1" customFormat="1" ht="30.95" customHeight="1" spans="1:17">
      <c r="A92" s="157">
        <v>64</v>
      </c>
      <c r="B92" s="75" t="s">
        <v>268</v>
      </c>
      <c r="C92" s="56" t="s">
        <v>114</v>
      </c>
      <c r="D92" s="56" t="s">
        <v>13</v>
      </c>
      <c r="E92" s="57">
        <v>369</v>
      </c>
      <c r="F92" s="57">
        <v>3</v>
      </c>
      <c r="G92" s="57">
        <v>12</v>
      </c>
      <c r="H92" s="57">
        <v>2020</v>
      </c>
      <c r="I92" s="57">
        <v>2020</v>
      </c>
      <c r="J92" s="113">
        <f t="shared" si="10"/>
        <v>10</v>
      </c>
      <c r="K92" s="173"/>
      <c r="L92" s="113"/>
      <c r="M92" s="174">
        <v>10</v>
      </c>
      <c r="N92" s="56" t="s">
        <v>265</v>
      </c>
      <c r="O92" s="56" t="s">
        <v>266</v>
      </c>
      <c r="P92" s="56" t="s">
        <v>238</v>
      </c>
      <c r="Q92" s="139" t="s">
        <v>269</v>
      </c>
    </row>
    <row r="93" s="1" customFormat="1" ht="30.95" customHeight="1" spans="1:17">
      <c r="A93" s="157">
        <v>65</v>
      </c>
      <c r="B93" s="75" t="s">
        <v>270</v>
      </c>
      <c r="C93" s="56" t="s">
        <v>114</v>
      </c>
      <c r="D93" s="56" t="s">
        <v>13</v>
      </c>
      <c r="E93" s="57">
        <v>346</v>
      </c>
      <c r="F93" s="57">
        <v>4</v>
      </c>
      <c r="G93" s="57">
        <v>12</v>
      </c>
      <c r="H93" s="57">
        <v>2020</v>
      </c>
      <c r="I93" s="57">
        <v>2020</v>
      </c>
      <c r="J93" s="113">
        <f t="shared" si="10"/>
        <v>73</v>
      </c>
      <c r="K93" s="173"/>
      <c r="L93" s="113"/>
      <c r="M93" s="174">
        <v>73</v>
      </c>
      <c r="N93" s="56" t="s">
        <v>271</v>
      </c>
      <c r="O93" s="56" t="s">
        <v>272</v>
      </c>
      <c r="P93" s="56" t="s">
        <v>238</v>
      </c>
      <c r="Q93" s="139" t="s">
        <v>273</v>
      </c>
    </row>
    <row r="94" s="1" customFormat="1" ht="30.95" customHeight="1" spans="1:17">
      <c r="A94" s="157">
        <v>66</v>
      </c>
      <c r="B94" s="75" t="s">
        <v>274</v>
      </c>
      <c r="C94" s="56" t="s">
        <v>114</v>
      </c>
      <c r="D94" s="56" t="s">
        <v>13</v>
      </c>
      <c r="E94" s="57">
        <v>141</v>
      </c>
      <c r="F94" s="57">
        <v>1</v>
      </c>
      <c r="G94" s="57">
        <v>5</v>
      </c>
      <c r="H94" s="57">
        <v>2020</v>
      </c>
      <c r="I94" s="57">
        <v>2020</v>
      </c>
      <c r="J94" s="113">
        <f t="shared" si="10"/>
        <v>7</v>
      </c>
      <c r="K94" s="173"/>
      <c r="L94" s="113"/>
      <c r="M94" s="174">
        <v>7</v>
      </c>
      <c r="N94" s="56" t="s">
        <v>275</v>
      </c>
      <c r="O94" s="56" t="s">
        <v>276</v>
      </c>
      <c r="P94" s="56" t="s">
        <v>238</v>
      </c>
      <c r="Q94" s="139" t="s">
        <v>277</v>
      </c>
    </row>
    <row r="95" s="1" customFormat="1" ht="30.95" customHeight="1" spans="1:17">
      <c r="A95" s="157">
        <v>67</v>
      </c>
      <c r="B95" s="75" t="s">
        <v>278</v>
      </c>
      <c r="C95" s="56" t="s">
        <v>114</v>
      </c>
      <c r="D95" s="56" t="s">
        <v>13</v>
      </c>
      <c r="E95" s="57">
        <v>96</v>
      </c>
      <c r="F95" s="57">
        <v>4</v>
      </c>
      <c r="G95" s="57">
        <v>15</v>
      </c>
      <c r="H95" s="57">
        <v>2020</v>
      </c>
      <c r="I95" s="57">
        <v>2020</v>
      </c>
      <c r="J95" s="113">
        <f t="shared" si="10"/>
        <v>30</v>
      </c>
      <c r="K95" s="173"/>
      <c r="L95" s="113"/>
      <c r="M95" s="174">
        <v>30</v>
      </c>
      <c r="N95" s="56" t="s">
        <v>279</v>
      </c>
      <c r="O95" s="56" t="s">
        <v>280</v>
      </c>
      <c r="P95" s="56" t="s">
        <v>238</v>
      </c>
      <c r="Q95" s="139" t="s">
        <v>281</v>
      </c>
    </row>
    <row r="96" s="1" customFormat="1" ht="30.95" customHeight="1" spans="1:17">
      <c r="A96" s="157">
        <v>68</v>
      </c>
      <c r="B96" s="75" t="s">
        <v>282</v>
      </c>
      <c r="C96" s="56" t="s">
        <v>114</v>
      </c>
      <c r="D96" s="56" t="s">
        <v>13</v>
      </c>
      <c r="E96" s="57">
        <v>312</v>
      </c>
      <c r="F96" s="57">
        <v>2</v>
      </c>
      <c r="G96" s="57">
        <v>9</v>
      </c>
      <c r="H96" s="57">
        <v>2020</v>
      </c>
      <c r="I96" s="57">
        <v>2020</v>
      </c>
      <c r="J96" s="113">
        <f t="shared" si="10"/>
        <v>25</v>
      </c>
      <c r="K96" s="173"/>
      <c r="L96" s="113"/>
      <c r="M96" s="174">
        <v>25</v>
      </c>
      <c r="N96" s="56" t="s">
        <v>275</v>
      </c>
      <c r="O96" s="56" t="s">
        <v>276</v>
      </c>
      <c r="P96" s="56" t="s">
        <v>238</v>
      </c>
      <c r="Q96" s="139" t="s">
        <v>283</v>
      </c>
    </row>
    <row r="97" s="1" customFormat="1" ht="30.95" customHeight="1" spans="1:17">
      <c r="A97" s="157">
        <v>69</v>
      </c>
      <c r="B97" s="75" t="s">
        <v>284</v>
      </c>
      <c r="C97" s="56" t="s">
        <v>114</v>
      </c>
      <c r="D97" s="56" t="s">
        <v>13</v>
      </c>
      <c r="E97" s="57">
        <v>598</v>
      </c>
      <c r="F97" s="57">
        <v>3</v>
      </c>
      <c r="G97" s="57">
        <v>9</v>
      </c>
      <c r="H97" s="57">
        <v>2020</v>
      </c>
      <c r="I97" s="57">
        <v>2020</v>
      </c>
      <c r="J97" s="113">
        <f t="shared" si="10"/>
        <v>15</v>
      </c>
      <c r="K97" s="173"/>
      <c r="L97" s="113"/>
      <c r="M97" s="175">
        <v>15</v>
      </c>
      <c r="N97" s="56" t="s">
        <v>87</v>
      </c>
      <c r="O97" s="56" t="s">
        <v>88</v>
      </c>
      <c r="P97" s="56" t="s">
        <v>285</v>
      </c>
      <c r="Q97" s="139" t="s">
        <v>286</v>
      </c>
    </row>
    <row r="98" s="1" customFormat="1" ht="30.95" customHeight="1" spans="1:17">
      <c r="A98" s="157">
        <v>70</v>
      </c>
      <c r="B98" s="75" t="s">
        <v>287</v>
      </c>
      <c r="C98" s="56" t="s">
        <v>114</v>
      </c>
      <c r="D98" s="56" t="s">
        <v>13</v>
      </c>
      <c r="E98" s="57">
        <v>622</v>
      </c>
      <c r="F98" s="57">
        <v>2</v>
      </c>
      <c r="G98" s="57">
        <v>7</v>
      </c>
      <c r="H98" s="57">
        <v>2020</v>
      </c>
      <c r="I98" s="57">
        <v>2020</v>
      </c>
      <c r="J98" s="113">
        <f t="shared" si="10"/>
        <v>15.52</v>
      </c>
      <c r="K98" s="173"/>
      <c r="L98" s="113"/>
      <c r="M98" s="175">
        <v>15.52</v>
      </c>
      <c r="N98" s="56" t="s">
        <v>288</v>
      </c>
      <c r="O98" s="56" t="s">
        <v>289</v>
      </c>
      <c r="P98" s="56" t="s">
        <v>285</v>
      </c>
      <c r="Q98" s="139" t="s">
        <v>290</v>
      </c>
    </row>
    <row r="99" s="15" customFormat="1" ht="24.75" customHeight="1" spans="1:17">
      <c r="A99" s="101"/>
      <c r="B99" s="65" t="s">
        <v>96</v>
      </c>
      <c r="C99" s="78"/>
      <c r="D99" s="78" t="s">
        <v>13</v>
      </c>
      <c r="E99" s="79">
        <v>17</v>
      </c>
      <c r="F99" s="79">
        <v>5</v>
      </c>
      <c r="G99" s="79">
        <v>17</v>
      </c>
      <c r="H99" s="79">
        <v>2020</v>
      </c>
      <c r="I99" s="79">
        <v>2020</v>
      </c>
      <c r="J99" s="115">
        <f>K99+L99+M99</f>
        <v>105</v>
      </c>
      <c r="K99" s="120"/>
      <c r="L99" s="120"/>
      <c r="M99" s="176">
        <v>105</v>
      </c>
      <c r="N99" s="78"/>
      <c r="O99" s="78"/>
      <c r="P99" s="78"/>
      <c r="Q99" s="138"/>
    </row>
    <row r="100" s="16" customFormat="1" ht="27" customHeight="1" spans="1:17">
      <c r="A100" s="158">
        <v>71</v>
      </c>
      <c r="B100" s="81" t="s">
        <v>291</v>
      </c>
      <c r="C100" s="82" t="s">
        <v>114</v>
      </c>
      <c r="D100" s="82" t="s">
        <v>13</v>
      </c>
      <c r="E100" s="83">
        <v>17</v>
      </c>
      <c r="F100" s="83">
        <v>5</v>
      </c>
      <c r="G100" s="83">
        <v>17</v>
      </c>
      <c r="H100" s="83">
        <v>2020</v>
      </c>
      <c r="I100" s="83">
        <v>2020</v>
      </c>
      <c r="J100" s="121">
        <v>105</v>
      </c>
      <c r="K100" s="121"/>
      <c r="L100" s="121"/>
      <c r="M100" s="121">
        <v>105</v>
      </c>
      <c r="N100" s="82" t="s">
        <v>292</v>
      </c>
      <c r="O100" s="82" t="s">
        <v>293</v>
      </c>
      <c r="P100" s="82" t="s">
        <v>238</v>
      </c>
      <c r="Q100" s="141" t="s">
        <v>294</v>
      </c>
    </row>
    <row r="101" s="15" customFormat="1" ht="27" customHeight="1" spans="1:17">
      <c r="A101" s="159"/>
      <c r="B101" s="65" t="s">
        <v>117</v>
      </c>
      <c r="C101" s="78"/>
      <c r="D101" s="78"/>
      <c r="E101" s="79"/>
      <c r="F101" s="79"/>
      <c r="G101" s="79"/>
      <c r="H101" s="79"/>
      <c r="I101" s="79"/>
      <c r="J101" s="115">
        <f>K101+L101+M101</f>
        <v>171</v>
      </c>
      <c r="K101" s="120"/>
      <c r="L101" s="120"/>
      <c r="M101" s="176">
        <v>171</v>
      </c>
      <c r="N101" s="78"/>
      <c r="O101" s="78"/>
      <c r="P101" s="78"/>
      <c r="Q101" s="151"/>
    </row>
    <row r="102" s="18" customFormat="1" ht="36" customHeight="1" spans="1:17">
      <c r="A102" s="100">
        <v>72</v>
      </c>
      <c r="B102" s="91" t="s">
        <v>295</v>
      </c>
      <c r="C102" s="56" t="s">
        <v>114</v>
      </c>
      <c r="D102" s="56" t="s">
        <v>13</v>
      </c>
      <c r="E102" s="56">
        <v>2205</v>
      </c>
      <c r="F102" s="56">
        <v>13</v>
      </c>
      <c r="G102" s="56">
        <v>31</v>
      </c>
      <c r="H102" s="56">
        <v>2020</v>
      </c>
      <c r="I102" s="56">
        <v>2020</v>
      </c>
      <c r="J102" s="113">
        <v>171</v>
      </c>
      <c r="K102" s="113"/>
      <c r="L102" s="113"/>
      <c r="M102" s="113">
        <v>171</v>
      </c>
      <c r="N102" s="56" t="s">
        <v>296</v>
      </c>
      <c r="O102" s="56" t="s">
        <v>297</v>
      </c>
      <c r="P102" s="56" t="s">
        <v>238</v>
      </c>
      <c r="Q102" s="139" t="s">
        <v>298</v>
      </c>
    </row>
    <row r="103" s="15" customFormat="1" ht="27" customHeight="1" spans="1:17">
      <c r="A103" s="101"/>
      <c r="B103" s="160" t="s">
        <v>143</v>
      </c>
      <c r="C103" s="66"/>
      <c r="D103" s="66" t="s">
        <v>13</v>
      </c>
      <c r="E103" s="67"/>
      <c r="F103" s="67"/>
      <c r="G103" s="67"/>
      <c r="H103" s="67"/>
      <c r="I103" s="67"/>
      <c r="J103" s="115">
        <f>SUM(J104:J107)</f>
        <v>115</v>
      </c>
      <c r="K103" s="115"/>
      <c r="L103" s="115"/>
      <c r="M103" s="115">
        <f>SUM(M104:M107)</f>
        <v>115</v>
      </c>
      <c r="N103" s="177"/>
      <c r="O103" s="177"/>
      <c r="P103" s="66"/>
      <c r="Q103" s="181"/>
    </row>
    <row r="104" s="1" customFormat="1" ht="34" customHeight="1" spans="1:17">
      <c r="A104" s="161">
        <v>73</v>
      </c>
      <c r="B104" s="55" t="s">
        <v>299</v>
      </c>
      <c r="C104" s="56" t="s">
        <v>114</v>
      </c>
      <c r="D104" s="56" t="s">
        <v>13</v>
      </c>
      <c r="E104" s="57">
        <v>3611</v>
      </c>
      <c r="F104" s="57">
        <v>2</v>
      </c>
      <c r="G104" s="57">
        <v>8</v>
      </c>
      <c r="H104" s="57">
        <v>2020</v>
      </c>
      <c r="I104" s="57">
        <v>2020</v>
      </c>
      <c r="J104" s="113">
        <f t="shared" ref="J104:J107" si="11">SUM(K104:M104)</f>
        <v>50</v>
      </c>
      <c r="K104" s="113"/>
      <c r="L104" s="113"/>
      <c r="M104" s="113">
        <v>50</v>
      </c>
      <c r="N104" s="56" t="s">
        <v>165</v>
      </c>
      <c r="O104" s="56" t="s">
        <v>166</v>
      </c>
      <c r="P104" s="178" t="s">
        <v>238</v>
      </c>
      <c r="Q104" s="182" t="s">
        <v>300</v>
      </c>
    </row>
    <row r="105" s="1" customFormat="1" ht="34" customHeight="1" spans="1:17">
      <c r="A105" s="161">
        <v>74</v>
      </c>
      <c r="B105" s="55" t="s">
        <v>301</v>
      </c>
      <c r="C105" s="56" t="s">
        <v>114</v>
      </c>
      <c r="D105" s="56" t="s">
        <v>13</v>
      </c>
      <c r="E105" s="57">
        <v>890</v>
      </c>
      <c r="F105" s="57">
        <v>5</v>
      </c>
      <c r="G105" s="57">
        <v>19</v>
      </c>
      <c r="H105" s="57">
        <v>2020</v>
      </c>
      <c r="I105" s="57">
        <v>2020</v>
      </c>
      <c r="J105" s="113">
        <f t="shared" si="11"/>
        <v>25</v>
      </c>
      <c r="K105" s="113"/>
      <c r="L105" s="113"/>
      <c r="M105" s="113">
        <v>25</v>
      </c>
      <c r="N105" s="56" t="s">
        <v>157</v>
      </c>
      <c r="O105" s="56" t="s">
        <v>158</v>
      </c>
      <c r="P105" s="178" t="s">
        <v>238</v>
      </c>
      <c r="Q105" s="182" t="s">
        <v>302</v>
      </c>
    </row>
    <row r="106" s="1" customFormat="1" ht="34" customHeight="1" spans="1:17">
      <c r="A106" s="161">
        <v>75</v>
      </c>
      <c r="B106" s="55" t="s">
        <v>303</v>
      </c>
      <c r="C106" s="56" t="s">
        <v>114</v>
      </c>
      <c r="D106" s="56" t="s">
        <v>13</v>
      </c>
      <c r="E106" s="57">
        <v>182</v>
      </c>
      <c r="F106" s="57">
        <v>2</v>
      </c>
      <c r="G106" s="57">
        <v>9</v>
      </c>
      <c r="H106" s="57">
        <v>2020</v>
      </c>
      <c r="I106" s="57">
        <v>2020</v>
      </c>
      <c r="J106" s="113">
        <f t="shared" si="11"/>
        <v>10</v>
      </c>
      <c r="K106" s="113"/>
      <c r="L106" s="113"/>
      <c r="M106" s="113">
        <v>10</v>
      </c>
      <c r="N106" s="56" t="s">
        <v>157</v>
      </c>
      <c r="O106" s="56" t="s">
        <v>158</v>
      </c>
      <c r="P106" s="178" t="s">
        <v>238</v>
      </c>
      <c r="Q106" s="182" t="s">
        <v>302</v>
      </c>
    </row>
    <row r="107" s="1" customFormat="1" ht="34" customHeight="1" spans="1:17">
      <c r="A107" s="161">
        <v>76</v>
      </c>
      <c r="B107" s="55" t="s">
        <v>304</v>
      </c>
      <c r="C107" s="56" t="s">
        <v>114</v>
      </c>
      <c r="D107" s="56" t="s">
        <v>13</v>
      </c>
      <c r="E107" s="57">
        <v>1856</v>
      </c>
      <c r="F107" s="57">
        <v>7</v>
      </c>
      <c r="G107" s="57">
        <v>24</v>
      </c>
      <c r="H107" s="57">
        <v>2020</v>
      </c>
      <c r="I107" s="57">
        <v>2020</v>
      </c>
      <c r="J107" s="113">
        <f t="shared" si="11"/>
        <v>30</v>
      </c>
      <c r="K107" s="113"/>
      <c r="L107" s="113"/>
      <c r="M107" s="113">
        <v>30</v>
      </c>
      <c r="N107" s="56" t="s">
        <v>149</v>
      </c>
      <c r="O107" s="56" t="s">
        <v>150</v>
      </c>
      <c r="P107" s="178" t="s">
        <v>238</v>
      </c>
      <c r="Q107" s="182" t="s">
        <v>305</v>
      </c>
    </row>
    <row r="108" s="19" customFormat="1" ht="60" customHeight="1" spans="1:17">
      <c r="A108" s="162"/>
      <c r="B108" s="163" t="s">
        <v>306</v>
      </c>
      <c r="C108" s="164" t="s">
        <v>24</v>
      </c>
      <c r="D108" s="164" t="s">
        <v>24</v>
      </c>
      <c r="E108" s="165"/>
      <c r="F108" s="165"/>
      <c r="G108" s="165"/>
      <c r="H108" s="165"/>
      <c r="I108" s="165"/>
      <c r="J108" s="179">
        <f>J109+J112+J115+J119+J121+J126</f>
        <v>187</v>
      </c>
      <c r="K108" s="179"/>
      <c r="L108" s="179"/>
      <c r="M108" s="179">
        <f>M109+M112+M115+M119+M121+M126</f>
        <v>187</v>
      </c>
      <c r="N108" s="164"/>
      <c r="O108" s="164"/>
      <c r="P108" s="164"/>
      <c r="Q108" s="183"/>
    </row>
    <row r="109" s="15" customFormat="1" ht="26.25" customHeight="1" spans="1:17">
      <c r="A109" s="159"/>
      <c r="B109" s="166" t="s">
        <v>33</v>
      </c>
      <c r="C109" s="78"/>
      <c r="D109" s="78"/>
      <c r="E109" s="79"/>
      <c r="F109" s="79"/>
      <c r="G109" s="79"/>
      <c r="H109" s="79"/>
      <c r="I109" s="79"/>
      <c r="J109" s="115">
        <f>SUM(J110:J111)</f>
        <v>30</v>
      </c>
      <c r="K109" s="120"/>
      <c r="L109" s="120"/>
      <c r="M109" s="115">
        <f>SUM(M110:M111)</f>
        <v>30</v>
      </c>
      <c r="N109" s="78"/>
      <c r="O109" s="78"/>
      <c r="P109" s="78"/>
      <c r="Q109" s="138"/>
    </row>
    <row r="110" s="1" customFormat="1" ht="25.5" customHeight="1" spans="1:17">
      <c r="A110" s="100">
        <v>77</v>
      </c>
      <c r="B110" s="91" t="s">
        <v>307</v>
      </c>
      <c r="C110" s="56" t="s">
        <v>35</v>
      </c>
      <c r="D110" s="56" t="s">
        <v>43</v>
      </c>
      <c r="E110" s="57">
        <v>1</v>
      </c>
      <c r="F110" s="58">
        <v>6</v>
      </c>
      <c r="G110" s="58">
        <v>11</v>
      </c>
      <c r="H110" s="58">
        <v>2020</v>
      </c>
      <c r="I110" s="58">
        <v>2020</v>
      </c>
      <c r="J110" s="113">
        <f>K110+L110+M110</f>
        <v>20</v>
      </c>
      <c r="K110" s="113"/>
      <c r="L110" s="113"/>
      <c r="M110" s="113">
        <v>20</v>
      </c>
      <c r="N110" s="56" t="s">
        <v>217</v>
      </c>
      <c r="O110" s="56" t="s">
        <v>218</v>
      </c>
      <c r="P110" s="56" t="s">
        <v>308</v>
      </c>
      <c r="Q110" s="139" t="s">
        <v>309</v>
      </c>
    </row>
    <row r="111" s="1" customFormat="1" ht="33" customHeight="1" spans="1:17">
      <c r="A111" s="100">
        <v>78</v>
      </c>
      <c r="B111" s="91" t="s">
        <v>310</v>
      </c>
      <c r="C111" s="56" t="s">
        <v>35</v>
      </c>
      <c r="D111" s="56" t="s">
        <v>311</v>
      </c>
      <c r="E111" s="57">
        <v>10</v>
      </c>
      <c r="F111" s="58">
        <v>4</v>
      </c>
      <c r="G111" s="58">
        <v>10</v>
      </c>
      <c r="H111" s="58">
        <v>2020</v>
      </c>
      <c r="I111" s="58">
        <v>2020</v>
      </c>
      <c r="J111" s="113">
        <v>10</v>
      </c>
      <c r="K111" s="113"/>
      <c r="L111" s="113"/>
      <c r="M111" s="113">
        <v>10</v>
      </c>
      <c r="N111" s="56" t="s">
        <v>201</v>
      </c>
      <c r="O111" s="56" t="s">
        <v>202</v>
      </c>
      <c r="P111" s="56" t="s">
        <v>39</v>
      </c>
      <c r="Q111" s="139" t="s">
        <v>312</v>
      </c>
    </row>
    <row r="112" s="15" customFormat="1" ht="26.25" customHeight="1" spans="1:17">
      <c r="A112" s="159"/>
      <c r="B112" s="166" t="s">
        <v>41</v>
      </c>
      <c r="C112" s="78"/>
      <c r="D112" s="78"/>
      <c r="E112" s="79"/>
      <c r="F112" s="79"/>
      <c r="G112" s="79"/>
      <c r="H112" s="79"/>
      <c r="I112" s="79"/>
      <c r="J112" s="115">
        <f>SUM(J113:J114)</f>
        <v>44</v>
      </c>
      <c r="K112" s="120"/>
      <c r="L112" s="120"/>
      <c r="M112" s="115">
        <f>SUM(M113:M114)</f>
        <v>44</v>
      </c>
      <c r="N112" s="78"/>
      <c r="O112" s="78"/>
      <c r="P112" s="78"/>
      <c r="Q112" s="138"/>
    </row>
    <row r="113" s="1" customFormat="1" ht="26.25" customHeight="1" spans="1:17">
      <c r="A113" s="167">
        <v>79</v>
      </c>
      <c r="B113" s="168" t="s">
        <v>313</v>
      </c>
      <c r="C113" s="89" t="s">
        <v>35</v>
      </c>
      <c r="D113" s="89" t="s">
        <v>43</v>
      </c>
      <c r="E113" s="90">
        <v>1</v>
      </c>
      <c r="F113" s="90">
        <v>12</v>
      </c>
      <c r="G113" s="90">
        <v>38</v>
      </c>
      <c r="H113" s="90">
        <v>2020</v>
      </c>
      <c r="I113" s="90">
        <v>2020</v>
      </c>
      <c r="J113" s="113">
        <v>22</v>
      </c>
      <c r="K113" s="124"/>
      <c r="L113" s="124"/>
      <c r="M113" s="124">
        <v>22</v>
      </c>
      <c r="N113" s="89" t="s">
        <v>49</v>
      </c>
      <c r="O113" s="89" t="s">
        <v>50</v>
      </c>
      <c r="P113" s="56" t="s">
        <v>308</v>
      </c>
      <c r="Q113" s="136" t="s">
        <v>314</v>
      </c>
    </row>
    <row r="114" s="1" customFormat="1" ht="26.25" customHeight="1" spans="1:17">
      <c r="A114" s="167">
        <v>80</v>
      </c>
      <c r="B114" s="168" t="s">
        <v>315</v>
      </c>
      <c r="C114" s="89" t="s">
        <v>35</v>
      </c>
      <c r="D114" s="89" t="s">
        <v>43</v>
      </c>
      <c r="E114" s="90">
        <v>1</v>
      </c>
      <c r="F114" s="90">
        <v>2</v>
      </c>
      <c r="G114" s="90">
        <v>9</v>
      </c>
      <c r="H114" s="90">
        <v>2020</v>
      </c>
      <c r="I114" s="90">
        <v>2020</v>
      </c>
      <c r="J114" s="113">
        <v>22</v>
      </c>
      <c r="K114" s="124"/>
      <c r="L114" s="124"/>
      <c r="M114" s="124">
        <v>22</v>
      </c>
      <c r="N114" s="89" t="s">
        <v>316</v>
      </c>
      <c r="O114" s="89" t="s">
        <v>317</v>
      </c>
      <c r="P114" s="56" t="s">
        <v>308</v>
      </c>
      <c r="Q114" s="136" t="s">
        <v>314</v>
      </c>
    </row>
    <row r="115" s="15" customFormat="1" ht="26.25" customHeight="1" spans="1:17">
      <c r="A115" s="159"/>
      <c r="B115" s="166" t="s">
        <v>67</v>
      </c>
      <c r="C115" s="78"/>
      <c r="D115" s="78"/>
      <c r="E115" s="79"/>
      <c r="F115" s="79"/>
      <c r="G115" s="79"/>
      <c r="H115" s="79"/>
      <c r="I115" s="79"/>
      <c r="J115" s="115">
        <f>SUM(J116:J118)</f>
        <v>25</v>
      </c>
      <c r="K115" s="120"/>
      <c r="L115" s="120"/>
      <c r="M115" s="115">
        <f>SUM(M116:M118)</f>
        <v>25</v>
      </c>
      <c r="N115" s="78"/>
      <c r="O115" s="78"/>
      <c r="P115" s="78"/>
      <c r="Q115" s="138"/>
    </row>
    <row r="116" s="1" customFormat="1" ht="26.25" customHeight="1" spans="1:17">
      <c r="A116" s="167">
        <v>81</v>
      </c>
      <c r="B116" s="168" t="s">
        <v>318</v>
      </c>
      <c r="C116" s="89" t="s">
        <v>35</v>
      </c>
      <c r="D116" s="89" t="s">
        <v>43</v>
      </c>
      <c r="E116" s="90">
        <v>1</v>
      </c>
      <c r="F116" s="90">
        <v>2</v>
      </c>
      <c r="G116" s="90">
        <v>4</v>
      </c>
      <c r="H116" s="90">
        <v>2020</v>
      </c>
      <c r="I116" s="90">
        <v>2020</v>
      </c>
      <c r="J116" s="113">
        <v>15</v>
      </c>
      <c r="K116" s="124"/>
      <c r="L116" s="124"/>
      <c r="M116" s="124">
        <v>15</v>
      </c>
      <c r="N116" s="89" t="s">
        <v>319</v>
      </c>
      <c r="O116" s="90" t="s">
        <v>320</v>
      </c>
      <c r="P116" s="56" t="s">
        <v>308</v>
      </c>
      <c r="Q116" s="136" t="s">
        <v>321</v>
      </c>
    </row>
    <row r="117" s="1" customFormat="1" ht="26.25" customHeight="1" spans="1:17">
      <c r="A117" s="167">
        <v>82</v>
      </c>
      <c r="B117" s="168" t="s">
        <v>322</v>
      </c>
      <c r="C117" s="89" t="s">
        <v>323</v>
      </c>
      <c r="D117" s="89" t="s">
        <v>43</v>
      </c>
      <c r="E117" s="90">
        <v>1</v>
      </c>
      <c r="F117" s="90">
        <v>10</v>
      </c>
      <c r="G117" s="90">
        <v>27</v>
      </c>
      <c r="H117" s="90">
        <v>2020</v>
      </c>
      <c r="I117" s="90">
        <v>2020</v>
      </c>
      <c r="J117" s="113">
        <v>5</v>
      </c>
      <c r="K117" s="124"/>
      <c r="L117" s="124"/>
      <c r="M117" s="124">
        <v>5</v>
      </c>
      <c r="N117" s="89" t="s">
        <v>324</v>
      </c>
      <c r="O117" s="90" t="s">
        <v>325</v>
      </c>
      <c r="P117" s="56" t="s">
        <v>308</v>
      </c>
      <c r="Q117" s="136" t="s">
        <v>326</v>
      </c>
    </row>
    <row r="118" s="1" customFormat="1" ht="26.25" customHeight="1" spans="1:17">
      <c r="A118" s="167">
        <v>83</v>
      </c>
      <c r="B118" s="168" t="s">
        <v>327</v>
      </c>
      <c r="C118" s="89" t="s">
        <v>323</v>
      </c>
      <c r="D118" s="89" t="s">
        <v>43</v>
      </c>
      <c r="E118" s="90">
        <v>1</v>
      </c>
      <c r="F118" s="90">
        <v>6</v>
      </c>
      <c r="G118" s="90">
        <v>21</v>
      </c>
      <c r="H118" s="90">
        <v>2020</v>
      </c>
      <c r="I118" s="90">
        <v>2020</v>
      </c>
      <c r="J118" s="113">
        <v>5</v>
      </c>
      <c r="K118" s="124"/>
      <c r="L118" s="124"/>
      <c r="M118" s="124">
        <v>5</v>
      </c>
      <c r="N118" s="89" t="s">
        <v>255</v>
      </c>
      <c r="O118" s="90" t="s">
        <v>256</v>
      </c>
      <c r="P118" s="56" t="s">
        <v>308</v>
      </c>
      <c r="Q118" s="136" t="s">
        <v>326</v>
      </c>
    </row>
    <row r="119" s="20" customFormat="1" ht="26.25" customHeight="1" spans="1:17">
      <c r="A119" s="169"/>
      <c r="B119" s="65" t="s">
        <v>96</v>
      </c>
      <c r="C119" s="170" t="s">
        <v>24</v>
      </c>
      <c r="D119" s="170" t="s">
        <v>24</v>
      </c>
      <c r="E119" s="171">
        <v>1</v>
      </c>
      <c r="F119" s="171"/>
      <c r="G119" s="171"/>
      <c r="H119" s="171"/>
      <c r="I119" s="171"/>
      <c r="J119" s="115">
        <f>SUM(J120:J120)</f>
        <v>22</v>
      </c>
      <c r="K119" s="176"/>
      <c r="L119" s="176"/>
      <c r="M119" s="115">
        <f>SUM(M120:M120)</f>
        <v>22</v>
      </c>
      <c r="N119" s="170"/>
      <c r="O119" s="170"/>
      <c r="P119" s="170"/>
      <c r="Q119" s="184"/>
    </row>
    <row r="120" s="1" customFormat="1" ht="26.25" customHeight="1" spans="1:17">
      <c r="A120" s="167">
        <v>84</v>
      </c>
      <c r="B120" s="168" t="s">
        <v>328</v>
      </c>
      <c r="C120" s="89" t="s">
        <v>35</v>
      </c>
      <c r="D120" s="89" t="s">
        <v>43</v>
      </c>
      <c r="E120" s="90">
        <v>1</v>
      </c>
      <c r="F120" s="90">
        <v>12</v>
      </c>
      <c r="G120" s="90">
        <v>44</v>
      </c>
      <c r="H120" s="90">
        <v>2020</v>
      </c>
      <c r="I120" s="90">
        <v>2020</v>
      </c>
      <c r="J120" s="124">
        <v>22</v>
      </c>
      <c r="K120" s="124"/>
      <c r="L120" s="124"/>
      <c r="M120" s="124">
        <v>22</v>
      </c>
      <c r="N120" s="89" t="s">
        <v>100</v>
      </c>
      <c r="O120" s="89" t="s">
        <v>101</v>
      </c>
      <c r="P120" s="89" t="s">
        <v>308</v>
      </c>
      <c r="Q120" s="136" t="s">
        <v>314</v>
      </c>
    </row>
    <row r="121" s="15" customFormat="1" ht="26.25" customHeight="1" spans="1:17">
      <c r="A121" s="159"/>
      <c r="B121" s="166" t="s">
        <v>143</v>
      </c>
      <c r="C121" s="78"/>
      <c r="D121" s="78"/>
      <c r="E121" s="79"/>
      <c r="F121" s="79"/>
      <c r="G121" s="79"/>
      <c r="H121" s="79"/>
      <c r="I121" s="79"/>
      <c r="J121" s="115">
        <f>SUM(J122:J125)</f>
        <v>44</v>
      </c>
      <c r="K121" s="120"/>
      <c r="L121" s="120"/>
      <c r="M121" s="115">
        <f>SUM(M122:M125)</f>
        <v>44</v>
      </c>
      <c r="N121" s="78"/>
      <c r="O121" s="78"/>
      <c r="P121" s="78"/>
      <c r="Q121" s="138"/>
    </row>
    <row r="122" s="1" customFormat="1" ht="26.25" customHeight="1" spans="1:17">
      <c r="A122" s="167">
        <v>85</v>
      </c>
      <c r="B122" s="168" t="s">
        <v>329</v>
      </c>
      <c r="C122" s="89" t="s">
        <v>35</v>
      </c>
      <c r="D122" s="89" t="s">
        <v>43</v>
      </c>
      <c r="E122" s="90">
        <v>1</v>
      </c>
      <c r="F122" s="90">
        <v>127</v>
      </c>
      <c r="G122" s="90">
        <v>325</v>
      </c>
      <c r="H122" s="90">
        <v>2020</v>
      </c>
      <c r="I122" s="90">
        <v>2020</v>
      </c>
      <c r="J122" s="113">
        <v>28</v>
      </c>
      <c r="K122" s="124"/>
      <c r="L122" s="124"/>
      <c r="M122" s="113">
        <v>28</v>
      </c>
      <c r="N122" s="89" t="s">
        <v>153</v>
      </c>
      <c r="O122" s="89" t="s">
        <v>154</v>
      </c>
      <c r="P122" s="56" t="s">
        <v>308</v>
      </c>
      <c r="Q122" s="136" t="s">
        <v>330</v>
      </c>
    </row>
    <row r="123" s="1" customFormat="1" ht="38" customHeight="1" spans="1:17">
      <c r="A123" s="100">
        <v>86</v>
      </c>
      <c r="B123" s="55" t="s">
        <v>331</v>
      </c>
      <c r="C123" s="56" t="s">
        <v>323</v>
      </c>
      <c r="D123" s="56" t="s">
        <v>43</v>
      </c>
      <c r="E123" s="57">
        <v>1</v>
      </c>
      <c r="F123" s="58">
        <v>13</v>
      </c>
      <c r="G123" s="58">
        <v>36</v>
      </c>
      <c r="H123" s="58">
        <v>2020</v>
      </c>
      <c r="I123" s="58">
        <v>2020</v>
      </c>
      <c r="J123" s="113">
        <v>6</v>
      </c>
      <c r="K123" s="113"/>
      <c r="L123" s="113"/>
      <c r="M123" s="113">
        <v>6</v>
      </c>
      <c r="N123" s="56" t="s">
        <v>161</v>
      </c>
      <c r="O123" s="56" t="s">
        <v>162</v>
      </c>
      <c r="P123" s="56" t="s">
        <v>308</v>
      </c>
      <c r="Q123" s="139" t="s">
        <v>332</v>
      </c>
    </row>
    <row r="124" s="1" customFormat="1" ht="38" customHeight="1" spans="1:17">
      <c r="A124" s="167">
        <v>87</v>
      </c>
      <c r="B124" s="55" t="s">
        <v>333</v>
      </c>
      <c r="C124" s="56" t="s">
        <v>323</v>
      </c>
      <c r="D124" s="56" t="s">
        <v>43</v>
      </c>
      <c r="E124" s="57">
        <v>1</v>
      </c>
      <c r="F124" s="58">
        <v>10</v>
      </c>
      <c r="G124" s="58">
        <v>34</v>
      </c>
      <c r="H124" s="58">
        <v>2020</v>
      </c>
      <c r="I124" s="58">
        <v>2020</v>
      </c>
      <c r="J124" s="113">
        <v>3</v>
      </c>
      <c r="K124" s="113"/>
      <c r="L124" s="113"/>
      <c r="M124" s="113">
        <v>3</v>
      </c>
      <c r="N124" s="56" t="s">
        <v>334</v>
      </c>
      <c r="O124" s="56" t="s">
        <v>150</v>
      </c>
      <c r="P124" s="56" t="s">
        <v>308</v>
      </c>
      <c r="Q124" s="139" t="s">
        <v>335</v>
      </c>
    </row>
    <row r="125" s="1" customFormat="1" ht="39" customHeight="1" spans="1:17">
      <c r="A125" s="100">
        <v>88</v>
      </c>
      <c r="B125" s="55" t="s">
        <v>336</v>
      </c>
      <c r="C125" s="56" t="s">
        <v>323</v>
      </c>
      <c r="D125" s="56" t="s">
        <v>43</v>
      </c>
      <c r="E125" s="57">
        <v>1</v>
      </c>
      <c r="F125" s="58">
        <v>20</v>
      </c>
      <c r="G125" s="58">
        <v>63</v>
      </c>
      <c r="H125" s="58">
        <v>2020</v>
      </c>
      <c r="I125" s="58">
        <v>2020</v>
      </c>
      <c r="J125" s="113">
        <v>7</v>
      </c>
      <c r="K125" s="113"/>
      <c r="L125" s="113"/>
      <c r="M125" s="113">
        <v>7</v>
      </c>
      <c r="N125" s="56" t="s">
        <v>157</v>
      </c>
      <c r="O125" s="56" t="s">
        <v>337</v>
      </c>
      <c r="P125" s="56" t="s">
        <v>308</v>
      </c>
      <c r="Q125" s="139" t="s">
        <v>338</v>
      </c>
    </row>
    <row r="126" s="15" customFormat="1" ht="26.25" customHeight="1" spans="1:17">
      <c r="A126" s="159"/>
      <c r="B126" s="166" t="s">
        <v>117</v>
      </c>
      <c r="C126" s="78"/>
      <c r="D126" s="78"/>
      <c r="E126" s="79"/>
      <c r="F126" s="79"/>
      <c r="G126" s="79"/>
      <c r="H126" s="79"/>
      <c r="I126" s="79"/>
      <c r="J126" s="115">
        <f>J127</f>
        <v>22</v>
      </c>
      <c r="K126" s="120"/>
      <c r="L126" s="120"/>
      <c r="M126" s="115">
        <f>M127</f>
        <v>22</v>
      </c>
      <c r="N126" s="78"/>
      <c r="O126" s="78"/>
      <c r="P126" s="78"/>
      <c r="Q126" s="138"/>
    </row>
    <row r="127" s="1" customFormat="1" ht="39" customHeight="1" spans="1:17">
      <c r="A127" s="100">
        <v>89</v>
      </c>
      <c r="B127" s="55" t="s">
        <v>339</v>
      </c>
      <c r="C127" s="56" t="s">
        <v>35</v>
      </c>
      <c r="D127" s="56" t="s">
        <v>43</v>
      </c>
      <c r="E127" s="57">
        <v>1</v>
      </c>
      <c r="F127" s="58">
        <v>20</v>
      </c>
      <c r="G127" s="58">
        <v>75</v>
      </c>
      <c r="H127" s="58">
        <v>2020</v>
      </c>
      <c r="I127" s="58">
        <v>2020</v>
      </c>
      <c r="J127" s="113">
        <v>22</v>
      </c>
      <c r="K127" s="113"/>
      <c r="L127" s="113"/>
      <c r="M127" s="113">
        <v>22</v>
      </c>
      <c r="N127" s="56" t="s">
        <v>340</v>
      </c>
      <c r="O127" s="56" t="s">
        <v>341</v>
      </c>
      <c r="P127" s="56" t="s">
        <v>308</v>
      </c>
      <c r="Q127" s="139" t="s">
        <v>314</v>
      </c>
    </row>
    <row r="128" s="19" customFormat="1" ht="29.1" customHeight="1" spans="1:17">
      <c r="A128" s="162"/>
      <c r="B128" s="163" t="s">
        <v>342</v>
      </c>
      <c r="C128" s="164" t="s">
        <v>24</v>
      </c>
      <c r="D128" s="164" t="s">
        <v>24</v>
      </c>
      <c r="E128" s="165"/>
      <c r="F128" s="165"/>
      <c r="G128" s="165"/>
      <c r="H128" s="165"/>
      <c r="I128" s="165"/>
      <c r="J128" s="179">
        <f>J129</f>
        <v>98</v>
      </c>
      <c r="K128" s="179"/>
      <c r="L128" s="179"/>
      <c r="M128" s="179">
        <f>M129</f>
        <v>98</v>
      </c>
      <c r="N128" s="164"/>
      <c r="O128" s="164"/>
      <c r="P128" s="164"/>
      <c r="Q128" s="183"/>
    </row>
    <row r="129" s="21" customFormat="1" ht="25.5" customHeight="1" spans="1:17">
      <c r="A129" s="185"/>
      <c r="B129" s="186" t="s">
        <v>143</v>
      </c>
      <c r="C129" s="187"/>
      <c r="D129" s="187"/>
      <c r="E129" s="188"/>
      <c r="F129" s="188"/>
      <c r="G129" s="188"/>
      <c r="H129" s="188"/>
      <c r="I129" s="188"/>
      <c r="J129" s="115">
        <f>SUM(J130:J131)</f>
        <v>98</v>
      </c>
      <c r="K129" s="190"/>
      <c r="L129" s="190"/>
      <c r="M129" s="115">
        <f>SUM(M130:M131)</f>
        <v>98</v>
      </c>
      <c r="N129" s="187"/>
      <c r="O129" s="187"/>
      <c r="P129" s="187"/>
      <c r="Q129" s="191"/>
    </row>
    <row r="130" s="1" customFormat="1" ht="39" customHeight="1" spans="1:17">
      <c r="A130" s="100">
        <v>90</v>
      </c>
      <c r="B130" s="189" t="s">
        <v>343</v>
      </c>
      <c r="C130" s="56" t="s">
        <v>35</v>
      </c>
      <c r="D130" s="56" t="s">
        <v>53</v>
      </c>
      <c r="E130" s="57">
        <v>490</v>
      </c>
      <c r="F130" s="57">
        <v>22</v>
      </c>
      <c r="G130" s="57">
        <v>62</v>
      </c>
      <c r="H130" s="57">
        <v>2020</v>
      </c>
      <c r="I130" s="57">
        <v>2020</v>
      </c>
      <c r="J130" s="113">
        <f>SUM(K130:M130)</f>
        <v>49</v>
      </c>
      <c r="K130" s="113"/>
      <c r="L130" s="113"/>
      <c r="M130" s="113">
        <v>49</v>
      </c>
      <c r="N130" s="56" t="s">
        <v>153</v>
      </c>
      <c r="O130" s="56" t="s">
        <v>154</v>
      </c>
      <c r="P130" s="56" t="s">
        <v>344</v>
      </c>
      <c r="Q130" s="192" t="s">
        <v>345</v>
      </c>
    </row>
    <row r="131" s="1" customFormat="1" ht="39" customHeight="1" spans="1:17">
      <c r="A131" s="100">
        <v>91</v>
      </c>
      <c r="B131" s="189" t="s">
        <v>346</v>
      </c>
      <c r="C131" s="56" t="s">
        <v>35</v>
      </c>
      <c r="D131" s="56" t="s">
        <v>53</v>
      </c>
      <c r="E131" s="57">
        <v>490</v>
      </c>
      <c r="F131" s="57">
        <v>8</v>
      </c>
      <c r="G131" s="57">
        <v>25</v>
      </c>
      <c r="H131" s="57">
        <v>2020</v>
      </c>
      <c r="I131" s="57">
        <v>2020</v>
      </c>
      <c r="J131" s="113">
        <f>SUM(K131:M131)</f>
        <v>49</v>
      </c>
      <c r="K131" s="113"/>
      <c r="L131" s="113"/>
      <c r="M131" s="113">
        <v>49</v>
      </c>
      <c r="N131" s="56" t="s">
        <v>153</v>
      </c>
      <c r="O131" s="56" t="s">
        <v>154</v>
      </c>
      <c r="P131" s="56" t="s">
        <v>344</v>
      </c>
      <c r="Q131" s="192" t="s">
        <v>347</v>
      </c>
    </row>
  </sheetData>
  <mergeCells count="13">
    <mergeCell ref="A1:Q1"/>
    <mergeCell ref="A2:O2"/>
    <mergeCell ref="F3:G3"/>
    <mergeCell ref="H3:I3"/>
    <mergeCell ref="J3:M3"/>
    <mergeCell ref="N3:O3"/>
    <mergeCell ref="A3:A5"/>
    <mergeCell ref="B3:B5"/>
    <mergeCell ref="C3:C5"/>
    <mergeCell ref="D3:D4"/>
    <mergeCell ref="E3:E4"/>
    <mergeCell ref="P3:P4"/>
    <mergeCell ref="Q3:Q4"/>
  </mergeCells>
  <dataValidations count="1">
    <dataValidation allowBlank="1" showInputMessage="1" showErrorMessage="1" sqref="A1"/>
  </dataValidations>
  <pageMargins left="0.590277777777778" right="0.590277777777778" top="0.802777777777778" bottom="0.60625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2019-05-24T05:16:00Z</dcterms:created>
  <cp:lastPrinted>2019-06-15T03:02:00Z</cp:lastPrinted>
  <dcterms:modified xsi:type="dcterms:W3CDTF">2020-03-09T10:23:25Z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